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-105" yWindow="-105" windowWidth="19425" windowHeight="10425"/>
  </bookViews>
  <sheets>
    <sheet name="Wastage Rep July 2021" sheetId="31" r:id="rId1"/>
    <sheet name="Sheet2" sheetId="41" r:id="rId2"/>
    <sheet name="Sheet1" sheetId="40" state="hidden" r:id="rId3"/>
  </sheets>
  <externalReferences>
    <externalReference r:id="rId4"/>
    <externalReference r:id="rId5"/>
    <externalReference r:id="rId6"/>
  </externalReferences>
  <definedNames>
    <definedName name="_xlnm._FilterDatabase" localSheetId="0" hidden="1">'Wastage Rep July 2021'!$A$7:$HV$103</definedName>
  </definedNames>
  <calcPr calcId="152511"/>
</workbook>
</file>

<file path=xl/calcChain.xml><?xml version="1.0" encoding="utf-8"?>
<calcChain xmlns="http://schemas.openxmlformats.org/spreadsheetml/2006/main">
  <c r="B1" i="41" l="1"/>
  <c r="HK103" i="31" l="1"/>
  <c r="HM90" i="31" l="1"/>
  <c r="HM91" i="31"/>
  <c r="HM92" i="31"/>
  <c r="HM93" i="31"/>
  <c r="HM94" i="31"/>
  <c r="HM95" i="31"/>
  <c r="HM96" i="31"/>
  <c r="HM97" i="31"/>
  <c r="HM98" i="31"/>
  <c r="HM99" i="31"/>
  <c r="HM100" i="31"/>
  <c r="HM101" i="31"/>
  <c r="HA90" i="31"/>
  <c r="HB90" i="31"/>
  <c r="HA91" i="31"/>
  <c r="HB91" i="31"/>
  <c r="HA92" i="31"/>
  <c r="HB92" i="31"/>
  <c r="HA93" i="31"/>
  <c r="HB93" i="31"/>
  <c r="HA94" i="31"/>
  <c r="HB94" i="31"/>
  <c r="HA95" i="31"/>
  <c r="HB95" i="31"/>
  <c r="HA96" i="31"/>
  <c r="HB96" i="31"/>
  <c r="HA97" i="31"/>
  <c r="HB97" i="31"/>
  <c r="HA98" i="31"/>
  <c r="HB98" i="31"/>
  <c r="HA99" i="31"/>
  <c r="HB99" i="31"/>
  <c r="HA100" i="31"/>
  <c r="HB100" i="31"/>
  <c r="HA101" i="31"/>
  <c r="HB101" i="31"/>
  <c r="GZ8" i="31"/>
  <c r="GZ9" i="31"/>
  <c r="GZ10" i="31"/>
  <c r="GZ11" i="31"/>
  <c r="GZ12" i="31"/>
  <c r="GZ13" i="31"/>
  <c r="GZ14" i="31"/>
  <c r="GZ15" i="31"/>
  <c r="GZ16" i="31"/>
  <c r="GZ17" i="31"/>
  <c r="GZ18" i="31"/>
  <c r="GZ19" i="31"/>
  <c r="GZ20" i="31"/>
  <c r="GZ21" i="31"/>
  <c r="GZ22" i="31"/>
  <c r="GZ23" i="31"/>
  <c r="GZ24" i="31"/>
  <c r="GZ25" i="31"/>
  <c r="GZ26" i="31"/>
  <c r="GZ27" i="31"/>
  <c r="GZ28" i="31"/>
  <c r="GZ29" i="31"/>
  <c r="GZ30" i="31"/>
  <c r="GZ31" i="31"/>
  <c r="GZ32" i="31"/>
  <c r="GZ33" i="31"/>
  <c r="GZ34" i="31"/>
  <c r="GZ35" i="31"/>
  <c r="GZ36" i="31"/>
  <c r="GZ37" i="31"/>
  <c r="GZ38" i="31"/>
  <c r="GZ39" i="31"/>
  <c r="GZ40" i="31"/>
  <c r="GZ41" i="31"/>
  <c r="GZ42" i="31"/>
  <c r="GZ43" i="31"/>
  <c r="GZ44" i="31"/>
  <c r="GZ45" i="31"/>
  <c r="GZ46" i="31"/>
  <c r="GZ47" i="31"/>
  <c r="GZ48" i="31"/>
  <c r="GZ49" i="31"/>
  <c r="GZ50" i="31"/>
  <c r="GZ51" i="31"/>
  <c r="GZ52" i="31"/>
  <c r="GZ53" i="31"/>
  <c r="GZ54" i="31"/>
  <c r="GZ55" i="31"/>
  <c r="GZ56" i="31"/>
  <c r="GZ57" i="31"/>
  <c r="GZ58" i="31"/>
  <c r="GZ59" i="31"/>
  <c r="GZ60" i="31"/>
  <c r="GZ61" i="31"/>
  <c r="GZ62" i="31"/>
  <c r="GZ63" i="31"/>
  <c r="GZ64" i="31"/>
  <c r="GZ65" i="31"/>
  <c r="GZ66" i="31"/>
  <c r="GZ67" i="31"/>
  <c r="GZ68" i="31"/>
  <c r="GZ69" i="31"/>
  <c r="GZ70" i="31"/>
  <c r="GZ71" i="31"/>
  <c r="GZ72" i="31"/>
  <c r="GZ73" i="31"/>
  <c r="GZ74" i="31"/>
  <c r="GZ75" i="31"/>
  <c r="GZ76" i="31"/>
  <c r="GZ77" i="31"/>
  <c r="GZ78" i="31"/>
  <c r="GZ79" i="31"/>
  <c r="GZ80" i="31"/>
  <c r="GZ81" i="31"/>
  <c r="GZ82" i="31"/>
  <c r="GZ83" i="31"/>
  <c r="GZ84" i="31"/>
  <c r="GZ85" i="31"/>
  <c r="GZ86" i="31"/>
  <c r="GZ87" i="31"/>
  <c r="GZ88" i="31"/>
  <c r="GZ89" i="31"/>
  <c r="GZ90" i="31"/>
  <c r="GZ91" i="31"/>
  <c r="GZ92" i="31"/>
  <c r="GZ93" i="31"/>
  <c r="GZ94" i="31"/>
  <c r="GZ95" i="31"/>
  <c r="GZ96" i="31"/>
  <c r="GZ97" i="31"/>
  <c r="GZ98" i="31"/>
  <c r="GZ99" i="31"/>
  <c r="GZ100" i="31"/>
  <c r="GZ101" i="31"/>
  <c r="HC91" i="31" l="1"/>
  <c r="HP91" i="31" s="1"/>
  <c r="HC92" i="31"/>
  <c r="HP92" i="31" s="1"/>
  <c r="HC94" i="31"/>
  <c r="HP94" i="31" s="1"/>
  <c r="HC100" i="31"/>
  <c r="HP100" i="31" s="1"/>
  <c r="HC97" i="31"/>
  <c r="HP97" i="31" s="1"/>
  <c r="HC95" i="31"/>
  <c r="HP95" i="31" s="1"/>
  <c r="HC101" i="31"/>
  <c r="HP101" i="31" s="1"/>
  <c r="HC98" i="31"/>
  <c r="HP98" i="31" s="1"/>
  <c r="HC99" i="31"/>
  <c r="HP99" i="31" s="1"/>
  <c r="HC96" i="31"/>
  <c r="HP96" i="31" s="1"/>
  <c r="HC90" i="31"/>
  <c r="HP90" i="31" s="1"/>
  <c r="HC93" i="31"/>
  <c r="HP93" i="31" s="1"/>
  <c r="DS90" i="31" l="1"/>
  <c r="HD90" i="31" s="1"/>
  <c r="DT90" i="31"/>
  <c r="HE90" i="31" s="1"/>
  <c r="DU90" i="31"/>
  <c r="HF90" i="31" s="1"/>
  <c r="DV90" i="31"/>
  <c r="HG90" i="31" s="1"/>
  <c r="DS91" i="31"/>
  <c r="HD91" i="31" s="1"/>
  <c r="DT91" i="31"/>
  <c r="HE91" i="31" s="1"/>
  <c r="DU91" i="31"/>
  <c r="HF91" i="31" s="1"/>
  <c r="DV91" i="31"/>
  <c r="HG91" i="31" s="1"/>
  <c r="DS92" i="31"/>
  <c r="HD92" i="31" s="1"/>
  <c r="DT92" i="31"/>
  <c r="HE92" i="31" s="1"/>
  <c r="DU92" i="31"/>
  <c r="HF92" i="31" s="1"/>
  <c r="DV92" i="31"/>
  <c r="HG92" i="31" s="1"/>
  <c r="DS93" i="31"/>
  <c r="HD93" i="31" s="1"/>
  <c r="DT93" i="31"/>
  <c r="HE93" i="31" s="1"/>
  <c r="DU93" i="31"/>
  <c r="HF93" i="31" s="1"/>
  <c r="DV93" i="31"/>
  <c r="HG93" i="31" s="1"/>
  <c r="DS94" i="31"/>
  <c r="HD94" i="31" s="1"/>
  <c r="DT94" i="31"/>
  <c r="HE94" i="31" s="1"/>
  <c r="DU94" i="31"/>
  <c r="HF94" i="31" s="1"/>
  <c r="DV94" i="31"/>
  <c r="HG94" i="31" s="1"/>
  <c r="DS95" i="31"/>
  <c r="HD95" i="31" s="1"/>
  <c r="DT95" i="31"/>
  <c r="HE95" i="31" s="1"/>
  <c r="DU95" i="31"/>
  <c r="HF95" i="31" s="1"/>
  <c r="DV95" i="31"/>
  <c r="HG95" i="31" s="1"/>
  <c r="DS96" i="31"/>
  <c r="HD96" i="31" s="1"/>
  <c r="DT96" i="31"/>
  <c r="HE96" i="31" s="1"/>
  <c r="DU96" i="31"/>
  <c r="HF96" i="31" s="1"/>
  <c r="DV96" i="31"/>
  <c r="HG96" i="31" s="1"/>
  <c r="DS97" i="31"/>
  <c r="HD97" i="31" s="1"/>
  <c r="DT97" i="31"/>
  <c r="HE97" i="31" s="1"/>
  <c r="DU97" i="31"/>
  <c r="HF97" i="31" s="1"/>
  <c r="DV97" i="31"/>
  <c r="HG97" i="31" s="1"/>
  <c r="DS98" i="31"/>
  <c r="HD98" i="31" s="1"/>
  <c r="DT98" i="31"/>
  <c r="HE98" i="31" s="1"/>
  <c r="DU98" i="31"/>
  <c r="HF98" i="31" s="1"/>
  <c r="DV98" i="31"/>
  <c r="HG98" i="31" s="1"/>
  <c r="DS99" i="31"/>
  <c r="HD99" i="31" s="1"/>
  <c r="DT99" i="31"/>
  <c r="HE99" i="31" s="1"/>
  <c r="DU99" i="31"/>
  <c r="HF99" i="31" s="1"/>
  <c r="DV99" i="31"/>
  <c r="HG99" i="31" s="1"/>
  <c r="DS100" i="31"/>
  <c r="HD100" i="31" s="1"/>
  <c r="DT100" i="31"/>
  <c r="HE100" i="31" s="1"/>
  <c r="DU100" i="31"/>
  <c r="HF100" i="31" s="1"/>
  <c r="DV100" i="31"/>
  <c r="HG100" i="31" s="1"/>
  <c r="DS101" i="31"/>
  <c r="DT101" i="31"/>
  <c r="HE101" i="31" s="1"/>
  <c r="DU101" i="31"/>
  <c r="DV101" i="31"/>
  <c r="HG101" i="31" s="1"/>
  <c r="P8" i="31"/>
  <c r="P9" i="31"/>
  <c r="P10" i="31"/>
  <c r="P11" i="31"/>
  <c r="P12" i="31"/>
  <c r="P13" i="31"/>
  <c r="P14" i="31"/>
  <c r="P15" i="31"/>
  <c r="P16" i="31"/>
  <c r="P17" i="31"/>
  <c r="P18" i="31"/>
  <c r="P19" i="31"/>
  <c r="P20" i="31"/>
  <c r="P21" i="31"/>
  <c r="P22" i="31"/>
  <c r="P23" i="31"/>
  <c r="P25" i="31"/>
  <c r="P26" i="31"/>
  <c r="P27" i="31"/>
  <c r="P28" i="31"/>
  <c r="P29" i="31"/>
  <c r="P30" i="31"/>
  <c r="P31" i="31"/>
  <c r="P32" i="31"/>
  <c r="P33" i="31"/>
  <c r="P34" i="31"/>
  <c r="P35" i="31"/>
  <c r="P36" i="31"/>
  <c r="P37" i="31"/>
  <c r="P38" i="31"/>
  <c r="P39" i="31"/>
  <c r="P40" i="31"/>
  <c r="P41" i="31"/>
  <c r="P42" i="31"/>
  <c r="P43" i="31"/>
  <c r="P44" i="31"/>
  <c r="P45" i="31"/>
  <c r="P46" i="31"/>
  <c r="P47" i="31"/>
  <c r="P48" i="31"/>
  <c r="P49" i="31"/>
  <c r="P50" i="31"/>
  <c r="P51" i="31"/>
  <c r="P52" i="31"/>
  <c r="P53" i="31"/>
  <c r="P54" i="31"/>
  <c r="P55" i="31"/>
  <c r="P56" i="31"/>
  <c r="P57" i="31"/>
  <c r="P58" i="31"/>
  <c r="P59" i="31"/>
  <c r="P60" i="31"/>
  <c r="P61" i="31"/>
  <c r="P62" i="31"/>
  <c r="P63" i="31"/>
  <c r="P64" i="31"/>
  <c r="P65" i="31"/>
  <c r="P66" i="31"/>
  <c r="P67" i="31"/>
  <c r="P68" i="31"/>
  <c r="P69" i="31"/>
  <c r="P70" i="31"/>
  <c r="P71" i="31"/>
  <c r="P72" i="31"/>
  <c r="P73" i="31"/>
  <c r="P74" i="31"/>
  <c r="P75" i="31"/>
  <c r="P76" i="31"/>
  <c r="P77" i="31"/>
  <c r="P78" i="31"/>
  <c r="P79" i="31"/>
  <c r="P80" i="31"/>
  <c r="P81" i="31"/>
  <c r="P82" i="31"/>
  <c r="P83" i="31"/>
  <c r="P84" i="31"/>
  <c r="P85" i="31"/>
  <c r="P86" i="31"/>
  <c r="P87" i="31"/>
  <c r="P88" i="31"/>
  <c r="P89" i="31"/>
  <c r="P90" i="31"/>
  <c r="HN90" i="31" s="1"/>
  <c r="P91" i="31"/>
  <c r="HN91" i="31" s="1"/>
  <c r="P92" i="31"/>
  <c r="HN92" i="31" s="1"/>
  <c r="P93" i="31"/>
  <c r="HN93" i="31" s="1"/>
  <c r="P94" i="31"/>
  <c r="HN94" i="31" s="1"/>
  <c r="P95" i="31"/>
  <c r="HN95" i="31" s="1"/>
  <c r="P96" i="31"/>
  <c r="HN96" i="31" s="1"/>
  <c r="P97" i="31"/>
  <c r="HN97" i="31" s="1"/>
  <c r="P98" i="31"/>
  <c r="HN98" i="31" s="1"/>
  <c r="P99" i="31"/>
  <c r="HN99" i="31" s="1"/>
  <c r="P100" i="31"/>
  <c r="HN100" i="31" s="1"/>
  <c r="P101" i="31"/>
  <c r="HN101" i="31" s="1"/>
  <c r="O8" i="31"/>
  <c r="O9" i="31"/>
  <c r="O10" i="31"/>
  <c r="O11" i="31"/>
  <c r="O12" i="31"/>
  <c r="O13" i="31"/>
  <c r="O14" i="31"/>
  <c r="O15" i="31"/>
  <c r="O16" i="31"/>
  <c r="O17" i="31"/>
  <c r="O18" i="31"/>
  <c r="O19" i="31"/>
  <c r="O20" i="31"/>
  <c r="O21" i="31"/>
  <c r="O22" i="31"/>
  <c r="O23" i="31"/>
  <c r="O24" i="31"/>
  <c r="O25" i="31"/>
  <c r="O26" i="31"/>
  <c r="O27" i="31"/>
  <c r="O28" i="31"/>
  <c r="O29" i="31"/>
  <c r="O30" i="31"/>
  <c r="O31" i="31"/>
  <c r="O32" i="31"/>
  <c r="O33" i="31"/>
  <c r="O34" i="31"/>
  <c r="O35" i="31"/>
  <c r="O36" i="31"/>
  <c r="O37" i="31"/>
  <c r="O38" i="31"/>
  <c r="O39" i="31"/>
  <c r="O40" i="31"/>
  <c r="O41" i="31"/>
  <c r="O42" i="31"/>
  <c r="O43" i="31"/>
  <c r="O44" i="31"/>
  <c r="O45" i="31"/>
  <c r="O46" i="31"/>
  <c r="O47" i="31"/>
  <c r="O48" i="31"/>
  <c r="O49" i="31"/>
  <c r="O50" i="31"/>
  <c r="O51" i="31"/>
  <c r="O52" i="31"/>
  <c r="O53" i="31"/>
  <c r="O54" i="31"/>
  <c r="O55" i="31"/>
  <c r="O56" i="31"/>
  <c r="O57" i="31"/>
  <c r="O58" i="31"/>
  <c r="O59" i="31"/>
  <c r="O60" i="31"/>
  <c r="O61" i="31"/>
  <c r="O62" i="31"/>
  <c r="O63" i="31"/>
  <c r="O64" i="31"/>
  <c r="O65" i="31"/>
  <c r="O66" i="31"/>
  <c r="O67" i="31"/>
  <c r="O68" i="31"/>
  <c r="O69" i="31"/>
  <c r="O70" i="31"/>
  <c r="O71" i="31"/>
  <c r="O72" i="31"/>
  <c r="O73" i="31"/>
  <c r="O74" i="31"/>
  <c r="O75" i="31"/>
  <c r="O76" i="31"/>
  <c r="O77" i="31"/>
  <c r="O78" i="31"/>
  <c r="O79" i="31"/>
  <c r="O80" i="31"/>
  <c r="O81" i="31"/>
  <c r="O82" i="31"/>
  <c r="O83" i="31"/>
  <c r="O84" i="31"/>
  <c r="O85" i="31"/>
  <c r="O86" i="31"/>
  <c r="O87" i="31"/>
  <c r="O88" i="31"/>
  <c r="O89" i="31"/>
  <c r="O90" i="31"/>
  <c r="O91" i="31"/>
  <c r="O92" i="31"/>
  <c r="O93" i="31"/>
  <c r="O94" i="31"/>
  <c r="O95" i="31"/>
  <c r="O96" i="31"/>
  <c r="O97" i="31"/>
  <c r="O98" i="31"/>
  <c r="O99" i="31"/>
  <c r="O100" i="31"/>
  <c r="O101" i="31"/>
  <c r="N8" i="31"/>
  <c r="N9" i="31"/>
  <c r="N10" i="31"/>
  <c r="N11" i="31"/>
  <c r="N12" i="31"/>
  <c r="N13" i="31"/>
  <c r="N14" i="31"/>
  <c r="N15" i="31"/>
  <c r="N16" i="31"/>
  <c r="N17" i="31"/>
  <c r="N18" i="31"/>
  <c r="N19" i="31"/>
  <c r="N20" i="31"/>
  <c r="N21" i="31"/>
  <c r="N22" i="31"/>
  <c r="N23" i="31"/>
  <c r="N25" i="31"/>
  <c r="N26" i="31"/>
  <c r="N27" i="31"/>
  <c r="N28" i="31"/>
  <c r="N29" i="31"/>
  <c r="N30" i="31"/>
  <c r="N31" i="31"/>
  <c r="N32" i="31"/>
  <c r="N33" i="31"/>
  <c r="N34" i="31"/>
  <c r="N35" i="31"/>
  <c r="N36" i="31"/>
  <c r="N37" i="31"/>
  <c r="N38" i="31"/>
  <c r="N39" i="31"/>
  <c r="N40" i="31"/>
  <c r="N41" i="31"/>
  <c r="N42" i="31"/>
  <c r="N43" i="31"/>
  <c r="N44" i="31"/>
  <c r="N45" i="31"/>
  <c r="N46" i="31"/>
  <c r="N47" i="31"/>
  <c r="N48" i="31"/>
  <c r="N49" i="31"/>
  <c r="N50" i="31"/>
  <c r="N51" i="31"/>
  <c r="N52" i="31"/>
  <c r="N53" i="31"/>
  <c r="N54" i="31"/>
  <c r="N55" i="31"/>
  <c r="N56" i="31"/>
  <c r="N57" i="31"/>
  <c r="N58" i="31"/>
  <c r="N59" i="31"/>
  <c r="N60" i="31"/>
  <c r="N61" i="31"/>
  <c r="N62" i="31"/>
  <c r="N63" i="31"/>
  <c r="N64" i="31"/>
  <c r="N65" i="31"/>
  <c r="N66" i="31"/>
  <c r="N67" i="31"/>
  <c r="N68" i="31"/>
  <c r="N69" i="31"/>
  <c r="N70" i="31"/>
  <c r="N71" i="31"/>
  <c r="N72" i="31"/>
  <c r="N73" i="31"/>
  <c r="N74" i="31"/>
  <c r="N75" i="31"/>
  <c r="N76" i="31"/>
  <c r="N77" i="31"/>
  <c r="N78" i="31"/>
  <c r="N79" i="31"/>
  <c r="N80" i="31"/>
  <c r="N81" i="31"/>
  <c r="N82" i="31"/>
  <c r="N83" i="31"/>
  <c r="N84" i="31"/>
  <c r="N85" i="31"/>
  <c r="N86" i="31"/>
  <c r="N87" i="31"/>
  <c r="N88" i="31"/>
  <c r="N89" i="31"/>
  <c r="N90" i="31"/>
  <c r="N91" i="31"/>
  <c r="N92" i="31"/>
  <c r="N93" i="31"/>
  <c r="N94" i="31"/>
  <c r="N95" i="31"/>
  <c r="N96" i="31"/>
  <c r="N97" i="31"/>
  <c r="N98" i="31"/>
  <c r="N99" i="31"/>
  <c r="N100" i="31"/>
  <c r="N101" i="31"/>
  <c r="Q100" i="31" l="1"/>
  <c r="Q92" i="31"/>
  <c r="Q84" i="31"/>
  <c r="Q76" i="31"/>
  <c r="Q68" i="31"/>
  <c r="Q44" i="31"/>
  <c r="Q36" i="31"/>
  <c r="Q28" i="31"/>
  <c r="Q19" i="31"/>
  <c r="Q11" i="31"/>
  <c r="Q67" i="31"/>
  <c r="Q51" i="31"/>
  <c r="Q27" i="31"/>
  <c r="Q90" i="31"/>
  <c r="Q74" i="31"/>
  <c r="Q50" i="31"/>
  <c r="Q42" i="31"/>
  <c r="Q34" i="31"/>
  <c r="Q26" i="31"/>
  <c r="Q17" i="31"/>
  <c r="Q9" i="31"/>
  <c r="Q75" i="31"/>
  <c r="Q35" i="31"/>
  <c r="Q66" i="31"/>
  <c r="Q99" i="31"/>
  <c r="Q83" i="31"/>
  <c r="Q59" i="31"/>
  <c r="Q43" i="31"/>
  <c r="Q82" i="31"/>
  <c r="Q10" i="31"/>
  <c r="Q87" i="31"/>
  <c r="Q79" i="31"/>
  <c r="Q71" i="31"/>
  <c r="Q63" i="31"/>
  <c r="Q55" i="31"/>
  <c r="Q39" i="31"/>
  <c r="Q31" i="31"/>
  <c r="Q97" i="31"/>
  <c r="Q73" i="31"/>
  <c r="Q65" i="31"/>
  <c r="Q57" i="31"/>
  <c r="Q33" i="31"/>
  <c r="Q25" i="31"/>
  <c r="Q16" i="31"/>
  <c r="Q85" i="31"/>
  <c r="Q77" i="31"/>
  <c r="Q61" i="31"/>
  <c r="Q37" i="31"/>
  <c r="Q8" i="31"/>
  <c r="Q20" i="31"/>
  <c r="Q12" i="31"/>
  <c r="Q80" i="31"/>
  <c r="Q48" i="31"/>
  <c r="Q15" i="31"/>
  <c r="Q72" i="31"/>
  <c r="Q78" i="31"/>
  <c r="Q70" i="31"/>
  <c r="Q62" i="31"/>
  <c r="Q54" i="31"/>
  <c r="Q38" i="31"/>
  <c r="Q30" i="31"/>
  <c r="Q22" i="31"/>
  <c r="Q96" i="31"/>
  <c r="Q88" i="31"/>
  <c r="Q21" i="31"/>
  <c r="Q13" i="31"/>
  <c r="Q56" i="31"/>
  <c r="Q40" i="31"/>
  <c r="Q93" i="31"/>
  <c r="Q89" i="31"/>
  <c r="Q86" i="31"/>
  <c r="Q81" i="31"/>
  <c r="Q69" i="31"/>
  <c r="Q64" i="31"/>
  <c r="Q60" i="31"/>
  <c r="Q58" i="31"/>
  <c r="Q53" i="31"/>
  <c r="Q52" i="31"/>
  <c r="Q49" i="31"/>
  <c r="Q47" i="31"/>
  <c r="Q46" i="31"/>
  <c r="Q45" i="31"/>
  <c r="Q41" i="31"/>
  <c r="Q32" i="31"/>
  <c r="Q29" i="31"/>
  <c r="Q23" i="31"/>
  <c r="Q18" i="31"/>
  <c r="Q14" i="31"/>
  <c r="Q95" i="31"/>
  <c r="Q91" i="31"/>
  <c r="Q101" i="31"/>
  <c r="Q98" i="31"/>
  <c r="Q94" i="31"/>
  <c r="HF101" i="31"/>
  <c r="DY101" i="31"/>
  <c r="HJ101" i="31" s="1"/>
  <c r="HD101" i="31"/>
  <c r="DX101" i="31"/>
  <c r="HI101" i="31" s="1"/>
  <c r="DW97" i="31"/>
  <c r="DW93" i="31"/>
  <c r="DY98" i="31"/>
  <c r="HJ98" i="31" s="1"/>
  <c r="DX97" i="31"/>
  <c r="HI97" i="31" s="1"/>
  <c r="DY94" i="31"/>
  <c r="HJ94" i="31" s="1"/>
  <c r="DX93" i="31"/>
  <c r="HI93" i="31" s="1"/>
  <c r="DW100" i="31"/>
  <c r="DW96" i="31"/>
  <c r="DW92" i="31"/>
  <c r="DW90" i="31"/>
  <c r="DY99" i="31"/>
  <c r="HJ99" i="31" s="1"/>
  <c r="DX98" i="31"/>
  <c r="HI98" i="31" s="1"/>
  <c r="DY95" i="31"/>
  <c r="HJ95" i="31" s="1"/>
  <c r="DX94" i="31"/>
  <c r="HI94" i="31" s="1"/>
  <c r="DY91" i="31"/>
  <c r="HJ91" i="31" s="1"/>
  <c r="DW99" i="31"/>
  <c r="DW95" i="31"/>
  <c r="DW91" i="31"/>
  <c r="DY100" i="31"/>
  <c r="HJ100" i="31" s="1"/>
  <c r="DX99" i="31"/>
  <c r="HI99" i="31" s="1"/>
  <c r="DY96" i="31"/>
  <c r="HJ96" i="31" s="1"/>
  <c r="DX95" i="31"/>
  <c r="HI95" i="31" s="1"/>
  <c r="DY92" i="31"/>
  <c r="HJ92" i="31" s="1"/>
  <c r="DX91" i="31"/>
  <c r="HI91" i="31" s="1"/>
  <c r="DY90" i="31"/>
  <c r="HJ90" i="31" s="1"/>
  <c r="DW101" i="31"/>
  <c r="DW98" i="31"/>
  <c r="DW94" i="31"/>
  <c r="DX100" i="31"/>
  <c r="HI100" i="31" s="1"/>
  <c r="DY97" i="31"/>
  <c r="HJ97" i="31" s="1"/>
  <c r="DX96" i="31"/>
  <c r="HI96" i="31" s="1"/>
  <c r="DY93" i="31"/>
  <c r="HJ93" i="31" s="1"/>
  <c r="DX92" i="31"/>
  <c r="HI92" i="31" s="1"/>
  <c r="DX90" i="31"/>
  <c r="HI90" i="31" s="1"/>
  <c r="HK101" i="31" l="1"/>
  <c r="HK90" i="31"/>
  <c r="HK92" i="31"/>
  <c r="HK96" i="31"/>
  <c r="HK95" i="31"/>
  <c r="HK94" i="31"/>
  <c r="HK91" i="31"/>
  <c r="HK93" i="31"/>
  <c r="HK100" i="31"/>
  <c r="HK99" i="31"/>
  <c r="HK98" i="31"/>
  <c r="HK97" i="31"/>
  <c r="HH98" i="31"/>
  <c r="DZ98" i="31"/>
  <c r="HH95" i="31"/>
  <c r="DZ95" i="31"/>
  <c r="HH92" i="31"/>
  <c r="DZ92" i="31"/>
  <c r="HH99" i="31"/>
  <c r="DZ99" i="31"/>
  <c r="HH96" i="31"/>
  <c r="DZ96" i="31"/>
  <c r="HH90" i="31"/>
  <c r="DZ90" i="31"/>
  <c r="HH101" i="31"/>
  <c r="DZ101" i="31"/>
  <c r="HH91" i="31"/>
  <c r="DZ91" i="31"/>
  <c r="HH100" i="31"/>
  <c r="DZ100" i="31"/>
  <c r="HH93" i="31"/>
  <c r="DZ93" i="31"/>
  <c r="HH94" i="31"/>
  <c r="DZ94" i="31"/>
  <c r="HH97" i="31"/>
  <c r="DZ97" i="31"/>
  <c r="HO90" i="31" l="1"/>
  <c r="HQ90" i="31" s="1"/>
  <c r="HS90" i="31" s="1"/>
  <c r="HL90" i="31"/>
  <c r="HO95" i="31"/>
  <c r="HQ95" i="31" s="1"/>
  <c r="HS95" i="31" s="1"/>
  <c r="HL95" i="31"/>
  <c r="HO100" i="31"/>
  <c r="HT100" i="31" s="1"/>
  <c r="HL100" i="31"/>
  <c r="HO96" i="31"/>
  <c r="HQ96" i="31" s="1"/>
  <c r="HS96" i="31" s="1"/>
  <c r="HL96" i="31"/>
  <c r="HO98" i="31"/>
  <c r="HT98" i="31" s="1"/>
  <c r="HL98" i="31"/>
  <c r="HO99" i="31"/>
  <c r="HT99" i="31" s="1"/>
  <c r="HL99" i="31"/>
  <c r="HO93" i="31"/>
  <c r="HQ93" i="31" s="1"/>
  <c r="HS93" i="31" s="1"/>
  <c r="HL93" i="31"/>
  <c r="HO97" i="31"/>
  <c r="HQ97" i="31" s="1"/>
  <c r="HS97" i="31" s="1"/>
  <c r="HL97" i="31"/>
  <c r="HO91" i="31"/>
  <c r="HQ91" i="31" s="1"/>
  <c r="HS91" i="31" s="1"/>
  <c r="HL91" i="31"/>
  <c r="HO94" i="31"/>
  <c r="HQ94" i="31" s="1"/>
  <c r="HS94" i="31" s="1"/>
  <c r="HL94" i="31"/>
  <c r="HO101" i="31"/>
  <c r="HQ101" i="31" s="1"/>
  <c r="HS101" i="31" s="1"/>
  <c r="HL101" i="31"/>
  <c r="HO92" i="31"/>
  <c r="HT92" i="31" s="1"/>
  <c r="HL92" i="31"/>
  <c r="HT95" i="31" l="1"/>
  <c r="HQ99" i="31"/>
  <c r="HS99" i="31" s="1"/>
  <c r="HQ98" i="31"/>
  <c r="HS98" i="31" s="1"/>
  <c r="HT90" i="31"/>
  <c r="HT91" i="31"/>
  <c r="HQ92" i="31"/>
  <c r="HS92" i="31" s="1"/>
  <c r="HQ100" i="31"/>
  <c r="HS100" i="31" s="1"/>
  <c r="HT94" i="31"/>
  <c r="HT96" i="31"/>
  <c r="HT101" i="31"/>
  <c r="HT97" i="31"/>
  <c r="HT93" i="31"/>
  <c r="DR8" i="31"/>
  <c r="DR9" i="31"/>
  <c r="DR10" i="31"/>
  <c r="DR11" i="31"/>
  <c r="DR12" i="31"/>
  <c r="DR13" i="31"/>
  <c r="DR14" i="31"/>
  <c r="DR15" i="31"/>
  <c r="DR16" i="31"/>
  <c r="DR17" i="31"/>
  <c r="DR18" i="31"/>
  <c r="DR19" i="31"/>
  <c r="DR20" i="31"/>
  <c r="DR21" i="31"/>
  <c r="DR22" i="31"/>
  <c r="DR23" i="31"/>
  <c r="DR24" i="31"/>
  <c r="DR25" i="31"/>
  <c r="DR26" i="31"/>
  <c r="DR27" i="31"/>
  <c r="DR28" i="31"/>
  <c r="DR29" i="31"/>
  <c r="DR30" i="31"/>
  <c r="DR31" i="31"/>
  <c r="DR32" i="31"/>
  <c r="DR33" i="31"/>
  <c r="DR34" i="31"/>
  <c r="DR35" i="31"/>
  <c r="DR36" i="31"/>
  <c r="DR37" i="31"/>
  <c r="DR38" i="31"/>
  <c r="DR39" i="31"/>
  <c r="DR40" i="31"/>
  <c r="DR41" i="31"/>
  <c r="DR42" i="31"/>
  <c r="DR43" i="31"/>
  <c r="DR44" i="31"/>
  <c r="DR45" i="31"/>
  <c r="DR46" i="31"/>
  <c r="DR47" i="31"/>
  <c r="DR48" i="31"/>
  <c r="DR49" i="31"/>
  <c r="DR50" i="31"/>
  <c r="DR51" i="31"/>
  <c r="DR52" i="31"/>
  <c r="DR53" i="31"/>
  <c r="DR54" i="31"/>
  <c r="DR55" i="31"/>
  <c r="DR56" i="31"/>
  <c r="DR57" i="31"/>
  <c r="DR58" i="31"/>
  <c r="DR59" i="31"/>
  <c r="DR60" i="31"/>
  <c r="DR61" i="31"/>
  <c r="DR62" i="31"/>
  <c r="DR63" i="31"/>
  <c r="DR64" i="31"/>
  <c r="DR65" i="31"/>
  <c r="DR66" i="31"/>
  <c r="DR67" i="31"/>
  <c r="DR68" i="31"/>
  <c r="DR69" i="31"/>
  <c r="DR70" i="31"/>
  <c r="DR71" i="31"/>
  <c r="DR72" i="31"/>
  <c r="DR73" i="31"/>
  <c r="DR74" i="31"/>
  <c r="DR75" i="31"/>
  <c r="DR76" i="31"/>
  <c r="DR77" i="31"/>
  <c r="DR78" i="31"/>
  <c r="DR79" i="31"/>
  <c r="DR80" i="31"/>
  <c r="DR81" i="31"/>
  <c r="DR82" i="31"/>
  <c r="DR83" i="31"/>
  <c r="DR84" i="31"/>
  <c r="DR85" i="31"/>
  <c r="DR86" i="31"/>
  <c r="DR87" i="31"/>
  <c r="DR88" i="31"/>
  <c r="DR89" i="31"/>
  <c r="DR90" i="31"/>
  <c r="DR91" i="31"/>
  <c r="DR92" i="31"/>
  <c r="DR93" i="31"/>
  <c r="DR94" i="31"/>
  <c r="DR95" i="31"/>
  <c r="DR96" i="31"/>
  <c r="DR97" i="31"/>
  <c r="DR98" i="31"/>
  <c r="DR99" i="31"/>
  <c r="DR100" i="31"/>
  <c r="DR101" i="31"/>
  <c r="HM8" i="31" l="1"/>
  <c r="HM9" i="31"/>
  <c r="HM10" i="31"/>
  <c r="HM11" i="31"/>
  <c r="HM12" i="31"/>
  <c r="HM13" i="31"/>
  <c r="HM14" i="31"/>
  <c r="HM15" i="31"/>
  <c r="HM16" i="31"/>
  <c r="HM17" i="31"/>
  <c r="HM18" i="31"/>
  <c r="HM19" i="31"/>
  <c r="HM20" i="31"/>
  <c r="HM21" i="31"/>
  <c r="HM22" i="31"/>
  <c r="HM23" i="31"/>
  <c r="HM25" i="31"/>
  <c r="HM26" i="31"/>
  <c r="HM27" i="31"/>
  <c r="HM28" i="31"/>
  <c r="HM29" i="31"/>
  <c r="HM30" i="31"/>
  <c r="HM31" i="31"/>
  <c r="HM32" i="31"/>
  <c r="HM33" i="31"/>
  <c r="HM34" i="31"/>
  <c r="HM35" i="31"/>
  <c r="HM36" i="31"/>
  <c r="HM37" i="31"/>
  <c r="HM38" i="31"/>
  <c r="HM39" i="31"/>
  <c r="HM40" i="31"/>
  <c r="HM41" i="31"/>
  <c r="HM42" i="31"/>
  <c r="HM43" i="31"/>
  <c r="HM44" i="31"/>
  <c r="HM45" i="31"/>
  <c r="HM46" i="31"/>
  <c r="HM47" i="31"/>
  <c r="HM48" i="31"/>
  <c r="HM49" i="31"/>
  <c r="HM50" i="31"/>
  <c r="HM51" i="31"/>
  <c r="HM52" i="31"/>
  <c r="HM53" i="31"/>
  <c r="HM54" i="31"/>
  <c r="HM55" i="31"/>
  <c r="HM56" i="31"/>
  <c r="HM57" i="31"/>
  <c r="HM58" i="31"/>
  <c r="HM59" i="31"/>
  <c r="HM60" i="31"/>
  <c r="HM61" i="31"/>
  <c r="HM62" i="31"/>
  <c r="HM63" i="31"/>
  <c r="HM64" i="31"/>
  <c r="HM65" i="31"/>
  <c r="HM66" i="31"/>
  <c r="HM67" i="31"/>
  <c r="HM68" i="31"/>
  <c r="HM69" i="31"/>
  <c r="HM70" i="31"/>
  <c r="HM71" i="31"/>
  <c r="HM72" i="31"/>
  <c r="HM73" i="31"/>
  <c r="HM74" i="31"/>
  <c r="HM75" i="31"/>
  <c r="HM76" i="31"/>
  <c r="HM77" i="31"/>
  <c r="HM78" i="31"/>
  <c r="HM79" i="31"/>
  <c r="HM80" i="31"/>
  <c r="HM81" i="31"/>
  <c r="HM82" i="31"/>
  <c r="HM83" i="31"/>
  <c r="HM84" i="31"/>
  <c r="HM85" i="31"/>
  <c r="HM86" i="31"/>
  <c r="HM87" i="31"/>
  <c r="HM88" i="31"/>
  <c r="HM89" i="31"/>
  <c r="DV8" i="31"/>
  <c r="DV9" i="31"/>
  <c r="DV10" i="31"/>
  <c r="DV11" i="31"/>
  <c r="DV12" i="31"/>
  <c r="DV13" i="31"/>
  <c r="DV14" i="31"/>
  <c r="DV15" i="31"/>
  <c r="DV16" i="31"/>
  <c r="DV17" i="31"/>
  <c r="DV18" i="31"/>
  <c r="DV19" i="31"/>
  <c r="DV20" i="31"/>
  <c r="DV21" i="31"/>
  <c r="DV22" i="31"/>
  <c r="DV23" i="31"/>
  <c r="DV24" i="31"/>
  <c r="DV25" i="31"/>
  <c r="DV26" i="31"/>
  <c r="DV27" i="31"/>
  <c r="DV28" i="31"/>
  <c r="DV29" i="31"/>
  <c r="DV30" i="31"/>
  <c r="DV31" i="31"/>
  <c r="DV32" i="31"/>
  <c r="DV33" i="31"/>
  <c r="DV34" i="31"/>
  <c r="DV35" i="31"/>
  <c r="DV36" i="31"/>
  <c r="DV37" i="31"/>
  <c r="DV38" i="31"/>
  <c r="DV39" i="31"/>
  <c r="DV40" i="31"/>
  <c r="DV41" i="31"/>
  <c r="DV42" i="31"/>
  <c r="DV43" i="31"/>
  <c r="DV44" i="31"/>
  <c r="DV45" i="31"/>
  <c r="DV46" i="31"/>
  <c r="DV47" i="31"/>
  <c r="DV48" i="31"/>
  <c r="DV49" i="31"/>
  <c r="DV50" i="31"/>
  <c r="DV51" i="31"/>
  <c r="DV52" i="31"/>
  <c r="DV53" i="31"/>
  <c r="DV54" i="31"/>
  <c r="DV55" i="31"/>
  <c r="DV56" i="31"/>
  <c r="DV57" i="31"/>
  <c r="DV58" i="31"/>
  <c r="DV59" i="31"/>
  <c r="DV60" i="31"/>
  <c r="DV61" i="31"/>
  <c r="DV62" i="31"/>
  <c r="DV63" i="31"/>
  <c r="DV64" i="31"/>
  <c r="DV65" i="31"/>
  <c r="DV66" i="31"/>
  <c r="DV67" i="31"/>
  <c r="DV68" i="31"/>
  <c r="DV69" i="31"/>
  <c r="DV70" i="31"/>
  <c r="DV71" i="31"/>
  <c r="DV72" i="31"/>
  <c r="DV73" i="31"/>
  <c r="DV74" i="31"/>
  <c r="DV75" i="31"/>
  <c r="DV76" i="31"/>
  <c r="DV77" i="31"/>
  <c r="DV78" i="31"/>
  <c r="DV79" i="31"/>
  <c r="DV80" i="31"/>
  <c r="DV81" i="31"/>
  <c r="DV82" i="31"/>
  <c r="DV83" i="31"/>
  <c r="DV84" i="31"/>
  <c r="DV85" i="31"/>
  <c r="DV86" i="31"/>
  <c r="DV87" i="31"/>
  <c r="DV88" i="31"/>
  <c r="DV89" i="31"/>
  <c r="V8" i="31"/>
  <c r="V9" i="31"/>
  <c r="V10" i="31"/>
  <c r="V11" i="31"/>
  <c r="V12" i="31"/>
  <c r="V13" i="31"/>
  <c r="V14" i="31"/>
  <c r="V15" i="31"/>
  <c r="V16" i="31"/>
  <c r="V17" i="31"/>
  <c r="V18" i="31"/>
  <c r="V19" i="31"/>
  <c r="V20" i="31"/>
  <c r="V21" i="31"/>
  <c r="V22" i="31"/>
  <c r="V23" i="31"/>
  <c r="V24" i="31"/>
  <c r="V25" i="31"/>
  <c r="V26" i="31"/>
  <c r="V27" i="31"/>
  <c r="V28" i="31"/>
  <c r="V29" i="31"/>
  <c r="V30" i="31"/>
  <c r="V31" i="31"/>
  <c r="V32" i="31"/>
  <c r="V33" i="31"/>
  <c r="V34" i="31"/>
  <c r="V35" i="31"/>
  <c r="V36" i="31"/>
  <c r="V37" i="31"/>
  <c r="V38" i="31"/>
  <c r="V39" i="31"/>
  <c r="V40" i="31"/>
  <c r="V41" i="31"/>
  <c r="V42" i="31"/>
  <c r="V43" i="31"/>
  <c r="V44" i="31"/>
  <c r="V45" i="31"/>
  <c r="V46" i="31"/>
  <c r="V47" i="31"/>
  <c r="V48" i="31"/>
  <c r="V49" i="31"/>
  <c r="V50" i="31"/>
  <c r="V51" i="31"/>
  <c r="V52" i="31"/>
  <c r="V53" i="31"/>
  <c r="V54" i="31"/>
  <c r="V55" i="31"/>
  <c r="V56" i="31"/>
  <c r="V57" i="31"/>
  <c r="V58" i="31"/>
  <c r="V59" i="31"/>
  <c r="V60" i="31"/>
  <c r="V61" i="31"/>
  <c r="V62" i="31"/>
  <c r="V63" i="31"/>
  <c r="V64" i="31"/>
  <c r="V65" i="31"/>
  <c r="V66" i="31"/>
  <c r="V67" i="31"/>
  <c r="V68" i="31"/>
  <c r="V69" i="31"/>
  <c r="V70" i="31"/>
  <c r="V71" i="31"/>
  <c r="V72" i="31"/>
  <c r="V73" i="31"/>
  <c r="V74" i="31"/>
  <c r="V75" i="31"/>
  <c r="V76" i="31"/>
  <c r="V77" i="31"/>
  <c r="V78" i="31"/>
  <c r="V79" i="31"/>
  <c r="V80" i="31"/>
  <c r="V81" i="31"/>
  <c r="V82" i="31"/>
  <c r="V83" i="31"/>
  <c r="V84" i="31"/>
  <c r="V85" i="31"/>
  <c r="V86" i="31"/>
  <c r="V87" i="31"/>
  <c r="V88" i="31"/>
  <c r="V89" i="31"/>
  <c r="HN8" i="31"/>
  <c r="HN9" i="31"/>
  <c r="HN10" i="31"/>
  <c r="HN11" i="31"/>
  <c r="HN12" i="31"/>
  <c r="HN13" i="31"/>
  <c r="HN14" i="31"/>
  <c r="HN15" i="31"/>
  <c r="HN16" i="31"/>
  <c r="HN17" i="31"/>
  <c r="HN18" i="31"/>
  <c r="HN19" i="31"/>
  <c r="HN20" i="31"/>
  <c r="HN21" i="31"/>
  <c r="HN22" i="31"/>
  <c r="HN23" i="31"/>
  <c r="HN25" i="31"/>
  <c r="HN26" i="31"/>
  <c r="HN27" i="31"/>
  <c r="HN28" i="31"/>
  <c r="HN29" i="31"/>
  <c r="HN30" i="31"/>
  <c r="HN31" i="31"/>
  <c r="HN32" i="31"/>
  <c r="HN33" i="31"/>
  <c r="HN34" i="31"/>
  <c r="HN35" i="31"/>
  <c r="HN36" i="31"/>
  <c r="HN37" i="31"/>
  <c r="HN38" i="31"/>
  <c r="HN39" i="31"/>
  <c r="HN40" i="31"/>
  <c r="HN41" i="31"/>
  <c r="HN42" i="31"/>
  <c r="HN43" i="31"/>
  <c r="HN44" i="31"/>
  <c r="HN45" i="31"/>
  <c r="HN46" i="31"/>
  <c r="HN47" i="31"/>
  <c r="HN48" i="31"/>
  <c r="HN49" i="31"/>
  <c r="HN50" i="31"/>
  <c r="HN51" i="31"/>
  <c r="HN52" i="31"/>
  <c r="HN53" i="31"/>
  <c r="HN54" i="31"/>
  <c r="HN55" i="31"/>
  <c r="HN56" i="31"/>
  <c r="HN57" i="31"/>
  <c r="HN58" i="31"/>
  <c r="HN59" i="31"/>
  <c r="HN60" i="31"/>
  <c r="HN61" i="31"/>
  <c r="HN62" i="31"/>
  <c r="HN63" i="31"/>
  <c r="HN64" i="31"/>
  <c r="HN65" i="31"/>
  <c r="HN66" i="31"/>
  <c r="HN67" i="31"/>
  <c r="HN68" i="31"/>
  <c r="HN69" i="31"/>
  <c r="HN70" i="31"/>
  <c r="HN71" i="31"/>
  <c r="HN72" i="31"/>
  <c r="HN73" i="31"/>
  <c r="HN74" i="31"/>
  <c r="HN75" i="31"/>
  <c r="HN76" i="31"/>
  <c r="HN77" i="31"/>
  <c r="HN78" i="31"/>
  <c r="HN79" i="31"/>
  <c r="HN80" i="31"/>
  <c r="HN81" i="31"/>
  <c r="HN82" i="31"/>
  <c r="HN83" i="31"/>
  <c r="HN84" i="31"/>
  <c r="HN85" i="31"/>
  <c r="HN86" i="31"/>
  <c r="HN87" i="31"/>
  <c r="HN88" i="31"/>
  <c r="HN89" i="31"/>
  <c r="GW8" i="31"/>
  <c r="GW9" i="31"/>
  <c r="GW10" i="31"/>
  <c r="GW11" i="31"/>
  <c r="GW12" i="31"/>
  <c r="GW13" i="31"/>
  <c r="GW14" i="31"/>
  <c r="GW15" i="31"/>
  <c r="GW16" i="31"/>
  <c r="GW17" i="31"/>
  <c r="GW18" i="31"/>
  <c r="GW19" i="31"/>
  <c r="GW20" i="31"/>
  <c r="GW21" i="31"/>
  <c r="GW22" i="31"/>
  <c r="GW23" i="31"/>
  <c r="GW24" i="31"/>
  <c r="GW25" i="31"/>
  <c r="GW26" i="31"/>
  <c r="GW27" i="31"/>
  <c r="GW28" i="31"/>
  <c r="GW29" i="31"/>
  <c r="GW30" i="31"/>
  <c r="GW31" i="31"/>
  <c r="GW32" i="31"/>
  <c r="GW33" i="31"/>
  <c r="GW34" i="31"/>
  <c r="GW35" i="31"/>
  <c r="GW36" i="31"/>
  <c r="GW37" i="31"/>
  <c r="GW38" i="31"/>
  <c r="GW39" i="31"/>
  <c r="GW40" i="31"/>
  <c r="GW41" i="31"/>
  <c r="GW42" i="31"/>
  <c r="GW43" i="31"/>
  <c r="GW44" i="31"/>
  <c r="GW45" i="31"/>
  <c r="GW46" i="31"/>
  <c r="GW47" i="31"/>
  <c r="GW48" i="31"/>
  <c r="GW49" i="31"/>
  <c r="GW50" i="31"/>
  <c r="GW51" i="31"/>
  <c r="GW52" i="31"/>
  <c r="GW53" i="31"/>
  <c r="GW54" i="31"/>
  <c r="GW55" i="31"/>
  <c r="GW56" i="31"/>
  <c r="GW57" i="31"/>
  <c r="GW58" i="31"/>
  <c r="GW59" i="31"/>
  <c r="GW60" i="31"/>
  <c r="GW61" i="31"/>
  <c r="GW62" i="31"/>
  <c r="GW63" i="31"/>
  <c r="GW64" i="31"/>
  <c r="GW65" i="31"/>
  <c r="GW66" i="31"/>
  <c r="GW67" i="31"/>
  <c r="GW68" i="31"/>
  <c r="GW69" i="31"/>
  <c r="GW70" i="31"/>
  <c r="GW71" i="31"/>
  <c r="GW72" i="31"/>
  <c r="GW73" i="31"/>
  <c r="GW74" i="31"/>
  <c r="GW75" i="31"/>
  <c r="GW76" i="31"/>
  <c r="GW77" i="31"/>
  <c r="GW78" i="31"/>
  <c r="GW79" i="31"/>
  <c r="GW80" i="31"/>
  <c r="GW81" i="31"/>
  <c r="GW82" i="31"/>
  <c r="GW83" i="31"/>
  <c r="GW84" i="31"/>
  <c r="GW85" i="31"/>
  <c r="GW86" i="31"/>
  <c r="GW87" i="31"/>
  <c r="GW88" i="31"/>
  <c r="GW89" i="31"/>
  <c r="HA84" i="31" l="1"/>
  <c r="HB84" i="31"/>
  <c r="HA85" i="31"/>
  <c r="HB85" i="31"/>
  <c r="HA86" i="31"/>
  <c r="HB86" i="31"/>
  <c r="HA87" i="31"/>
  <c r="HB87" i="31"/>
  <c r="HA88" i="31"/>
  <c r="HB88" i="31"/>
  <c r="HA89" i="31"/>
  <c r="HB89" i="31"/>
  <c r="EC87" i="31"/>
  <c r="EO87" i="31"/>
  <c r="FD87" i="31"/>
  <c r="FG87" i="31"/>
  <c r="FJ87" i="31"/>
  <c r="FM87" i="31"/>
  <c r="FP87" i="31"/>
  <c r="FS87" i="31"/>
  <c r="FV87" i="31"/>
  <c r="FY87" i="31"/>
  <c r="GB87" i="31"/>
  <c r="GE87" i="31"/>
  <c r="GH87" i="31"/>
  <c r="GK87" i="31"/>
  <c r="GN87" i="31"/>
  <c r="GQ87" i="31"/>
  <c r="EC88" i="31"/>
  <c r="EO88" i="31"/>
  <c r="FD88" i="31"/>
  <c r="FG88" i="31"/>
  <c r="FJ88" i="31"/>
  <c r="FM88" i="31"/>
  <c r="FP88" i="31"/>
  <c r="FS88" i="31"/>
  <c r="FV88" i="31"/>
  <c r="FY88" i="31"/>
  <c r="GB88" i="31"/>
  <c r="GE88" i="31"/>
  <c r="GH88" i="31"/>
  <c r="GK88" i="31"/>
  <c r="GN88" i="31"/>
  <c r="GQ88" i="31"/>
  <c r="EC89" i="31"/>
  <c r="EO89" i="31"/>
  <c r="FD89" i="31"/>
  <c r="FG89" i="31"/>
  <c r="FJ89" i="31"/>
  <c r="FM89" i="31"/>
  <c r="FP89" i="31"/>
  <c r="FS89" i="31"/>
  <c r="FV89" i="31"/>
  <c r="FY89" i="31"/>
  <c r="GB89" i="31"/>
  <c r="GE89" i="31"/>
  <c r="GH89" i="31"/>
  <c r="GK89" i="31"/>
  <c r="GN89" i="31"/>
  <c r="GQ89" i="31"/>
  <c r="DT87" i="31"/>
  <c r="HE87" i="31" s="1"/>
  <c r="HG87" i="31"/>
  <c r="DT88" i="31"/>
  <c r="HE88" i="31" s="1"/>
  <c r="HG88" i="31"/>
  <c r="DT89" i="31"/>
  <c r="HE89" i="31" s="1"/>
  <c r="HG89" i="31"/>
  <c r="HC89" i="31" l="1"/>
  <c r="HP89" i="31" s="1"/>
  <c r="HC87" i="31"/>
  <c r="HP87" i="31" s="1"/>
  <c r="HC86" i="31"/>
  <c r="HP86" i="31" s="1"/>
  <c r="HC85" i="31"/>
  <c r="HP85" i="31" s="1"/>
  <c r="HC84" i="31"/>
  <c r="HP84" i="31" s="1"/>
  <c r="HC88" i="31"/>
  <c r="HP88" i="31" s="1"/>
  <c r="DK8" i="31" l="1"/>
  <c r="DM8" i="31" s="1"/>
  <c r="DK9" i="31"/>
  <c r="DM9" i="31" s="1"/>
  <c r="DK10" i="31"/>
  <c r="DM10" i="31" s="1"/>
  <c r="DK11" i="31"/>
  <c r="DM11" i="31" s="1"/>
  <c r="DK12" i="31"/>
  <c r="DM12" i="31" s="1"/>
  <c r="DK13" i="31"/>
  <c r="DM13" i="31" s="1"/>
  <c r="DK14" i="31"/>
  <c r="DM14" i="31" s="1"/>
  <c r="DK15" i="31"/>
  <c r="DM15" i="31" s="1"/>
  <c r="DK16" i="31"/>
  <c r="DM16" i="31" s="1"/>
  <c r="DK17" i="31"/>
  <c r="DM17" i="31" s="1"/>
  <c r="DK18" i="31"/>
  <c r="DM18" i="31" s="1"/>
  <c r="DK19" i="31"/>
  <c r="DM19" i="31" s="1"/>
  <c r="DK20" i="31"/>
  <c r="DM20" i="31" s="1"/>
  <c r="DK21" i="31"/>
  <c r="DM21" i="31" s="1"/>
  <c r="DK22" i="31"/>
  <c r="DM22" i="31" s="1"/>
  <c r="DK23" i="31"/>
  <c r="DM23" i="31" s="1"/>
  <c r="DK24" i="31"/>
  <c r="DM24" i="31" s="1"/>
  <c r="DK25" i="31"/>
  <c r="DM25" i="31" s="1"/>
  <c r="DK26" i="31"/>
  <c r="DM26" i="31" s="1"/>
  <c r="DK27" i="31"/>
  <c r="DM27" i="31" s="1"/>
  <c r="DK28" i="31"/>
  <c r="DM28" i="31" s="1"/>
  <c r="DK29" i="31"/>
  <c r="DM29" i="31" s="1"/>
  <c r="DK30" i="31"/>
  <c r="DM30" i="31" s="1"/>
  <c r="DK31" i="31"/>
  <c r="DM31" i="31" s="1"/>
  <c r="DK32" i="31"/>
  <c r="DM32" i="31" s="1"/>
  <c r="DK33" i="31"/>
  <c r="DM33" i="31" s="1"/>
  <c r="DK34" i="31"/>
  <c r="DM34" i="31" s="1"/>
  <c r="DK35" i="31"/>
  <c r="DM35" i="31" s="1"/>
  <c r="DK36" i="31"/>
  <c r="DM36" i="31" s="1"/>
  <c r="DK37" i="31"/>
  <c r="DM37" i="31" s="1"/>
  <c r="DK38" i="31"/>
  <c r="DM38" i="31" s="1"/>
  <c r="DK39" i="31"/>
  <c r="DM39" i="31" s="1"/>
  <c r="DK40" i="31"/>
  <c r="DM40" i="31" s="1"/>
  <c r="DK41" i="31"/>
  <c r="DM41" i="31" s="1"/>
  <c r="DK42" i="31"/>
  <c r="DM42" i="31" s="1"/>
  <c r="DK43" i="31"/>
  <c r="DM43" i="31" s="1"/>
  <c r="DK44" i="31"/>
  <c r="DM44" i="31" s="1"/>
  <c r="DK45" i="31"/>
  <c r="DM45" i="31" s="1"/>
  <c r="DK46" i="31"/>
  <c r="DM46" i="31" s="1"/>
  <c r="DK47" i="31"/>
  <c r="DM47" i="31" s="1"/>
  <c r="DK48" i="31"/>
  <c r="DM48" i="31" s="1"/>
  <c r="DK49" i="31"/>
  <c r="DM49" i="31" s="1"/>
  <c r="DK50" i="31"/>
  <c r="DM50" i="31" s="1"/>
  <c r="DK51" i="31"/>
  <c r="DM51" i="31" s="1"/>
  <c r="DK52" i="31"/>
  <c r="DM52" i="31" s="1"/>
  <c r="DK53" i="31"/>
  <c r="DM53" i="31" s="1"/>
  <c r="DK54" i="31"/>
  <c r="DM54" i="31" s="1"/>
  <c r="DK55" i="31"/>
  <c r="DM55" i="31" s="1"/>
  <c r="DK56" i="31"/>
  <c r="DM56" i="31" s="1"/>
  <c r="DK57" i="31"/>
  <c r="DM57" i="31" s="1"/>
  <c r="DK58" i="31"/>
  <c r="DM58" i="31" s="1"/>
  <c r="DK59" i="31"/>
  <c r="DM59" i="31" s="1"/>
  <c r="DK60" i="31"/>
  <c r="DM60" i="31" s="1"/>
  <c r="DK61" i="31"/>
  <c r="DM61" i="31" s="1"/>
  <c r="DK62" i="31"/>
  <c r="DM62" i="31" s="1"/>
  <c r="DK63" i="31"/>
  <c r="DM63" i="31" s="1"/>
  <c r="DK64" i="31"/>
  <c r="DM64" i="31" s="1"/>
  <c r="DK65" i="31"/>
  <c r="DM65" i="31" s="1"/>
  <c r="DK66" i="31"/>
  <c r="DM66" i="31" s="1"/>
  <c r="DK67" i="31"/>
  <c r="DM67" i="31" s="1"/>
  <c r="DK68" i="31"/>
  <c r="DM68" i="31" s="1"/>
  <c r="DK69" i="31"/>
  <c r="DM69" i="31" s="1"/>
  <c r="DK70" i="31"/>
  <c r="DM70" i="31" s="1"/>
  <c r="DK71" i="31"/>
  <c r="DM71" i="31" s="1"/>
  <c r="DK72" i="31"/>
  <c r="DM72" i="31" s="1"/>
  <c r="DK73" i="31"/>
  <c r="DM73" i="31" s="1"/>
  <c r="DK74" i="31"/>
  <c r="DM74" i="31" s="1"/>
  <c r="DK75" i="31"/>
  <c r="DM75" i="31" s="1"/>
  <c r="DK76" i="31"/>
  <c r="DM76" i="31" s="1"/>
  <c r="DK77" i="31"/>
  <c r="DM77" i="31" s="1"/>
  <c r="DK78" i="31"/>
  <c r="DM78" i="31" s="1"/>
  <c r="DK79" i="31"/>
  <c r="DM79" i="31" s="1"/>
  <c r="DK80" i="31"/>
  <c r="DM80" i="31" s="1"/>
  <c r="DK81" i="31"/>
  <c r="DM81" i="31" s="1"/>
  <c r="DK82" i="31"/>
  <c r="DM82" i="31" s="1"/>
  <c r="DK83" i="31"/>
  <c r="DM83" i="31" s="1"/>
  <c r="DK84" i="31"/>
  <c r="DM84" i="31" s="1"/>
  <c r="DK85" i="31"/>
  <c r="DM85" i="31" s="1"/>
  <c r="DK86" i="31"/>
  <c r="DM86" i="31" s="1"/>
  <c r="DK87" i="31"/>
  <c r="DK88" i="31"/>
  <c r="DK89" i="31"/>
  <c r="DM88" i="31" l="1"/>
  <c r="DU88" i="31"/>
  <c r="DM87" i="31"/>
  <c r="DU87" i="31"/>
  <c r="DM89" i="31"/>
  <c r="DU89" i="31"/>
  <c r="HF89" i="31" l="1"/>
  <c r="HF87" i="31"/>
  <c r="HF88" i="31"/>
  <c r="CE87" i="31" l="1"/>
  <c r="CI87" i="31" s="1"/>
  <c r="CN87" i="31"/>
  <c r="CS87" i="31"/>
  <c r="CX87" i="31"/>
  <c r="CE88" i="31"/>
  <c r="CI88" i="31" s="1"/>
  <c r="CN88" i="31"/>
  <c r="CS88" i="31"/>
  <c r="CX88" i="31"/>
  <c r="CE89" i="31"/>
  <c r="CI89" i="31" s="1"/>
  <c r="CN89" i="31"/>
  <c r="CS89" i="31"/>
  <c r="CX89" i="31"/>
  <c r="DY89" i="31"/>
  <c r="HJ89" i="31" s="1"/>
  <c r="DY87" i="31"/>
  <c r="HJ87" i="31" s="1"/>
  <c r="DY88" i="31"/>
  <c r="HJ88" i="31" s="1"/>
  <c r="DS89" i="31" l="1"/>
  <c r="DW89" i="31" s="1"/>
  <c r="HH89" i="31" s="1"/>
  <c r="DS88" i="31"/>
  <c r="DW88" i="31" s="1"/>
  <c r="HH88" i="31" s="1"/>
  <c r="DS87" i="31"/>
  <c r="DW87" i="31" s="1"/>
  <c r="HH87" i="31" s="1"/>
  <c r="AA89" i="31"/>
  <c r="AA88" i="31"/>
  <c r="AA87" i="31"/>
  <c r="HO89" i="31" l="1"/>
  <c r="HQ89" i="31" s="1"/>
  <c r="HS89" i="31" s="1"/>
  <c r="HL89" i="31"/>
  <c r="HO87" i="31"/>
  <c r="HT87" i="31" s="1"/>
  <c r="HL87" i="31"/>
  <c r="HO88" i="31"/>
  <c r="HL88" i="31"/>
  <c r="HT88" i="31"/>
  <c r="HQ88" i="31"/>
  <c r="HS88" i="31" s="1"/>
  <c r="DX87" i="31"/>
  <c r="HI87" i="31" s="1"/>
  <c r="HK87" i="31" s="1"/>
  <c r="HD87" i="31"/>
  <c r="DX88" i="31"/>
  <c r="HI88" i="31" s="1"/>
  <c r="HK88" i="31" s="1"/>
  <c r="HD88" i="31"/>
  <c r="DX89" i="31"/>
  <c r="HI89" i="31" s="1"/>
  <c r="HK89" i="31" s="1"/>
  <c r="HD89" i="31"/>
  <c r="HQ87" i="31" l="1"/>
  <c r="HS87" i="31" s="1"/>
  <c r="HT89" i="31"/>
  <c r="DZ89" i="31"/>
  <c r="DZ87" i="31"/>
  <c r="DZ88" i="31"/>
  <c r="HB8" i="31"/>
  <c r="HB9" i="31"/>
  <c r="HB10" i="31"/>
  <c r="HB11" i="31"/>
  <c r="HB12" i="31"/>
  <c r="HB13" i="31"/>
  <c r="HB14" i="31"/>
  <c r="HB15" i="31"/>
  <c r="HB16" i="31"/>
  <c r="HB17" i="31"/>
  <c r="HB18" i="31"/>
  <c r="HB19" i="31"/>
  <c r="HB20" i="31"/>
  <c r="HB21" i="31"/>
  <c r="HB22" i="31"/>
  <c r="HB23" i="31"/>
  <c r="HB24" i="31"/>
  <c r="HB25" i="31"/>
  <c r="HB26" i="31"/>
  <c r="HB27" i="31"/>
  <c r="HB28" i="31"/>
  <c r="HB29" i="31"/>
  <c r="HB30" i="31"/>
  <c r="HB31" i="31"/>
  <c r="HB32" i="31"/>
  <c r="HB33" i="31"/>
  <c r="HB34" i="31"/>
  <c r="HB35" i="31"/>
  <c r="HB36" i="31"/>
  <c r="HB37" i="31"/>
  <c r="HB38" i="31"/>
  <c r="HB39" i="31"/>
  <c r="HB40" i="31"/>
  <c r="HB41" i="31"/>
  <c r="HB42" i="31"/>
  <c r="HB43" i="31"/>
  <c r="HB44" i="31"/>
  <c r="HB45" i="31"/>
  <c r="HB46" i="31"/>
  <c r="HB47" i="31"/>
  <c r="HB48" i="31"/>
  <c r="HB49" i="31"/>
  <c r="HB50" i="31"/>
  <c r="HB51" i="31"/>
  <c r="HB52" i="31"/>
  <c r="HB53" i="31"/>
  <c r="HB54" i="31"/>
  <c r="HB55" i="31"/>
  <c r="HB56" i="31"/>
  <c r="HB57" i="31"/>
  <c r="HB58" i="31"/>
  <c r="HB59" i="31"/>
  <c r="HB60" i="31"/>
  <c r="HB61" i="31"/>
  <c r="HB62" i="31"/>
  <c r="HB63" i="31"/>
  <c r="HB64" i="31"/>
  <c r="HB65" i="31"/>
  <c r="HB66" i="31"/>
  <c r="HB67" i="31"/>
  <c r="HB68" i="31"/>
  <c r="HB69" i="31"/>
  <c r="HB70" i="31"/>
  <c r="HB71" i="31"/>
  <c r="HB72" i="31"/>
  <c r="HB73" i="31"/>
  <c r="HB74" i="31"/>
  <c r="HB75" i="31"/>
  <c r="HB76" i="31"/>
  <c r="HB77" i="31"/>
  <c r="HB78" i="31"/>
  <c r="HB79" i="31"/>
  <c r="HB80" i="31"/>
  <c r="HB81" i="31"/>
  <c r="HB82" i="31"/>
  <c r="HB83" i="31"/>
  <c r="HA8" i="31"/>
  <c r="HA9" i="31"/>
  <c r="HA10" i="31"/>
  <c r="HA11" i="31"/>
  <c r="HA12" i="31"/>
  <c r="HA13" i="31"/>
  <c r="HA14" i="31"/>
  <c r="HA15" i="31"/>
  <c r="HA16" i="31"/>
  <c r="HA17" i="31"/>
  <c r="HA18" i="31"/>
  <c r="HA19" i="31"/>
  <c r="HA20" i="31"/>
  <c r="HA21" i="31"/>
  <c r="HA22" i="31"/>
  <c r="HA23" i="31"/>
  <c r="HA24" i="31"/>
  <c r="HA25" i="31"/>
  <c r="HA26" i="31"/>
  <c r="HA27" i="31"/>
  <c r="HA28" i="31"/>
  <c r="HA29" i="31"/>
  <c r="HA30" i="31"/>
  <c r="HA31" i="31"/>
  <c r="HA32" i="31"/>
  <c r="HA33" i="31"/>
  <c r="HA34" i="31"/>
  <c r="HA35" i="31"/>
  <c r="HA36" i="31"/>
  <c r="HA37" i="31"/>
  <c r="HA38" i="31"/>
  <c r="HA39" i="31"/>
  <c r="HA40" i="31"/>
  <c r="HA41" i="31"/>
  <c r="HA42" i="31"/>
  <c r="HA43" i="31"/>
  <c r="HA44" i="31"/>
  <c r="HA45" i="31"/>
  <c r="HA46" i="31"/>
  <c r="HA47" i="31"/>
  <c r="HA48" i="31"/>
  <c r="HA49" i="31"/>
  <c r="HA50" i="31"/>
  <c r="HA51" i="31"/>
  <c r="HA52" i="31"/>
  <c r="HA53" i="31"/>
  <c r="HA54" i="31"/>
  <c r="HA55" i="31"/>
  <c r="HA56" i="31"/>
  <c r="HA57" i="31"/>
  <c r="HA58" i="31"/>
  <c r="HA59" i="31"/>
  <c r="HA60" i="31"/>
  <c r="HA61" i="31"/>
  <c r="HA62" i="31"/>
  <c r="HA63" i="31"/>
  <c r="HA64" i="31"/>
  <c r="HA65" i="31"/>
  <c r="HA66" i="31"/>
  <c r="HA67" i="31"/>
  <c r="HA68" i="31"/>
  <c r="HA69" i="31"/>
  <c r="HA70" i="31"/>
  <c r="HA71" i="31"/>
  <c r="HA72" i="31"/>
  <c r="HA73" i="31"/>
  <c r="HA74" i="31"/>
  <c r="HA75" i="31"/>
  <c r="HA76" i="31"/>
  <c r="HA77" i="31"/>
  <c r="HA78" i="31"/>
  <c r="HA79" i="31"/>
  <c r="HA80" i="31"/>
  <c r="HA81" i="31"/>
  <c r="HA82" i="31"/>
  <c r="HA83" i="31"/>
  <c r="EC84" i="31"/>
  <c r="EO84" i="31"/>
  <c r="FD84" i="31"/>
  <c r="FG84" i="31"/>
  <c r="FJ84" i="31"/>
  <c r="FM84" i="31"/>
  <c r="FP84" i="31"/>
  <c r="FS84" i="31"/>
  <c r="FV84" i="31"/>
  <c r="FY84" i="31"/>
  <c r="GB84" i="31"/>
  <c r="GE84" i="31"/>
  <c r="GH84" i="31"/>
  <c r="GK84" i="31"/>
  <c r="GN84" i="31"/>
  <c r="GQ84" i="31"/>
  <c r="EC85" i="31"/>
  <c r="EO85" i="31"/>
  <c r="FD85" i="31"/>
  <c r="FG85" i="31"/>
  <c r="FJ85" i="31"/>
  <c r="FM85" i="31"/>
  <c r="FP85" i="31"/>
  <c r="FS85" i="31"/>
  <c r="FV85" i="31"/>
  <c r="FY85" i="31"/>
  <c r="GB85" i="31"/>
  <c r="GE85" i="31"/>
  <c r="GH85" i="31"/>
  <c r="GK85" i="31"/>
  <c r="GN85" i="31"/>
  <c r="GQ85" i="31"/>
  <c r="EC86" i="31"/>
  <c r="EO86" i="31"/>
  <c r="FD86" i="31"/>
  <c r="FG86" i="31"/>
  <c r="FJ86" i="31"/>
  <c r="FM86" i="31"/>
  <c r="FP86" i="31"/>
  <c r="FS86" i="31"/>
  <c r="FV86" i="31"/>
  <c r="FY86" i="31"/>
  <c r="GB86" i="31"/>
  <c r="GE86" i="31"/>
  <c r="GH86" i="31"/>
  <c r="GK86" i="31"/>
  <c r="GN86" i="31"/>
  <c r="GQ86" i="31"/>
  <c r="HG84" i="31"/>
  <c r="HG85" i="31"/>
  <c r="HG86" i="31"/>
  <c r="DU84" i="31"/>
  <c r="DU85" i="31"/>
  <c r="DU86" i="31"/>
  <c r="DT84" i="31"/>
  <c r="HE84" i="31" s="1"/>
  <c r="DT85" i="31"/>
  <c r="HE85" i="31" s="1"/>
  <c r="DT86" i="31"/>
  <c r="HE86" i="31" s="1"/>
  <c r="CE84" i="31"/>
  <c r="CI84" i="31" s="1"/>
  <c r="CN84" i="31"/>
  <c r="CS84" i="31"/>
  <c r="CX84" i="31"/>
  <c r="CE85" i="31"/>
  <c r="CI85" i="31" s="1"/>
  <c r="CN85" i="31"/>
  <c r="CS85" i="31"/>
  <c r="CX85" i="31"/>
  <c r="CE86" i="31"/>
  <c r="CI86" i="31" s="1"/>
  <c r="CN86" i="31"/>
  <c r="CS86" i="31"/>
  <c r="CX86" i="31"/>
  <c r="HC83" i="31" l="1"/>
  <c r="HP83" i="31" s="1"/>
  <c r="HC82" i="31"/>
  <c r="HP82" i="31" s="1"/>
  <c r="HC79" i="31"/>
  <c r="HP79" i="31" s="1"/>
  <c r="HC76" i="31"/>
  <c r="HP76" i="31" s="1"/>
  <c r="HC72" i="31"/>
  <c r="HP72" i="31" s="1"/>
  <c r="HC70" i="31"/>
  <c r="HP70" i="31" s="1"/>
  <c r="HC67" i="31"/>
  <c r="HP67" i="31" s="1"/>
  <c r="HC62" i="31"/>
  <c r="HP62" i="31" s="1"/>
  <c r="HC78" i="31"/>
  <c r="HP78" i="31" s="1"/>
  <c r="HC75" i="31"/>
  <c r="HP75" i="31" s="1"/>
  <c r="HC73" i="31"/>
  <c r="HP73" i="31" s="1"/>
  <c r="HC71" i="31"/>
  <c r="HP71" i="31" s="1"/>
  <c r="HC68" i="31"/>
  <c r="HP68" i="31" s="1"/>
  <c r="HC65" i="31"/>
  <c r="HP65" i="31" s="1"/>
  <c r="HC61" i="31"/>
  <c r="HP61" i="31" s="1"/>
  <c r="HC58" i="31"/>
  <c r="HP58" i="31" s="1"/>
  <c r="HC53" i="31"/>
  <c r="HP53" i="31" s="1"/>
  <c r="HC52" i="31"/>
  <c r="HP52" i="31" s="1"/>
  <c r="HC49" i="31"/>
  <c r="HP49" i="31" s="1"/>
  <c r="HC47" i="31"/>
  <c r="HP47" i="31" s="1"/>
  <c r="HC46" i="31"/>
  <c r="HP46" i="31" s="1"/>
  <c r="HC45" i="31"/>
  <c r="HP45" i="31" s="1"/>
  <c r="HC41" i="31"/>
  <c r="HP41" i="31" s="1"/>
  <c r="HC32" i="31"/>
  <c r="HP32" i="31" s="1"/>
  <c r="HC29" i="31"/>
  <c r="HP29" i="31" s="1"/>
  <c r="HC81" i="31"/>
  <c r="HP81" i="31" s="1"/>
  <c r="HC69" i="31"/>
  <c r="HP69" i="31" s="1"/>
  <c r="HC64" i="31"/>
  <c r="HP64" i="31" s="1"/>
  <c r="HC60" i="31"/>
  <c r="HP60" i="31" s="1"/>
  <c r="HC57" i="31"/>
  <c r="HP57" i="31" s="1"/>
  <c r="HC80" i="31"/>
  <c r="HP80" i="31" s="1"/>
  <c r="HC77" i="31"/>
  <c r="HP77" i="31" s="1"/>
  <c r="HC74" i="31"/>
  <c r="HP74" i="31" s="1"/>
  <c r="HC66" i="31"/>
  <c r="HP66" i="31" s="1"/>
  <c r="HC63" i="31"/>
  <c r="HP63" i="31" s="1"/>
  <c r="HC59" i="31"/>
  <c r="HP59" i="31" s="1"/>
  <c r="HC51" i="31"/>
  <c r="HP51" i="31" s="1"/>
  <c r="HC48" i="31"/>
  <c r="HP48" i="31" s="1"/>
  <c r="HC39" i="31"/>
  <c r="HP39" i="31" s="1"/>
  <c r="HC37" i="31"/>
  <c r="HP37" i="31" s="1"/>
  <c r="HC34" i="31"/>
  <c r="HP34" i="31" s="1"/>
  <c r="HC30" i="31"/>
  <c r="HP30" i="31" s="1"/>
  <c r="HC26" i="31"/>
  <c r="HP26" i="31" s="1"/>
  <c r="HC55" i="31"/>
  <c r="HP55" i="31" s="1"/>
  <c r="HC50" i="31"/>
  <c r="HP50" i="31" s="1"/>
  <c r="HC42" i="31"/>
  <c r="HP42" i="31" s="1"/>
  <c r="HC40" i="31"/>
  <c r="HP40" i="31" s="1"/>
  <c r="HC36" i="31"/>
  <c r="HP36" i="31" s="1"/>
  <c r="HC33" i="31"/>
  <c r="HP33" i="31" s="1"/>
  <c r="HC28" i="31"/>
  <c r="HP28" i="31" s="1"/>
  <c r="HC25" i="31"/>
  <c r="HP25" i="31" s="1"/>
  <c r="HC20" i="31"/>
  <c r="HP20" i="31" s="1"/>
  <c r="HC11" i="31"/>
  <c r="HP11" i="31" s="1"/>
  <c r="HC10" i="31"/>
  <c r="HP10" i="31" s="1"/>
  <c r="HC24" i="31"/>
  <c r="HP24" i="31" s="1"/>
  <c r="HC23" i="31"/>
  <c r="HP23" i="31" s="1"/>
  <c r="HC18" i="31"/>
  <c r="HP18" i="31" s="1"/>
  <c r="HC14" i="31"/>
  <c r="HP14" i="31" s="1"/>
  <c r="HC56" i="31"/>
  <c r="HP56" i="31" s="1"/>
  <c r="HC54" i="31"/>
  <c r="HP54" i="31" s="1"/>
  <c r="HC44" i="31"/>
  <c r="HP44" i="31" s="1"/>
  <c r="HC43" i="31"/>
  <c r="HP43" i="31" s="1"/>
  <c r="HC38" i="31"/>
  <c r="HP38" i="31" s="1"/>
  <c r="HC35" i="31"/>
  <c r="HP35" i="31" s="1"/>
  <c r="HC31" i="31"/>
  <c r="HP31" i="31" s="1"/>
  <c r="HC27" i="31"/>
  <c r="HP27" i="31" s="1"/>
  <c r="HC22" i="31"/>
  <c r="HP22" i="31" s="1"/>
  <c r="HC17" i="31"/>
  <c r="HP17" i="31" s="1"/>
  <c r="HC15" i="31"/>
  <c r="HP15" i="31" s="1"/>
  <c r="HC13" i="31"/>
  <c r="HP13" i="31" s="1"/>
  <c r="HC21" i="31"/>
  <c r="HP21" i="31" s="1"/>
  <c r="HC19" i="31"/>
  <c r="HP19" i="31" s="1"/>
  <c r="HC16" i="31"/>
  <c r="HP16" i="31" s="1"/>
  <c r="HC12" i="31"/>
  <c r="HP12" i="31" s="1"/>
  <c r="HC9" i="31"/>
  <c r="HP9" i="31" s="1"/>
  <c r="HC8" i="31"/>
  <c r="HP8" i="31" s="1"/>
  <c r="DS85" i="31"/>
  <c r="DW85" i="31" s="1"/>
  <c r="HH85" i="31" s="1"/>
  <c r="AA84" i="31"/>
  <c r="DS84" i="31"/>
  <c r="DW84" i="31" s="1"/>
  <c r="HH84" i="31" s="1"/>
  <c r="AA86" i="31"/>
  <c r="DS86" i="31"/>
  <c r="DW86" i="31" s="1"/>
  <c r="HH86" i="31" s="1"/>
  <c r="HF86" i="31"/>
  <c r="HF85" i="31"/>
  <c r="HF84" i="31"/>
  <c r="DY84" i="31"/>
  <c r="HJ84" i="31" s="1"/>
  <c r="AA85" i="31"/>
  <c r="DY86" i="31"/>
  <c r="HJ86" i="31" s="1"/>
  <c r="DY85" i="31"/>
  <c r="HJ85" i="31" s="1"/>
  <c r="HO86" i="31" l="1"/>
  <c r="HQ86" i="31" s="1"/>
  <c r="HS86" i="31" s="1"/>
  <c r="HL86" i="31"/>
  <c r="HO84" i="31"/>
  <c r="HQ84" i="31" s="1"/>
  <c r="HS84" i="31" s="1"/>
  <c r="HL84" i="31"/>
  <c r="HO85" i="31"/>
  <c r="HT85" i="31" s="1"/>
  <c r="HL85" i="31"/>
  <c r="HD84" i="31"/>
  <c r="DZ85" i="31"/>
  <c r="DX86" i="31"/>
  <c r="HI86" i="31" s="1"/>
  <c r="HK86" i="31" s="1"/>
  <c r="HD86" i="31"/>
  <c r="DX85" i="31"/>
  <c r="HI85" i="31" s="1"/>
  <c r="HK85" i="31" s="1"/>
  <c r="HD85" i="31"/>
  <c r="DZ86" i="31"/>
  <c r="DX84" i="31"/>
  <c r="HI84" i="31" s="1"/>
  <c r="HK84" i="31" s="1"/>
  <c r="HT84" i="31" l="1"/>
  <c r="HT86" i="31"/>
  <c r="HQ85" i="31"/>
  <c r="HS85" i="31" s="1"/>
  <c r="DZ84" i="31"/>
  <c r="I75" i="31" l="1"/>
  <c r="I76" i="31"/>
  <c r="DU8" i="31" l="1"/>
  <c r="DU9" i="31"/>
  <c r="DU10" i="31"/>
  <c r="DU11" i="31"/>
  <c r="DU12" i="31"/>
  <c r="DU13" i="31"/>
  <c r="DU14" i="31"/>
  <c r="DU15" i="31"/>
  <c r="DU16" i="31"/>
  <c r="DU17" i="31"/>
  <c r="DU18" i="31"/>
  <c r="DU19" i="31"/>
  <c r="DU20" i="31"/>
  <c r="DU21" i="31"/>
  <c r="DU22" i="31"/>
  <c r="DU23" i="31"/>
  <c r="DU24" i="31"/>
  <c r="DU25" i="31"/>
  <c r="DU26" i="31"/>
  <c r="DU27" i="31"/>
  <c r="DU28" i="31"/>
  <c r="DU29" i="31"/>
  <c r="DU30" i="31"/>
  <c r="DU31" i="31"/>
  <c r="DU32" i="31"/>
  <c r="DU33" i="31"/>
  <c r="DU34" i="31"/>
  <c r="DU35" i="31"/>
  <c r="DU36" i="31"/>
  <c r="DU37" i="31"/>
  <c r="DU38" i="31"/>
  <c r="DU39" i="31"/>
  <c r="DU40" i="31"/>
  <c r="DU41" i="31"/>
  <c r="DU42" i="31"/>
  <c r="DU43" i="31"/>
  <c r="DU44" i="31"/>
  <c r="DU45" i="31"/>
  <c r="DU46" i="31"/>
  <c r="DU47" i="31"/>
  <c r="DU48" i="31"/>
  <c r="DU49" i="31"/>
  <c r="DU50" i="31"/>
  <c r="DU51" i="31"/>
  <c r="DU52" i="31"/>
  <c r="DU53" i="31"/>
  <c r="DU54" i="31"/>
  <c r="DU55" i="31"/>
  <c r="DU56" i="31"/>
  <c r="DU57" i="31"/>
  <c r="DU58" i="31"/>
  <c r="DU59" i="31"/>
  <c r="DU60" i="31"/>
  <c r="DU61" i="31"/>
  <c r="DU62" i="31"/>
  <c r="DU63" i="31"/>
  <c r="DU64" i="31"/>
  <c r="DU65" i="31"/>
  <c r="DU66" i="31"/>
  <c r="DU67" i="31"/>
  <c r="DU68" i="31"/>
  <c r="DU69" i="31"/>
  <c r="DU70" i="31"/>
  <c r="DU71" i="31"/>
  <c r="DU72" i="31"/>
  <c r="DU73" i="31"/>
  <c r="DU74" i="31"/>
  <c r="DU75" i="31"/>
  <c r="DU76" i="31"/>
  <c r="DU77" i="31"/>
  <c r="DU78" i="31"/>
  <c r="DU79" i="31"/>
  <c r="DU80" i="31"/>
  <c r="DU81" i="31"/>
  <c r="DU82" i="31"/>
  <c r="DU83" i="31"/>
  <c r="DT8" i="31"/>
  <c r="DT9" i="31"/>
  <c r="DT10" i="31"/>
  <c r="DT11" i="31"/>
  <c r="DT12" i="31"/>
  <c r="DT13" i="31"/>
  <c r="DT14" i="31"/>
  <c r="DT15" i="31"/>
  <c r="DT16" i="31"/>
  <c r="DT17" i="31"/>
  <c r="DT18" i="31"/>
  <c r="DT19" i="31"/>
  <c r="DT20" i="31"/>
  <c r="DT21" i="31"/>
  <c r="DT22" i="31"/>
  <c r="DT23" i="31"/>
  <c r="DT24" i="31"/>
  <c r="DT25" i="31"/>
  <c r="DT26" i="31"/>
  <c r="DT27" i="31"/>
  <c r="DT28" i="31"/>
  <c r="DT29" i="31"/>
  <c r="DT30" i="31"/>
  <c r="DT31" i="31"/>
  <c r="DT32" i="31"/>
  <c r="DT33" i="31"/>
  <c r="DT34" i="31"/>
  <c r="DT35" i="31"/>
  <c r="DT36" i="31"/>
  <c r="DT37" i="31"/>
  <c r="DT38" i="31"/>
  <c r="DT39" i="31"/>
  <c r="DT40" i="31"/>
  <c r="DT41" i="31"/>
  <c r="DT42" i="31"/>
  <c r="DT43" i="31"/>
  <c r="DT44" i="31"/>
  <c r="DT45" i="31"/>
  <c r="DT46" i="31"/>
  <c r="DT47" i="31"/>
  <c r="DT48" i="31"/>
  <c r="DT49" i="31"/>
  <c r="DT50" i="31"/>
  <c r="DT51" i="31"/>
  <c r="DT52" i="31"/>
  <c r="DT53" i="31"/>
  <c r="DT54" i="31"/>
  <c r="DT55" i="31"/>
  <c r="DT56" i="31"/>
  <c r="DT57" i="31"/>
  <c r="DT58" i="31"/>
  <c r="DT59" i="31"/>
  <c r="DT60" i="31"/>
  <c r="DT61" i="31"/>
  <c r="DT62" i="31"/>
  <c r="DT63" i="31"/>
  <c r="DT64" i="31"/>
  <c r="DT65" i="31"/>
  <c r="DT66" i="31"/>
  <c r="DT67" i="31"/>
  <c r="DT68" i="31"/>
  <c r="DT69" i="31"/>
  <c r="DT70" i="31"/>
  <c r="DT71" i="31"/>
  <c r="DT72" i="31"/>
  <c r="DT73" i="31"/>
  <c r="DT74" i="31"/>
  <c r="DT75" i="31"/>
  <c r="DT76" i="31"/>
  <c r="DT77" i="31"/>
  <c r="DT78" i="31"/>
  <c r="DT79" i="31"/>
  <c r="DT80" i="31"/>
  <c r="DT81" i="31"/>
  <c r="DT82" i="31"/>
  <c r="DT83" i="31"/>
  <c r="GT83" i="31" l="1"/>
  <c r="GQ83" i="31"/>
  <c r="GN83" i="31"/>
  <c r="GK83" i="31"/>
  <c r="GH83" i="31"/>
  <c r="GE83" i="31"/>
  <c r="GB83" i="31"/>
  <c r="FY83" i="31"/>
  <c r="FV83" i="31"/>
  <c r="FS83" i="31"/>
  <c r="FP83" i="31"/>
  <c r="FM83" i="31"/>
  <c r="FJ83" i="31"/>
  <c r="FG83" i="31"/>
  <c r="FD83" i="31"/>
  <c r="EO83" i="31"/>
  <c r="EC83" i="31"/>
  <c r="HG83" i="31"/>
  <c r="HE83" i="31"/>
  <c r="DH83" i="31"/>
  <c r="DC83" i="31"/>
  <c r="CX83" i="31"/>
  <c r="CS83" i="31"/>
  <c r="CN83" i="31"/>
  <c r="CE83" i="31"/>
  <c r="CI83" i="31" s="1"/>
  <c r="GT82" i="31"/>
  <c r="GQ82" i="31"/>
  <c r="GN82" i="31"/>
  <c r="GK82" i="31"/>
  <c r="GH82" i="31"/>
  <c r="GE82" i="31"/>
  <c r="GB82" i="31"/>
  <c r="FY82" i="31"/>
  <c r="FV82" i="31"/>
  <c r="FS82" i="31"/>
  <c r="FP82" i="31"/>
  <c r="FM82" i="31"/>
  <c r="FJ82" i="31"/>
  <c r="FG82" i="31"/>
  <c r="FD82" i="31"/>
  <c r="EO82" i="31"/>
  <c r="EC82" i="31"/>
  <c r="HG82" i="31"/>
  <c r="HF82" i="31"/>
  <c r="HE82" i="31"/>
  <c r="DH82" i="31"/>
  <c r="DC82" i="31"/>
  <c r="CX82" i="31"/>
  <c r="CS82" i="31"/>
  <c r="CN82" i="31"/>
  <c r="CE82" i="31"/>
  <c r="CI82" i="31" s="1"/>
  <c r="GT81" i="31"/>
  <c r="GQ81" i="31"/>
  <c r="GN81" i="31"/>
  <c r="GK81" i="31"/>
  <c r="GH81" i="31"/>
  <c r="GE81" i="31"/>
  <c r="GB81" i="31"/>
  <c r="FY81" i="31"/>
  <c r="FV81" i="31"/>
  <c r="FS81" i="31"/>
  <c r="FP81" i="31"/>
  <c r="FM81" i="31"/>
  <c r="FJ81" i="31"/>
  <c r="FG81" i="31"/>
  <c r="FD81" i="31"/>
  <c r="EO81" i="31"/>
  <c r="EC81" i="31"/>
  <c r="HG81" i="31"/>
  <c r="HE81" i="31"/>
  <c r="DH81" i="31"/>
  <c r="DC81" i="31"/>
  <c r="CX81" i="31"/>
  <c r="CS81" i="31"/>
  <c r="CN81" i="31"/>
  <c r="CE81" i="31"/>
  <c r="CI81" i="31" s="1"/>
  <c r="GT80" i="31"/>
  <c r="GQ80" i="31"/>
  <c r="GN80" i="31"/>
  <c r="GK80" i="31"/>
  <c r="GH80" i="31"/>
  <c r="GE80" i="31"/>
  <c r="GB80" i="31"/>
  <c r="FY80" i="31"/>
  <c r="FV80" i="31"/>
  <c r="FS80" i="31"/>
  <c r="FP80" i="31"/>
  <c r="FM80" i="31"/>
  <c r="FJ80" i="31"/>
  <c r="FG80" i="31"/>
  <c r="FD80" i="31"/>
  <c r="EO80" i="31"/>
  <c r="EC80" i="31"/>
  <c r="HG80" i="31"/>
  <c r="HF80" i="31"/>
  <c r="HE80" i="31"/>
  <c r="DH80" i="31"/>
  <c r="DC80" i="31"/>
  <c r="CX80" i="31"/>
  <c r="CS80" i="31"/>
  <c r="CN80" i="31"/>
  <c r="CE80" i="31"/>
  <c r="CI80" i="31" s="1"/>
  <c r="GT79" i="31"/>
  <c r="GQ79" i="31"/>
  <c r="GN79" i="31"/>
  <c r="GK79" i="31"/>
  <c r="GH79" i="31"/>
  <c r="GE79" i="31"/>
  <c r="GB79" i="31"/>
  <c r="FY79" i="31"/>
  <c r="FV79" i="31"/>
  <c r="FS79" i="31"/>
  <c r="FP79" i="31"/>
  <c r="FM79" i="31"/>
  <c r="FJ79" i="31"/>
  <c r="FG79" i="31"/>
  <c r="FD79" i="31"/>
  <c r="EO79" i="31"/>
  <c r="EC79" i="31"/>
  <c r="HG79" i="31"/>
  <c r="HE79" i="31"/>
  <c r="DH79" i="31"/>
  <c r="DC79" i="31"/>
  <c r="CX79" i="31"/>
  <c r="CS79" i="31"/>
  <c r="CN79" i="31"/>
  <c r="CE79" i="31"/>
  <c r="CI79" i="31" s="1"/>
  <c r="DY79" i="31"/>
  <c r="HJ79" i="31" s="1"/>
  <c r="HE78" i="31"/>
  <c r="GT78" i="31"/>
  <c r="GQ78" i="31"/>
  <c r="GN78" i="31"/>
  <c r="GK78" i="31"/>
  <c r="GH78" i="31"/>
  <c r="GE78" i="31"/>
  <c r="GB78" i="31"/>
  <c r="FY78" i="31"/>
  <c r="FV78" i="31"/>
  <c r="FS78" i="31"/>
  <c r="FP78" i="31"/>
  <c r="FM78" i="31"/>
  <c r="FJ78" i="31"/>
  <c r="FG78" i="31"/>
  <c r="FD78" i="31"/>
  <c r="EO78" i="31"/>
  <c r="EC78" i="31"/>
  <c r="HG78" i="31"/>
  <c r="HF78" i="31"/>
  <c r="DH78" i="31"/>
  <c r="DC78" i="31"/>
  <c r="CX78" i="31"/>
  <c r="CS78" i="31"/>
  <c r="CN78" i="31"/>
  <c r="CE78" i="31"/>
  <c r="CI78" i="31" s="1"/>
  <c r="GT77" i="31"/>
  <c r="GQ77" i="31"/>
  <c r="GN77" i="31"/>
  <c r="GK77" i="31"/>
  <c r="GH77" i="31"/>
  <c r="GE77" i="31"/>
  <c r="GB77" i="31"/>
  <c r="FY77" i="31"/>
  <c r="FV77" i="31"/>
  <c r="FS77" i="31"/>
  <c r="FP77" i="31"/>
  <c r="FM77" i="31"/>
  <c r="FJ77" i="31"/>
  <c r="FG77" i="31"/>
  <c r="FD77" i="31"/>
  <c r="EO77" i="31"/>
  <c r="EC77" i="31"/>
  <c r="HG77" i="31"/>
  <c r="HF77" i="31"/>
  <c r="HE77" i="31"/>
  <c r="DH77" i="31"/>
  <c r="DC77" i="31"/>
  <c r="CX77" i="31"/>
  <c r="CS77" i="31"/>
  <c r="CN77" i="31"/>
  <c r="CE77" i="31"/>
  <c r="CI77" i="31" s="1"/>
  <c r="GT76" i="31"/>
  <c r="GQ76" i="31"/>
  <c r="GN76" i="31"/>
  <c r="GK76" i="31"/>
  <c r="GH76" i="31"/>
  <c r="GE76" i="31"/>
  <c r="GB76" i="31"/>
  <c r="FY76" i="31"/>
  <c r="FV76" i="31"/>
  <c r="FS76" i="31"/>
  <c r="FP76" i="31"/>
  <c r="FM76" i="31"/>
  <c r="FJ76" i="31"/>
  <c r="FG76" i="31"/>
  <c r="FD76" i="31"/>
  <c r="EO76" i="31"/>
  <c r="EC76" i="31"/>
  <c r="HF76" i="31"/>
  <c r="HE76" i="31"/>
  <c r="DH76" i="31"/>
  <c r="DC76" i="31"/>
  <c r="CX76" i="31"/>
  <c r="CS76" i="31"/>
  <c r="CN76" i="31"/>
  <c r="CE76" i="31"/>
  <c r="CI76" i="31" s="1"/>
  <c r="HF75" i="31"/>
  <c r="GT75" i="31"/>
  <c r="GQ75" i="31"/>
  <c r="GN75" i="31"/>
  <c r="GK75" i="31"/>
  <c r="GH75" i="31"/>
  <c r="GE75" i="31"/>
  <c r="GB75" i="31"/>
  <c r="FY75" i="31"/>
  <c r="FV75" i="31"/>
  <c r="FS75" i="31"/>
  <c r="FP75" i="31"/>
  <c r="FM75" i="31"/>
  <c r="FJ75" i="31"/>
  <c r="FG75" i="31"/>
  <c r="FD75" i="31"/>
  <c r="EO75" i="31"/>
  <c r="EC75" i="31"/>
  <c r="HG75" i="31"/>
  <c r="HE75" i="31"/>
  <c r="DH75" i="31"/>
  <c r="DC75" i="31"/>
  <c r="CX75" i="31"/>
  <c r="CS75" i="31"/>
  <c r="CN75" i="31"/>
  <c r="CE75" i="31"/>
  <c r="CI75" i="31" s="1"/>
  <c r="GT74" i="31"/>
  <c r="GQ74" i="31"/>
  <c r="GN74" i="31"/>
  <c r="GK74" i="31"/>
  <c r="GH74" i="31"/>
  <c r="GE74" i="31"/>
  <c r="GB74" i="31"/>
  <c r="FY74" i="31"/>
  <c r="FV74" i="31"/>
  <c r="FS74" i="31"/>
  <c r="FP74" i="31"/>
  <c r="FM74" i="31"/>
  <c r="FJ74" i="31"/>
  <c r="FG74" i="31"/>
  <c r="FD74" i="31"/>
  <c r="EO74" i="31"/>
  <c r="EC74" i="31"/>
  <c r="HG74" i="31"/>
  <c r="HE74" i="31"/>
  <c r="DH74" i="31"/>
  <c r="DC74" i="31"/>
  <c r="CX74" i="31"/>
  <c r="CS74" i="31"/>
  <c r="CN74" i="31"/>
  <c r="CE74" i="31"/>
  <c r="DY74" i="31"/>
  <c r="HJ74" i="31" s="1"/>
  <c r="HF73" i="31"/>
  <c r="GT73" i="31"/>
  <c r="GQ73" i="31"/>
  <c r="GN73" i="31"/>
  <c r="GK73" i="31"/>
  <c r="GH73" i="31"/>
  <c r="GE73" i="31"/>
  <c r="GB73" i="31"/>
  <c r="FY73" i="31"/>
  <c r="FV73" i="31"/>
  <c r="FS73" i="31"/>
  <c r="FP73" i="31"/>
  <c r="FM73" i="31"/>
  <c r="FJ73" i="31"/>
  <c r="FG73" i="31"/>
  <c r="FD73" i="31"/>
  <c r="EO73" i="31"/>
  <c r="EC73" i="31"/>
  <c r="HG73" i="31"/>
  <c r="HE73" i="31"/>
  <c r="DH73" i="31"/>
  <c r="DC73" i="31"/>
  <c r="CX73" i="31"/>
  <c r="CS73" i="31"/>
  <c r="CN73" i="31"/>
  <c r="CE73" i="31"/>
  <c r="GT72" i="31"/>
  <c r="GQ72" i="31"/>
  <c r="GN72" i="31"/>
  <c r="GK72" i="31"/>
  <c r="GH72" i="31"/>
  <c r="GE72" i="31"/>
  <c r="GB72" i="31"/>
  <c r="FY72" i="31"/>
  <c r="FV72" i="31"/>
  <c r="FS72" i="31"/>
  <c r="FP72" i="31"/>
  <c r="FM72" i="31"/>
  <c r="FJ72" i="31"/>
  <c r="FG72" i="31"/>
  <c r="FD72" i="31"/>
  <c r="EO72" i="31"/>
  <c r="EC72" i="31"/>
  <c r="HG72" i="31"/>
  <c r="HF72" i="31"/>
  <c r="HE72" i="31"/>
  <c r="DH72" i="31"/>
  <c r="DC72" i="31"/>
  <c r="CX72" i="31"/>
  <c r="CS72" i="31"/>
  <c r="CN72" i="31"/>
  <c r="CE72" i="31"/>
  <c r="HF71" i="31"/>
  <c r="GT71" i="31"/>
  <c r="GQ71" i="31"/>
  <c r="GN71" i="31"/>
  <c r="GK71" i="31"/>
  <c r="GH71" i="31"/>
  <c r="GE71" i="31"/>
  <c r="GB71" i="31"/>
  <c r="FY71" i="31"/>
  <c r="FV71" i="31"/>
  <c r="FS71" i="31"/>
  <c r="FP71" i="31"/>
  <c r="FM71" i="31"/>
  <c r="FJ71" i="31"/>
  <c r="FG71" i="31"/>
  <c r="FD71" i="31"/>
  <c r="EO71" i="31"/>
  <c r="EC71" i="31"/>
  <c r="HG71" i="31"/>
  <c r="HE71" i="31"/>
  <c r="DH71" i="31"/>
  <c r="DC71" i="31"/>
  <c r="CX71" i="31"/>
  <c r="CS71" i="31"/>
  <c r="CN71" i="31"/>
  <c r="CE71" i="31"/>
  <c r="CI71" i="31" s="1"/>
  <c r="HF70" i="31"/>
  <c r="GT70" i="31"/>
  <c r="GQ70" i="31"/>
  <c r="GN70" i="31"/>
  <c r="GK70" i="31"/>
  <c r="GH70" i="31"/>
  <c r="GE70" i="31"/>
  <c r="GB70" i="31"/>
  <c r="FY70" i="31"/>
  <c r="FV70" i="31"/>
  <c r="FS70" i="31"/>
  <c r="FP70" i="31"/>
  <c r="FM70" i="31"/>
  <c r="FJ70" i="31"/>
  <c r="FG70" i="31"/>
  <c r="FD70" i="31"/>
  <c r="EO70" i="31"/>
  <c r="EC70" i="31"/>
  <c r="HG70" i="31"/>
  <c r="HE70" i="31"/>
  <c r="DH70" i="31"/>
  <c r="DC70" i="31"/>
  <c r="CX70" i="31"/>
  <c r="CS70" i="31"/>
  <c r="CN70" i="31"/>
  <c r="CE70" i="31"/>
  <c r="CD70" i="31"/>
  <c r="HG69" i="31"/>
  <c r="GT69" i="31"/>
  <c r="GQ69" i="31"/>
  <c r="GN69" i="31"/>
  <c r="GK69" i="31"/>
  <c r="GH69" i="31"/>
  <c r="GE69" i="31"/>
  <c r="GB69" i="31"/>
  <c r="FY69" i="31"/>
  <c r="FV69" i="31"/>
  <c r="FS69" i="31"/>
  <c r="FP69" i="31"/>
  <c r="FM69" i="31"/>
  <c r="FJ69" i="31"/>
  <c r="FG69" i="31"/>
  <c r="FD69" i="31"/>
  <c r="EO69" i="31"/>
  <c r="EC69" i="31"/>
  <c r="HF69" i="31"/>
  <c r="HE69" i="31"/>
  <c r="DH69" i="31"/>
  <c r="DC69" i="31"/>
  <c r="CX69" i="31"/>
  <c r="CS69" i="31"/>
  <c r="CN69" i="31"/>
  <c r="CE69" i="31"/>
  <c r="CD69" i="31"/>
  <c r="BY69" i="31"/>
  <c r="BT69" i="31"/>
  <c r="BO69" i="31"/>
  <c r="BJ69" i="31"/>
  <c r="BE69" i="31"/>
  <c r="AP69" i="31"/>
  <c r="AK69" i="31"/>
  <c r="AF69" i="31"/>
  <c r="HF68" i="31"/>
  <c r="GT68" i="31"/>
  <c r="GQ68" i="31"/>
  <c r="GN68" i="31"/>
  <c r="GK68" i="31"/>
  <c r="GH68" i="31"/>
  <c r="GE68" i="31"/>
  <c r="GB68" i="31"/>
  <c r="FY68" i="31"/>
  <c r="FV68" i="31"/>
  <c r="FS68" i="31"/>
  <c r="FP68" i="31"/>
  <c r="FM68" i="31"/>
  <c r="FJ68" i="31"/>
  <c r="FG68" i="31"/>
  <c r="FD68" i="31"/>
  <c r="EO68" i="31"/>
  <c r="EC68" i="31"/>
  <c r="HG68" i="31"/>
  <c r="HE68" i="31"/>
  <c r="DH68" i="31"/>
  <c r="DC68" i="31"/>
  <c r="CX68" i="31"/>
  <c r="CS68" i="31"/>
  <c r="CN68" i="31"/>
  <c r="CE68" i="31"/>
  <c r="CI68" i="31" s="1"/>
  <c r="CD68" i="31"/>
  <c r="BY68" i="31"/>
  <c r="BT68" i="31"/>
  <c r="BO68" i="31"/>
  <c r="BJ68" i="31"/>
  <c r="BE68" i="31"/>
  <c r="AP68" i="31"/>
  <c r="AK68" i="31"/>
  <c r="AF68" i="31"/>
  <c r="GT67" i="31"/>
  <c r="GQ67" i="31"/>
  <c r="GN67" i="31"/>
  <c r="GK67" i="31"/>
  <c r="GH67" i="31"/>
  <c r="GE67" i="31"/>
  <c r="GB67" i="31"/>
  <c r="FY67" i="31"/>
  <c r="FV67" i="31"/>
  <c r="FS67" i="31"/>
  <c r="FP67" i="31"/>
  <c r="FM67" i="31"/>
  <c r="FJ67" i="31"/>
  <c r="FG67" i="31"/>
  <c r="FD67" i="31"/>
  <c r="EO67" i="31"/>
  <c r="EC67" i="31"/>
  <c r="HG67" i="31"/>
  <c r="HF67" i="31"/>
  <c r="HE67" i="31"/>
  <c r="DH67" i="31"/>
  <c r="DC67" i="31"/>
  <c r="CX67" i="31"/>
  <c r="CS67" i="31"/>
  <c r="CN67" i="31"/>
  <c r="CE67" i="31"/>
  <c r="CD67" i="31"/>
  <c r="BY67" i="31"/>
  <c r="BT67" i="31"/>
  <c r="BO67" i="31"/>
  <c r="BJ67" i="31"/>
  <c r="BE67" i="31"/>
  <c r="AP67" i="31"/>
  <c r="AK67" i="31"/>
  <c r="AF67" i="31"/>
  <c r="HF66" i="31"/>
  <c r="GT66" i="31"/>
  <c r="GQ66" i="31"/>
  <c r="GN66" i="31"/>
  <c r="GK66" i="31"/>
  <c r="GH66" i="31"/>
  <c r="GE66" i="31"/>
  <c r="GB66" i="31"/>
  <c r="FY66" i="31"/>
  <c r="FV66" i="31"/>
  <c r="FS66" i="31"/>
  <c r="FP66" i="31"/>
  <c r="FM66" i="31"/>
  <c r="FJ66" i="31"/>
  <c r="FG66" i="31"/>
  <c r="FD66" i="31"/>
  <c r="EO66" i="31"/>
  <c r="EC66" i="31"/>
  <c r="HG66" i="31"/>
  <c r="HE66" i="31"/>
  <c r="DH66" i="31"/>
  <c r="DC66" i="31"/>
  <c r="CX66" i="31"/>
  <c r="CS66" i="31"/>
  <c r="CN66" i="31"/>
  <c r="CE66" i="31"/>
  <c r="CI66" i="31" s="1"/>
  <c r="DY66" i="31"/>
  <c r="HJ66" i="31" s="1"/>
  <c r="HF65" i="31"/>
  <c r="GT65" i="31"/>
  <c r="GQ65" i="31"/>
  <c r="GN65" i="31"/>
  <c r="GK65" i="31"/>
  <c r="GH65" i="31"/>
  <c r="GE65" i="31"/>
  <c r="GB65" i="31"/>
  <c r="FY65" i="31"/>
  <c r="FV65" i="31"/>
  <c r="FS65" i="31"/>
  <c r="FP65" i="31"/>
  <c r="FM65" i="31"/>
  <c r="FJ65" i="31"/>
  <c r="FG65" i="31"/>
  <c r="FD65" i="31"/>
  <c r="EO65" i="31"/>
  <c r="EC65" i="31"/>
  <c r="HG65" i="31"/>
  <c r="HE65" i="31"/>
  <c r="DH65" i="31"/>
  <c r="DC65" i="31"/>
  <c r="CX65" i="31"/>
  <c r="CS65" i="31"/>
  <c r="CN65" i="31"/>
  <c r="CE65" i="31"/>
  <c r="HG64" i="31"/>
  <c r="GT64" i="31"/>
  <c r="GQ64" i="31"/>
  <c r="GN64" i="31"/>
  <c r="GK64" i="31"/>
  <c r="GH64" i="31"/>
  <c r="GE64" i="31"/>
  <c r="GB64" i="31"/>
  <c r="FY64" i="31"/>
  <c r="FV64" i="31"/>
  <c r="FS64" i="31"/>
  <c r="FP64" i="31"/>
  <c r="FM64" i="31"/>
  <c r="FJ64" i="31"/>
  <c r="FG64" i="31"/>
  <c r="FD64" i="31"/>
  <c r="EO64" i="31"/>
  <c r="EC64" i="31"/>
  <c r="HF64" i="31"/>
  <c r="HE64" i="31"/>
  <c r="DH64" i="31"/>
  <c r="DC64" i="31"/>
  <c r="CX64" i="31"/>
  <c r="CS64" i="31"/>
  <c r="CN64" i="31"/>
  <c r="CE64" i="31"/>
  <c r="CI64" i="31" s="1"/>
  <c r="HF63" i="31"/>
  <c r="GT63" i="31"/>
  <c r="GQ63" i="31"/>
  <c r="GN63" i="31"/>
  <c r="GK63" i="31"/>
  <c r="GH63" i="31"/>
  <c r="GE63" i="31"/>
  <c r="GB63" i="31"/>
  <c r="FY63" i="31"/>
  <c r="FV63" i="31"/>
  <c r="FS63" i="31"/>
  <c r="FP63" i="31"/>
  <c r="FM63" i="31"/>
  <c r="FJ63" i="31"/>
  <c r="FG63" i="31"/>
  <c r="FD63" i="31"/>
  <c r="EO63" i="31"/>
  <c r="EC63" i="31"/>
  <c r="HG63" i="31"/>
  <c r="HE63" i="31"/>
  <c r="DH63" i="31"/>
  <c r="DC63" i="31"/>
  <c r="CX63" i="31"/>
  <c r="CS63" i="31"/>
  <c r="CN63" i="31"/>
  <c r="CE63" i="31"/>
  <c r="CI63" i="31" s="1"/>
  <c r="HG62" i="31"/>
  <c r="GT62" i="31"/>
  <c r="GQ62" i="31"/>
  <c r="GN62" i="31"/>
  <c r="GK62" i="31"/>
  <c r="GH62" i="31"/>
  <c r="GE62" i="31"/>
  <c r="GB62" i="31"/>
  <c r="FY62" i="31"/>
  <c r="FV62" i="31"/>
  <c r="FS62" i="31"/>
  <c r="FP62" i="31"/>
  <c r="FM62" i="31"/>
  <c r="FJ62" i="31"/>
  <c r="FG62" i="31"/>
  <c r="FD62" i="31"/>
  <c r="EO62" i="31"/>
  <c r="EC62" i="31"/>
  <c r="HF62" i="31"/>
  <c r="HE62" i="31"/>
  <c r="DH62" i="31"/>
  <c r="DC62" i="31"/>
  <c r="CX62" i="31"/>
  <c r="CS62" i="31"/>
  <c r="CN62" i="31"/>
  <c r="CE62" i="31"/>
  <c r="GT61" i="31"/>
  <c r="GQ61" i="31"/>
  <c r="GN61" i="31"/>
  <c r="GK61" i="31"/>
  <c r="GH61" i="31"/>
  <c r="GE61" i="31"/>
  <c r="GB61" i="31"/>
  <c r="FY61" i="31"/>
  <c r="FV61" i="31"/>
  <c r="FS61" i="31"/>
  <c r="FP61" i="31"/>
  <c r="FM61" i="31"/>
  <c r="FJ61" i="31"/>
  <c r="FG61" i="31"/>
  <c r="FD61" i="31"/>
  <c r="EO61" i="31"/>
  <c r="EC61" i="31"/>
  <c r="HG61" i="31"/>
  <c r="HF61" i="31"/>
  <c r="HE61" i="31"/>
  <c r="DH61" i="31"/>
  <c r="DC61" i="31"/>
  <c r="CX61" i="31"/>
  <c r="CS61" i="31"/>
  <c r="CN61" i="31"/>
  <c r="CE61" i="31"/>
  <c r="GT60" i="31"/>
  <c r="GQ60" i="31"/>
  <c r="GN60" i="31"/>
  <c r="GK60" i="31"/>
  <c r="GH60" i="31"/>
  <c r="GE60" i="31"/>
  <c r="GB60" i="31"/>
  <c r="FY60" i="31"/>
  <c r="FV60" i="31"/>
  <c r="FS60" i="31"/>
  <c r="FP60" i="31"/>
  <c r="FM60" i="31"/>
  <c r="FJ60" i="31"/>
  <c r="FG60" i="31"/>
  <c r="FD60" i="31"/>
  <c r="EO60" i="31"/>
  <c r="EC60" i="31"/>
  <c r="HG60" i="31"/>
  <c r="HE60" i="31"/>
  <c r="DH60" i="31"/>
  <c r="DC60" i="31"/>
  <c r="CX60" i="31"/>
  <c r="CS60" i="31"/>
  <c r="CN60" i="31"/>
  <c r="CE60" i="31"/>
  <c r="CI60" i="31" s="1"/>
  <c r="GT59" i="31"/>
  <c r="GQ59" i="31"/>
  <c r="GN59" i="31"/>
  <c r="GK59" i="31"/>
  <c r="GH59" i="31"/>
  <c r="GE59" i="31"/>
  <c r="GB59" i="31"/>
  <c r="FY59" i="31"/>
  <c r="FV59" i="31"/>
  <c r="FS59" i="31"/>
  <c r="FP59" i="31"/>
  <c r="FM59" i="31"/>
  <c r="FJ59" i="31"/>
  <c r="FG59" i="31"/>
  <c r="FD59" i="31"/>
  <c r="EO59" i="31"/>
  <c r="EC59" i="31"/>
  <c r="HG59" i="31"/>
  <c r="HE59" i="31"/>
  <c r="DH59" i="31"/>
  <c r="DC59" i="31"/>
  <c r="CX59" i="31"/>
  <c r="CS59" i="31"/>
  <c r="CN59" i="31"/>
  <c r="CE59" i="31"/>
  <c r="HE58" i="31"/>
  <c r="GT58" i="31"/>
  <c r="GQ58" i="31"/>
  <c r="GN58" i="31"/>
  <c r="GK58" i="31"/>
  <c r="GH58" i="31"/>
  <c r="GE58" i="31"/>
  <c r="GB58" i="31"/>
  <c r="FY58" i="31"/>
  <c r="FV58" i="31"/>
  <c r="FS58" i="31"/>
  <c r="FP58" i="31"/>
  <c r="FM58" i="31"/>
  <c r="FJ58" i="31"/>
  <c r="FG58" i="31"/>
  <c r="FD58" i="31"/>
  <c r="EO58" i="31"/>
  <c r="EC58" i="31"/>
  <c r="HG58" i="31"/>
  <c r="HF58" i="31"/>
  <c r="DH58" i="31"/>
  <c r="DC58" i="31"/>
  <c r="CX58" i="31"/>
  <c r="CS58" i="31"/>
  <c r="CN58" i="31"/>
  <c r="CE58" i="31"/>
  <c r="GT57" i="31"/>
  <c r="GQ57" i="31"/>
  <c r="GN57" i="31"/>
  <c r="GK57" i="31"/>
  <c r="GH57" i="31"/>
  <c r="GE57" i="31"/>
  <c r="GB57" i="31"/>
  <c r="FY57" i="31"/>
  <c r="FV57" i="31"/>
  <c r="FS57" i="31"/>
  <c r="FP57" i="31"/>
  <c r="FM57" i="31"/>
  <c r="FJ57" i="31"/>
  <c r="FG57" i="31"/>
  <c r="FD57" i="31"/>
  <c r="EO57" i="31"/>
  <c r="EC57" i="31"/>
  <c r="HG57" i="31"/>
  <c r="HF57" i="31"/>
  <c r="HE57" i="31"/>
  <c r="DH57" i="31"/>
  <c r="DC57" i="31"/>
  <c r="CX57" i="31"/>
  <c r="CS57" i="31"/>
  <c r="CN57" i="31"/>
  <c r="CE57" i="31"/>
  <c r="CI57" i="31" s="1"/>
  <c r="GT56" i="31"/>
  <c r="GQ56" i="31"/>
  <c r="GN56" i="31"/>
  <c r="GK56" i="31"/>
  <c r="GH56" i="31"/>
  <c r="GE56" i="31"/>
  <c r="GB56" i="31"/>
  <c r="FY56" i="31"/>
  <c r="FV56" i="31"/>
  <c r="FS56" i="31"/>
  <c r="FP56" i="31"/>
  <c r="FM56" i="31"/>
  <c r="FJ56" i="31"/>
  <c r="FG56" i="31"/>
  <c r="FD56" i="31"/>
  <c r="EO56" i="31"/>
  <c r="EC56" i="31"/>
  <c r="HG56" i="31"/>
  <c r="HF56" i="31"/>
  <c r="HE56" i="31"/>
  <c r="DH56" i="31"/>
  <c r="DC56" i="31"/>
  <c r="CX56" i="31"/>
  <c r="CS56" i="31"/>
  <c r="CN56" i="31"/>
  <c r="CE56" i="31"/>
  <c r="CI56" i="31" s="1"/>
  <c r="CD56" i="31"/>
  <c r="BY56" i="31"/>
  <c r="BT56" i="31"/>
  <c r="BO56" i="31"/>
  <c r="BJ56" i="31"/>
  <c r="BE56" i="31"/>
  <c r="AP56" i="31"/>
  <c r="AK56" i="31"/>
  <c r="AF56" i="31"/>
  <c r="GT55" i="31"/>
  <c r="GQ55" i="31"/>
  <c r="GN55" i="31"/>
  <c r="GK55" i="31"/>
  <c r="GH55" i="31"/>
  <c r="GE55" i="31"/>
  <c r="GB55" i="31"/>
  <c r="FY55" i="31"/>
  <c r="FV55" i="31"/>
  <c r="FS55" i="31"/>
  <c r="FP55" i="31"/>
  <c r="FM55" i="31"/>
  <c r="FJ55" i="31"/>
  <c r="FG55" i="31"/>
  <c r="FD55" i="31"/>
  <c r="EO55" i="31"/>
  <c r="EC55" i="31"/>
  <c r="HF55" i="31"/>
  <c r="HE55" i="31"/>
  <c r="DH55" i="31"/>
  <c r="DC55" i="31"/>
  <c r="CX55" i="31"/>
  <c r="CS55" i="31"/>
  <c r="CN55" i="31"/>
  <c r="CE55" i="31"/>
  <c r="CI55" i="31" s="1"/>
  <c r="CD55" i="31"/>
  <c r="BY55" i="31"/>
  <c r="BT55" i="31"/>
  <c r="BO55" i="31"/>
  <c r="BJ55" i="31"/>
  <c r="BE55" i="31"/>
  <c r="AP55" i="31"/>
  <c r="AK55" i="31"/>
  <c r="AF55" i="31"/>
  <c r="DY55" i="31"/>
  <c r="HJ55" i="31" s="1"/>
  <c r="GT54" i="31"/>
  <c r="GQ54" i="31"/>
  <c r="GN54" i="31"/>
  <c r="GK54" i="31"/>
  <c r="GH54" i="31"/>
  <c r="GE54" i="31"/>
  <c r="GB54" i="31"/>
  <c r="FY54" i="31"/>
  <c r="FV54" i="31"/>
  <c r="FS54" i="31"/>
  <c r="FP54" i="31"/>
  <c r="FM54" i="31"/>
  <c r="FJ54" i="31"/>
  <c r="FG54" i="31"/>
  <c r="FD54" i="31"/>
  <c r="EO54" i="31"/>
  <c r="EC54" i="31"/>
  <c r="HG54" i="31"/>
  <c r="HE54" i="31"/>
  <c r="DH54" i="31"/>
  <c r="DC54" i="31"/>
  <c r="CX54" i="31"/>
  <c r="CS54" i="31"/>
  <c r="CN54" i="31"/>
  <c r="CE54" i="31"/>
  <c r="CI54" i="31" s="1"/>
  <c r="CD54" i="31"/>
  <c r="BY54" i="31"/>
  <c r="BT54" i="31"/>
  <c r="BO54" i="31"/>
  <c r="BJ54" i="31"/>
  <c r="BE54" i="31"/>
  <c r="AP54" i="31"/>
  <c r="AK54" i="31"/>
  <c r="AF54" i="31"/>
  <c r="GT53" i="31"/>
  <c r="GQ53" i="31"/>
  <c r="GN53" i="31"/>
  <c r="GK53" i="31"/>
  <c r="GH53" i="31"/>
  <c r="GE53" i="31"/>
  <c r="GB53" i="31"/>
  <c r="FY53" i="31"/>
  <c r="FV53" i="31"/>
  <c r="FS53" i="31"/>
  <c r="FP53" i="31"/>
  <c r="FM53" i="31"/>
  <c r="FJ53" i="31"/>
  <c r="FG53" i="31"/>
  <c r="FD53" i="31"/>
  <c r="EO53" i="31"/>
  <c r="EC53" i="31"/>
  <c r="HG53" i="31"/>
  <c r="HF53" i="31"/>
  <c r="HE53" i="31"/>
  <c r="DH53" i="31"/>
  <c r="DC53" i="31"/>
  <c r="CX53" i="31"/>
  <c r="CS53" i="31"/>
  <c r="CN53" i="31"/>
  <c r="CE53" i="31"/>
  <c r="CI53" i="31" s="1"/>
  <c r="CD53" i="31"/>
  <c r="GT52" i="31"/>
  <c r="GQ52" i="31"/>
  <c r="GN52" i="31"/>
  <c r="GK52" i="31"/>
  <c r="GH52" i="31"/>
  <c r="GE52" i="31"/>
  <c r="GB52" i="31"/>
  <c r="FY52" i="31"/>
  <c r="FV52" i="31"/>
  <c r="FS52" i="31"/>
  <c r="FP52" i="31"/>
  <c r="FM52" i="31"/>
  <c r="FJ52" i="31"/>
  <c r="FG52" i="31"/>
  <c r="FD52" i="31"/>
  <c r="EO52" i="31"/>
  <c r="EC52" i="31"/>
  <c r="HG52" i="31"/>
  <c r="HF52" i="31"/>
  <c r="HE52" i="31"/>
  <c r="DH52" i="31"/>
  <c r="DC52" i="31"/>
  <c r="CX52" i="31"/>
  <c r="CS52" i="31"/>
  <c r="CN52" i="31"/>
  <c r="CE52" i="31"/>
  <c r="CI52" i="31" s="1"/>
  <c r="CD52" i="31"/>
  <c r="DY52" i="31"/>
  <c r="HJ52" i="31" s="1"/>
  <c r="GT51" i="31"/>
  <c r="GQ51" i="31"/>
  <c r="GN51" i="31"/>
  <c r="GK51" i="31"/>
  <c r="GH51" i="31"/>
  <c r="GE51" i="31"/>
  <c r="GB51" i="31"/>
  <c r="FY51" i="31"/>
  <c r="FV51" i="31"/>
  <c r="FS51" i="31"/>
  <c r="FP51" i="31"/>
  <c r="FM51" i="31"/>
  <c r="FJ51" i="31"/>
  <c r="FG51" i="31"/>
  <c r="FD51" i="31"/>
  <c r="EO51" i="31"/>
  <c r="EC51" i="31"/>
  <c r="HG51" i="31"/>
  <c r="HE51" i="31"/>
  <c r="DH51" i="31"/>
  <c r="DC51" i="31"/>
  <c r="CX51" i="31"/>
  <c r="CS51" i="31"/>
  <c r="CN51" i="31"/>
  <c r="CE51" i="31"/>
  <c r="GT50" i="31"/>
  <c r="GQ50" i="31"/>
  <c r="GN50" i="31"/>
  <c r="GK50" i="31"/>
  <c r="GH50" i="31"/>
  <c r="GE50" i="31"/>
  <c r="GB50" i="31"/>
  <c r="FY50" i="31"/>
  <c r="FV50" i="31"/>
  <c r="FS50" i="31"/>
  <c r="FP50" i="31"/>
  <c r="FM50" i="31"/>
  <c r="FJ50" i="31"/>
  <c r="FG50" i="31"/>
  <c r="FD50" i="31"/>
  <c r="EO50" i="31"/>
  <c r="EC50" i="31"/>
  <c r="HG50" i="31"/>
  <c r="HF50" i="31"/>
  <c r="HE50" i="31"/>
  <c r="DH50" i="31"/>
  <c r="DC50" i="31"/>
  <c r="CX50" i="31"/>
  <c r="CS50" i="31"/>
  <c r="CN50" i="31"/>
  <c r="CE50" i="31"/>
  <c r="GT49" i="31"/>
  <c r="GQ49" i="31"/>
  <c r="GN49" i="31"/>
  <c r="GK49" i="31"/>
  <c r="GH49" i="31"/>
  <c r="GE49" i="31"/>
  <c r="GB49" i="31"/>
  <c r="FY49" i="31"/>
  <c r="FV49" i="31"/>
  <c r="FS49" i="31"/>
  <c r="FP49" i="31"/>
  <c r="FM49" i="31"/>
  <c r="FJ49" i="31"/>
  <c r="FG49" i="31"/>
  <c r="FD49" i="31"/>
  <c r="EO49" i="31"/>
  <c r="EC49" i="31"/>
  <c r="HG49" i="31"/>
  <c r="HF49" i="31"/>
  <c r="HE49" i="31"/>
  <c r="DH49" i="31"/>
  <c r="DC49" i="31"/>
  <c r="CX49" i="31"/>
  <c r="CS49" i="31"/>
  <c r="CN49" i="31"/>
  <c r="CE49" i="31"/>
  <c r="DS49" i="31" s="1"/>
  <c r="DW49" i="31" s="1"/>
  <c r="HH49" i="31" s="1"/>
  <c r="CD49" i="31"/>
  <c r="BY49" i="31"/>
  <c r="BT49" i="31"/>
  <c r="GT48" i="31"/>
  <c r="GQ48" i="31"/>
  <c r="GN48" i="31"/>
  <c r="GK48" i="31"/>
  <c r="GH48" i="31"/>
  <c r="GE48" i="31"/>
  <c r="GB48" i="31"/>
  <c r="FY48" i="31"/>
  <c r="FV48" i="31"/>
  <c r="FS48" i="31"/>
  <c r="FP48" i="31"/>
  <c r="FM48" i="31"/>
  <c r="FJ48" i="31"/>
  <c r="FG48" i="31"/>
  <c r="FD48" i="31"/>
  <c r="EO48" i="31"/>
  <c r="EC48" i="31"/>
  <c r="HF48" i="31"/>
  <c r="HE48" i="31"/>
  <c r="DH48" i="31"/>
  <c r="DC48" i="31"/>
  <c r="CX48" i="31"/>
  <c r="CS48" i="31"/>
  <c r="CN48" i="31"/>
  <c r="CE48" i="31"/>
  <c r="CI48" i="31" s="1"/>
  <c r="CD48" i="31"/>
  <c r="BY48" i="31"/>
  <c r="BT48" i="31"/>
  <c r="GT47" i="31"/>
  <c r="GQ47" i="31"/>
  <c r="GN47" i="31"/>
  <c r="GK47" i="31"/>
  <c r="GH47" i="31"/>
  <c r="GE47" i="31"/>
  <c r="GB47" i="31"/>
  <c r="FY47" i="31"/>
  <c r="FV47" i="31"/>
  <c r="FS47" i="31"/>
  <c r="FP47" i="31"/>
  <c r="FM47" i="31"/>
  <c r="FJ47" i="31"/>
  <c r="FG47" i="31"/>
  <c r="FD47" i="31"/>
  <c r="EO47" i="31"/>
  <c r="EC47" i="31"/>
  <c r="HG47" i="31"/>
  <c r="HE47" i="31"/>
  <c r="DH47" i="31"/>
  <c r="DC47" i="31"/>
  <c r="CX47" i="31"/>
  <c r="CS47" i="31"/>
  <c r="CN47" i="31"/>
  <c r="CE47" i="31"/>
  <c r="CD47" i="31"/>
  <c r="BY47" i="31"/>
  <c r="BT47" i="31"/>
  <c r="BO47" i="31"/>
  <c r="BJ47" i="31"/>
  <c r="BE47" i="31"/>
  <c r="AP47" i="31"/>
  <c r="AK47" i="31"/>
  <c r="AF47" i="31"/>
  <c r="HF46" i="31"/>
  <c r="GT46" i="31"/>
  <c r="GQ46" i="31"/>
  <c r="GN46" i="31"/>
  <c r="GK46" i="31"/>
  <c r="GH46" i="31"/>
  <c r="GE46" i="31"/>
  <c r="GB46" i="31"/>
  <c r="FY46" i="31"/>
  <c r="FV46" i="31"/>
  <c r="FS46" i="31"/>
  <c r="FP46" i="31"/>
  <c r="FM46" i="31"/>
  <c r="FJ46" i="31"/>
  <c r="FG46" i="31"/>
  <c r="FD46" i="31"/>
  <c r="EO46" i="31"/>
  <c r="EC46" i="31"/>
  <c r="HG46" i="31"/>
  <c r="HE46" i="31"/>
  <c r="DH46" i="31"/>
  <c r="DC46" i="31"/>
  <c r="CX46" i="31"/>
  <c r="CS46" i="31"/>
  <c r="CN46" i="31"/>
  <c r="CE46" i="31"/>
  <c r="CI46" i="31" s="1"/>
  <c r="CD46" i="31"/>
  <c r="BY46" i="31"/>
  <c r="BT46" i="31"/>
  <c r="BO46" i="31"/>
  <c r="BJ46" i="31"/>
  <c r="BE46" i="31"/>
  <c r="AP46" i="31"/>
  <c r="AK46" i="31"/>
  <c r="AF46" i="31"/>
  <c r="GT45" i="31"/>
  <c r="GQ45" i="31"/>
  <c r="GN45" i="31"/>
  <c r="GK45" i="31"/>
  <c r="GH45" i="31"/>
  <c r="GE45" i="31"/>
  <c r="GB45" i="31"/>
  <c r="FY45" i="31"/>
  <c r="FV45" i="31"/>
  <c r="FS45" i="31"/>
  <c r="FP45" i="31"/>
  <c r="FM45" i="31"/>
  <c r="FJ45" i="31"/>
  <c r="FG45" i="31"/>
  <c r="FD45" i="31"/>
  <c r="EO45" i="31"/>
  <c r="EC45" i="31"/>
  <c r="HG45" i="31"/>
  <c r="HE45" i="31"/>
  <c r="DH45" i="31"/>
  <c r="DC45" i="31"/>
  <c r="CX45" i="31"/>
  <c r="CS45" i="31"/>
  <c r="CN45" i="31"/>
  <c r="CE45" i="31"/>
  <c r="CD45" i="31"/>
  <c r="BY45" i="31"/>
  <c r="BT45" i="31"/>
  <c r="BO45" i="31"/>
  <c r="BJ45" i="31"/>
  <c r="BE45" i="31"/>
  <c r="AP45" i="31"/>
  <c r="AK45" i="31"/>
  <c r="AF45" i="31"/>
  <c r="GT44" i="31"/>
  <c r="GQ44" i="31"/>
  <c r="GN44" i="31"/>
  <c r="GK44" i="31"/>
  <c r="GH44" i="31"/>
  <c r="GE44" i="31"/>
  <c r="GB44" i="31"/>
  <c r="FY44" i="31"/>
  <c r="FV44" i="31"/>
  <c r="FS44" i="31"/>
  <c r="FP44" i="31"/>
  <c r="FM44" i="31"/>
  <c r="FJ44" i="31"/>
  <c r="FG44" i="31"/>
  <c r="FD44" i="31"/>
  <c r="EO44" i="31"/>
  <c r="EC44" i="31"/>
  <c r="HG44" i="31"/>
  <c r="HF44" i="31"/>
  <c r="HE44" i="31"/>
  <c r="DH44" i="31"/>
  <c r="DC44" i="31"/>
  <c r="CX44" i="31"/>
  <c r="CS44" i="31"/>
  <c r="CN44" i="31"/>
  <c r="CE44" i="31"/>
  <c r="CD44" i="31"/>
  <c r="BY44" i="31"/>
  <c r="BT44" i="31"/>
  <c r="BO44" i="31"/>
  <c r="BJ44" i="31"/>
  <c r="BE44" i="31"/>
  <c r="AP44" i="31"/>
  <c r="AK44" i="31"/>
  <c r="AF44" i="31"/>
  <c r="GT43" i="31"/>
  <c r="GQ43" i="31"/>
  <c r="GN43" i="31"/>
  <c r="GK43" i="31"/>
  <c r="GH43" i="31"/>
  <c r="GE43" i="31"/>
  <c r="GB43" i="31"/>
  <c r="FY43" i="31"/>
  <c r="FV43" i="31"/>
  <c r="FS43" i="31"/>
  <c r="FP43" i="31"/>
  <c r="FM43" i="31"/>
  <c r="FJ43" i="31"/>
  <c r="FG43" i="31"/>
  <c r="FD43" i="31"/>
  <c r="EO43" i="31"/>
  <c r="EC43" i="31"/>
  <c r="HG43" i="31"/>
  <c r="HF43" i="31"/>
  <c r="HE43" i="31"/>
  <c r="DH43" i="31"/>
  <c r="DC43" i="31"/>
  <c r="CX43" i="31"/>
  <c r="CS43" i="31"/>
  <c r="CN43" i="31"/>
  <c r="CE43" i="31"/>
  <c r="CD43" i="31"/>
  <c r="BY43" i="31"/>
  <c r="BT43" i="31"/>
  <c r="BO43" i="31"/>
  <c r="BJ43" i="31"/>
  <c r="BE43" i="31"/>
  <c r="AP43" i="31"/>
  <c r="AK43" i="31"/>
  <c r="AF43" i="31"/>
  <c r="GT42" i="31"/>
  <c r="GQ42" i="31"/>
  <c r="GN42" i="31"/>
  <c r="GK42" i="31"/>
  <c r="GH42" i="31"/>
  <c r="GE42" i="31"/>
  <c r="GB42" i="31"/>
  <c r="FY42" i="31"/>
  <c r="FV42" i="31"/>
  <c r="FS42" i="31"/>
  <c r="FP42" i="31"/>
  <c r="FM42" i="31"/>
  <c r="FJ42" i="31"/>
  <c r="FG42" i="31"/>
  <c r="FD42" i="31"/>
  <c r="EO42" i="31"/>
  <c r="EC42" i="31"/>
  <c r="HG42" i="31"/>
  <c r="HE42" i="31"/>
  <c r="DH42" i="31"/>
  <c r="DC42" i="31"/>
  <c r="CX42" i="31"/>
  <c r="CS42" i="31"/>
  <c r="CN42" i="31"/>
  <c r="CE42" i="31"/>
  <c r="CD42" i="31"/>
  <c r="BY42" i="31"/>
  <c r="BT42" i="31"/>
  <c r="BO42" i="31"/>
  <c r="BJ42" i="31"/>
  <c r="BE42" i="31"/>
  <c r="AP42" i="31"/>
  <c r="AK42" i="31"/>
  <c r="AF42" i="31"/>
  <c r="DY42" i="31"/>
  <c r="HJ42" i="31" s="1"/>
  <c r="GT41" i="31"/>
  <c r="GQ41" i="31"/>
  <c r="GN41" i="31"/>
  <c r="GK41" i="31"/>
  <c r="GH41" i="31"/>
  <c r="GE41" i="31"/>
  <c r="GB41" i="31"/>
  <c r="FY41" i="31"/>
  <c r="FV41" i="31"/>
  <c r="FS41" i="31"/>
  <c r="FP41" i="31"/>
  <c r="FM41" i="31"/>
  <c r="FJ41" i="31"/>
  <c r="FG41" i="31"/>
  <c r="FD41" i="31"/>
  <c r="EO41" i="31"/>
  <c r="EC41" i="31"/>
  <c r="HG41" i="31"/>
  <c r="HE41" i="31"/>
  <c r="DH41" i="31"/>
  <c r="DC41" i="31"/>
  <c r="CX41" i="31"/>
  <c r="CS41" i="31"/>
  <c r="CN41" i="31"/>
  <c r="CE41" i="31"/>
  <c r="CD41" i="31"/>
  <c r="BY41" i="31"/>
  <c r="BT41" i="31"/>
  <c r="BO41" i="31"/>
  <c r="BJ41" i="31"/>
  <c r="BE41" i="31"/>
  <c r="AP41" i="31"/>
  <c r="AK41" i="31"/>
  <c r="AF41" i="31"/>
  <c r="HF40" i="31"/>
  <c r="GT40" i="31"/>
  <c r="GQ40" i="31"/>
  <c r="GN40" i="31"/>
  <c r="GK40" i="31"/>
  <c r="GH40" i="31"/>
  <c r="GE40" i="31"/>
  <c r="GB40" i="31"/>
  <c r="FY40" i="31"/>
  <c r="FV40" i="31"/>
  <c r="FS40" i="31"/>
  <c r="FP40" i="31"/>
  <c r="FM40" i="31"/>
  <c r="FJ40" i="31"/>
  <c r="FG40" i="31"/>
  <c r="FD40" i="31"/>
  <c r="EO40" i="31"/>
  <c r="EC40" i="31"/>
  <c r="HG40" i="31"/>
  <c r="HE40" i="31"/>
  <c r="DH40" i="31"/>
  <c r="DC40" i="31"/>
  <c r="CX40" i="31"/>
  <c r="CS40" i="31"/>
  <c r="CN40" i="31"/>
  <c r="CE40" i="31"/>
  <c r="CD40" i="31"/>
  <c r="BY40" i="31"/>
  <c r="BT40" i="31"/>
  <c r="BO40" i="31"/>
  <c r="BJ40" i="31"/>
  <c r="BE40" i="31"/>
  <c r="AP40" i="31"/>
  <c r="AK40" i="31"/>
  <c r="AF40" i="31"/>
  <c r="GT39" i="31"/>
  <c r="GQ39" i="31"/>
  <c r="GN39" i="31"/>
  <c r="GK39" i="31"/>
  <c r="GH39" i="31"/>
  <c r="GE39" i="31"/>
  <c r="GB39" i="31"/>
  <c r="FY39" i="31"/>
  <c r="FV39" i="31"/>
  <c r="FS39" i="31"/>
  <c r="FP39" i="31"/>
  <c r="FM39" i="31"/>
  <c r="FJ39" i="31"/>
  <c r="FG39" i="31"/>
  <c r="FD39" i="31"/>
  <c r="EO39" i="31"/>
  <c r="EC39" i="31"/>
  <c r="HG39" i="31"/>
  <c r="HF39" i="31"/>
  <c r="HE39" i="31"/>
  <c r="DH39" i="31"/>
  <c r="DC39" i="31"/>
  <c r="CX39" i="31"/>
  <c r="CS39" i="31"/>
  <c r="CN39" i="31"/>
  <c r="CE39" i="31"/>
  <c r="CD39" i="31"/>
  <c r="BY39" i="31"/>
  <c r="BT39" i="31"/>
  <c r="BO39" i="31"/>
  <c r="BJ39" i="31"/>
  <c r="BE39" i="31"/>
  <c r="AP39" i="31"/>
  <c r="AK39" i="31"/>
  <c r="AF39" i="31"/>
  <c r="DY39" i="31"/>
  <c r="HJ39" i="31" s="1"/>
  <c r="GT38" i="31"/>
  <c r="GQ38" i="31"/>
  <c r="GN38" i="31"/>
  <c r="GK38" i="31"/>
  <c r="GH38" i="31"/>
  <c r="GE38" i="31"/>
  <c r="GB38" i="31"/>
  <c r="FY38" i="31"/>
  <c r="FV38" i="31"/>
  <c r="FS38" i="31"/>
  <c r="FP38" i="31"/>
  <c r="FM38" i="31"/>
  <c r="FJ38" i="31"/>
  <c r="FG38" i="31"/>
  <c r="FD38" i="31"/>
  <c r="EO38" i="31"/>
  <c r="EC38" i="31"/>
  <c r="HG38" i="31"/>
  <c r="HE38" i="31"/>
  <c r="DH38" i="31"/>
  <c r="DC38" i="31"/>
  <c r="CX38" i="31"/>
  <c r="CS38" i="31"/>
  <c r="CN38" i="31"/>
  <c r="CE38" i="31"/>
  <c r="CD38" i="31"/>
  <c r="BY38" i="31"/>
  <c r="BT38" i="31"/>
  <c r="BO38" i="31"/>
  <c r="BJ38" i="31"/>
  <c r="BE38" i="31"/>
  <c r="AP38" i="31"/>
  <c r="AK38" i="31"/>
  <c r="AF38" i="31"/>
  <c r="GT37" i="31"/>
  <c r="GQ37" i="31"/>
  <c r="GN37" i="31"/>
  <c r="GK37" i="31"/>
  <c r="GH37" i="31"/>
  <c r="GE37" i="31"/>
  <c r="GB37" i="31"/>
  <c r="FY37" i="31"/>
  <c r="FV37" i="31"/>
  <c r="FS37" i="31"/>
  <c r="FP37" i="31"/>
  <c r="FM37" i="31"/>
  <c r="FJ37" i="31"/>
  <c r="FG37" i="31"/>
  <c r="FD37" i="31"/>
  <c r="EO37" i="31"/>
  <c r="EC37" i="31"/>
  <c r="HF37" i="31"/>
  <c r="HE37" i="31"/>
  <c r="DH37" i="31"/>
  <c r="DC37" i="31"/>
  <c r="CX37" i="31"/>
  <c r="CS37" i="31"/>
  <c r="CN37" i="31"/>
  <c r="CE37" i="31"/>
  <c r="CD37" i="31"/>
  <c r="BY37" i="31"/>
  <c r="BT37" i="31"/>
  <c r="BO37" i="31"/>
  <c r="BJ37" i="31"/>
  <c r="BE37" i="31"/>
  <c r="AP37" i="31"/>
  <c r="AK37" i="31"/>
  <c r="AF37" i="31"/>
  <c r="GT36" i="31"/>
  <c r="GQ36" i="31"/>
  <c r="GN36" i="31"/>
  <c r="GK36" i="31"/>
  <c r="GH36" i="31"/>
  <c r="GE36" i="31"/>
  <c r="GB36" i="31"/>
  <c r="FY36" i="31"/>
  <c r="FV36" i="31"/>
  <c r="FS36" i="31"/>
  <c r="FP36" i="31"/>
  <c r="FM36" i="31"/>
  <c r="FJ36" i="31"/>
  <c r="FG36" i="31"/>
  <c r="FD36" i="31"/>
  <c r="EO36" i="31"/>
  <c r="EC36" i="31"/>
  <c r="HG36" i="31"/>
  <c r="HE36" i="31"/>
  <c r="DH36" i="31"/>
  <c r="DC36" i="31"/>
  <c r="CX36" i="31"/>
  <c r="CS36" i="31"/>
  <c r="CN36" i="31"/>
  <c r="CE36" i="31"/>
  <c r="CD36" i="31"/>
  <c r="BY36" i="31"/>
  <c r="BT36" i="31"/>
  <c r="BO36" i="31"/>
  <c r="BJ36" i="31"/>
  <c r="BE36" i="31"/>
  <c r="AP36" i="31"/>
  <c r="AK36" i="31"/>
  <c r="AF36" i="31"/>
  <c r="DY36" i="31"/>
  <c r="HJ36" i="31" s="1"/>
  <c r="GT35" i="31"/>
  <c r="GQ35" i="31"/>
  <c r="GN35" i="31"/>
  <c r="GK35" i="31"/>
  <c r="GH35" i="31"/>
  <c r="GE35" i="31"/>
  <c r="GB35" i="31"/>
  <c r="FY35" i="31"/>
  <c r="FV35" i="31"/>
  <c r="FS35" i="31"/>
  <c r="FP35" i="31"/>
  <c r="FM35" i="31"/>
  <c r="FJ35" i="31"/>
  <c r="FG35" i="31"/>
  <c r="FD35" i="31"/>
  <c r="EO35" i="31"/>
  <c r="EC35" i="31"/>
  <c r="HG35" i="31"/>
  <c r="HF35" i="31"/>
  <c r="HE35" i="31"/>
  <c r="DH35" i="31"/>
  <c r="DC35" i="31"/>
  <c r="CX35" i="31"/>
  <c r="CS35" i="31"/>
  <c r="CN35" i="31"/>
  <c r="CE35" i="31"/>
  <c r="CD35" i="31"/>
  <c r="BY35" i="31"/>
  <c r="BT35" i="31"/>
  <c r="BO35" i="31"/>
  <c r="BJ35" i="31"/>
  <c r="BE35" i="31"/>
  <c r="AP35" i="31"/>
  <c r="AK35" i="31"/>
  <c r="AF35" i="31"/>
  <c r="GT34" i="31"/>
  <c r="GQ34" i="31"/>
  <c r="GN34" i="31"/>
  <c r="GK34" i="31"/>
  <c r="GH34" i="31"/>
  <c r="GE34" i="31"/>
  <c r="GB34" i="31"/>
  <c r="FY34" i="31"/>
  <c r="FV34" i="31"/>
  <c r="FS34" i="31"/>
  <c r="FP34" i="31"/>
  <c r="FM34" i="31"/>
  <c r="FJ34" i="31"/>
  <c r="FG34" i="31"/>
  <c r="FD34" i="31"/>
  <c r="EO34" i="31"/>
  <c r="EC34" i="31"/>
  <c r="HG34" i="31"/>
  <c r="HE34" i="31"/>
  <c r="DH34" i="31"/>
  <c r="DC34" i="31"/>
  <c r="CX34" i="31"/>
  <c r="CS34" i="31"/>
  <c r="CN34" i="31"/>
  <c r="CE34" i="31"/>
  <c r="CD34" i="31"/>
  <c r="BY34" i="31"/>
  <c r="BT34" i="31"/>
  <c r="BO34" i="31"/>
  <c r="BJ34" i="31"/>
  <c r="BE34" i="31"/>
  <c r="AP34" i="31"/>
  <c r="AK34" i="31"/>
  <c r="AF34" i="31"/>
  <c r="GT33" i="31"/>
  <c r="GQ33" i="31"/>
  <c r="GN33" i="31"/>
  <c r="GK33" i="31"/>
  <c r="GH33" i="31"/>
  <c r="GE33" i="31"/>
  <c r="GB33" i="31"/>
  <c r="FY33" i="31"/>
  <c r="FV33" i="31"/>
  <c r="FS33" i="31"/>
  <c r="FP33" i="31"/>
  <c r="FM33" i="31"/>
  <c r="FJ33" i="31"/>
  <c r="FG33" i="31"/>
  <c r="FD33" i="31"/>
  <c r="EO33" i="31"/>
  <c r="EC33" i="31"/>
  <c r="HG33" i="31"/>
  <c r="HE33" i="31"/>
  <c r="DH33" i="31"/>
  <c r="DC33" i="31"/>
  <c r="CX33" i="31"/>
  <c r="CS33" i="31"/>
  <c r="CN33" i="31"/>
  <c r="CE33" i="31"/>
  <c r="CD33" i="31"/>
  <c r="BY33" i="31"/>
  <c r="BT33" i="31"/>
  <c r="BO33" i="31"/>
  <c r="BJ33" i="31"/>
  <c r="BE33" i="31"/>
  <c r="AP33" i="31"/>
  <c r="AK33" i="31"/>
  <c r="AF33" i="31"/>
  <c r="GT32" i="31"/>
  <c r="GQ32" i="31"/>
  <c r="GN32" i="31"/>
  <c r="GK32" i="31"/>
  <c r="GH32" i="31"/>
  <c r="GE32" i="31"/>
  <c r="GB32" i="31"/>
  <c r="FY32" i="31"/>
  <c r="FV32" i="31"/>
  <c r="FS32" i="31"/>
  <c r="FP32" i="31"/>
  <c r="FM32" i="31"/>
  <c r="FJ32" i="31"/>
  <c r="FG32" i="31"/>
  <c r="FD32" i="31"/>
  <c r="EO32" i="31"/>
  <c r="EC32" i="31"/>
  <c r="HG32" i="31"/>
  <c r="HE32" i="31"/>
  <c r="DH32" i="31"/>
  <c r="DC32" i="31"/>
  <c r="CX32" i="31"/>
  <c r="CS32" i="31"/>
  <c r="CN32" i="31"/>
  <c r="CE32" i="31"/>
  <c r="CD32" i="31"/>
  <c r="BY32" i="31"/>
  <c r="BT32" i="31"/>
  <c r="BO32" i="31"/>
  <c r="BJ32" i="31"/>
  <c r="BE32" i="31"/>
  <c r="AP32" i="31"/>
  <c r="AK32" i="31"/>
  <c r="AF32" i="31"/>
  <c r="GT31" i="31"/>
  <c r="GQ31" i="31"/>
  <c r="GN31" i="31"/>
  <c r="GK31" i="31"/>
  <c r="GH31" i="31"/>
  <c r="GE31" i="31"/>
  <c r="GB31" i="31"/>
  <c r="FY31" i="31"/>
  <c r="FV31" i="31"/>
  <c r="FS31" i="31"/>
  <c r="FP31" i="31"/>
  <c r="FM31" i="31"/>
  <c r="FJ31" i="31"/>
  <c r="FG31" i="31"/>
  <c r="FD31" i="31"/>
  <c r="EO31" i="31"/>
  <c r="EC31" i="31"/>
  <c r="HF31" i="31"/>
  <c r="HE31" i="31"/>
  <c r="DH31" i="31"/>
  <c r="DC31" i="31"/>
  <c r="CX31" i="31"/>
  <c r="CS31" i="31"/>
  <c r="CN31" i="31"/>
  <c r="CE31" i="31"/>
  <c r="CD31" i="31"/>
  <c r="BY31" i="31"/>
  <c r="BT31" i="31"/>
  <c r="BO31" i="31"/>
  <c r="BJ31" i="31"/>
  <c r="BE31" i="31"/>
  <c r="AP31" i="31"/>
  <c r="AK31" i="31"/>
  <c r="AF31" i="31"/>
  <c r="GT30" i="31"/>
  <c r="GQ30" i="31"/>
  <c r="GN30" i="31"/>
  <c r="GK30" i="31"/>
  <c r="GH30" i="31"/>
  <c r="GE30" i="31"/>
  <c r="GB30" i="31"/>
  <c r="FY30" i="31"/>
  <c r="FV30" i="31"/>
  <c r="FS30" i="31"/>
  <c r="FP30" i="31"/>
  <c r="FM30" i="31"/>
  <c r="FJ30" i="31"/>
  <c r="FG30" i="31"/>
  <c r="FD30" i="31"/>
  <c r="EO30" i="31"/>
  <c r="EC30" i="31"/>
  <c r="HG30" i="31"/>
  <c r="HF30" i="31"/>
  <c r="HE30" i="31"/>
  <c r="DH30" i="31"/>
  <c r="DC30" i="31"/>
  <c r="CX30" i="31"/>
  <c r="CS30" i="31"/>
  <c r="CN30" i="31"/>
  <c r="CE30" i="31"/>
  <c r="CD30" i="31"/>
  <c r="BY30" i="31"/>
  <c r="BT30" i="31"/>
  <c r="BO30" i="31"/>
  <c r="BJ30" i="31"/>
  <c r="BE30" i="31"/>
  <c r="AP30" i="31"/>
  <c r="AK30" i="31"/>
  <c r="AF30" i="31"/>
  <c r="DY30" i="31"/>
  <c r="HJ30" i="31" s="1"/>
  <c r="GT29" i="31"/>
  <c r="GQ29" i="31"/>
  <c r="GN29" i="31"/>
  <c r="GK29" i="31"/>
  <c r="GH29" i="31"/>
  <c r="GE29" i="31"/>
  <c r="GB29" i="31"/>
  <c r="FY29" i="31"/>
  <c r="FV29" i="31"/>
  <c r="FS29" i="31"/>
  <c r="FP29" i="31"/>
  <c r="FM29" i="31"/>
  <c r="FJ29" i="31"/>
  <c r="FG29" i="31"/>
  <c r="FD29" i="31"/>
  <c r="EO29" i="31"/>
  <c r="EC29" i="31"/>
  <c r="HG29" i="31"/>
  <c r="HE29" i="31"/>
  <c r="DH29" i="31"/>
  <c r="DC29" i="31"/>
  <c r="CX29" i="31"/>
  <c r="CS29" i="31"/>
  <c r="CN29" i="31"/>
  <c r="CE29" i="31"/>
  <c r="CD29" i="31"/>
  <c r="BY29" i="31"/>
  <c r="BT29" i="31"/>
  <c r="BO29" i="31"/>
  <c r="BJ29" i="31"/>
  <c r="BE29" i="31"/>
  <c r="AP29" i="31"/>
  <c r="AK29" i="31"/>
  <c r="AF29" i="31"/>
  <c r="DY29" i="31"/>
  <c r="HJ29" i="31" s="1"/>
  <c r="GT28" i="31"/>
  <c r="GQ28" i="31"/>
  <c r="GN28" i="31"/>
  <c r="GK28" i="31"/>
  <c r="GH28" i="31"/>
  <c r="GE28" i="31"/>
  <c r="GB28" i="31"/>
  <c r="FY28" i="31"/>
  <c r="FV28" i="31"/>
  <c r="FS28" i="31"/>
  <c r="FP28" i="31"/>
  <c r="FM28" i="31"/>
  <c r="FJ28" i="31"/>
  <c r="FG28" i="31"/>
  <c r="FD28" i="31"/>
  <c r="EO28" i="31"/>
  <c r="EC28" i="31"/>
  <c r="HG28" i="31"/>
  <c r="HE28" i="31"/>
  <c r="DH28" i="31"/>
  <c r="DC28" i="31"/>
  <c r="CX28" i="31"/>
  <c r="CS28" i="31"/>
  <c r="CN28" i="31"/>
  <c r="CE28" i="31"/>
  <c r="CD28" i="31"/>
  <c r="BY28" i="31"/>
  <c r="BT28" i="31"/>
  <c r="BO28" i="31"/>
  <c r="BJ28" i="31"/>
  <c r="BE28" i="31"/>
  <c r="AP28" i="31"/>
  <c r="AK28" i="31"/>
  <c r="AF28" i="31"/>
  <c r="DY28" i="31"/>
  <c r="HJ28" i="31" s="1"/>
  <c r="GT27" i="31"/>
  <c r="GQ27" i="31"/>
  <c r="GN27" i="31"/>
  <c r="GK27" i="31"/>
  <c r="GH27" i="31"/>
  <c r="GE27" i="31"/>
  <c r="GB27" i="31"/>
  <c r="FY27" i="31"/>
  <c r="FV27" i="31"/>
  <c r="FS27" i="31"/>
  <c r="FP27" i="31"/>
  <c r="FM27" i="31"/>
  <c r="FJ27" i="31"/>
  <c r="FG27" i="31"/>
  <c r="FD27" i="31"/>
  <c r="EO27" i="31"/>
  <c r="EC27" i="31"/>
  <c r="HG27" i="31"/>
  <c r="HF27" i="31"/>
  <c r="HE27" i="31"/>
  <c r="DH27" i="31"/>
  <c r="DC27" i="31"/>
  <c r="CX27" i="31"/>
  <c r="CS27" i="31"/>
  <c r="CN27" i="31"/>
  <c r="CE27" i="31"/>
  <c r="CD27" i="31"/>
  <c r="BY27" i="31"/>
  <c r="BT27" i="31"/>
  <c r="BO27" i="31"/>
  <c r="BJ27" i="31"/>
  <c r="BE27" i="31"/>
  <c r="AP27" i="31"/>
  <c r="AK27" i="31"/>
  <c r="AF27" i="31"/>
  <c r="GT26" i="31"/>
  <c r="GQ26" i="31"/>
  <c r="GN26" i="31"/>
  <c r="GK26" i="31"/>
  <c r="GH26" i="31"/>
  <c r="GE26" i="31"/>
  <c r="GB26" i="31"/>
  <c r="FY26" i="31"/>
  <c r="FV26" i="31"/>
  <c r="FS26" i="31"/>
  <c r="FP26" i="31"/>
  <c r="FM26" i="31"/>
  <c r="FJ26" i="31"/>
  <c r="FG26" i="31"/>
  <c r="FD26" i="31"/>
  <c r="EO26" i="31"/>
  <c r="EC26" i="31"/>
  <c r="HG26" i="31"/>
  <c r="HE26" i="31"/>
  <c r="DH26" i="31"/>
  <c r="DC26" i="31"/>
  <c r="CX26" i="31"/>
  <c r="CS26" i="31"/>
  <c r="CN26" i="31"/>
  <c r="CE26" i="31"/>
  <c r="CD26" i="31"/>
  <c r="BY26" i="31"/>
  <c r="BT26" i="31"/>
  <c r="BO26" i="31"/>
  <c r="BJ26" i="31"/>
  <c r="BE26" i="31"/>
  <c r="AP26" i="31"/>
  <c r="AK26" i="31"/>
  <c r="AF26" i="31"/>
  <c r="GT25" i="31"/>
  <c r="GQ25" i="31"/>
  <c r="GN25" i="31"/>
  <c r="GK25" i="31"/>
  <c r="GH25" i="31"/>
  <c r="GE25" i="31"/>
  <c r="GB25" i="31"/>
  <c r="FY25" i="31"/>
  <c r="FV25" i="31"/>
  <c r="FS25" i="31"/>
  <c r="FP25" i="31"/>
  <c r="FM25" i="31"/>
  <c r="FJ25" i="31"/>
  <c r="FG25" i="31"/>
  <c r="FD25" i="31"/>
  <c r="EO25" i="31"/>
  <c r="EC25" i="31"/>
  <c r="HF25" i="31"/>
  <c r="HE25" i="31"/>
  <c r="DH25" i="31"/>
  <c r="DC25" i="31"/>
  <c r="CX25" i="31"/>
  <c r="CS25" i="31"/>
  <c r="CN25" i="31"/>
  <c r="CE25" i="31"/>
  <c r="CD25" i="31"/>
  <c r="BY25" i="31"/>
  <c r="BT25" i="31"/>
  <c r="BO25" i="31"/>
  <c r="BJ25" i="31"/>
  <c r="BE25" i="31"/>
  <c r="AP25" i="31"/>
  <c r="AK25" i="31"/>
  <c r="AF25" i="31"/>
  <c r="DY25" i="31"/>
  <c r="HJ25" i="31" s="1"/>
  <c r="GT24" i="31"/>
  <c r="GQ24" i="31"/>
  <c r="GN24" i="31"/>
  <c r="GK24" i="31"/>
  <c r="GH24" i="31"/>
  <c r="GE24" i="31"/>
  <c r="GB24" i="31"/>
  <c r="FY24" i="31"/>
  <c r="FV24" i="31"/>
  <c r="FS24" i="31"/>
  <c r="FP24" i="31"/>
  <c r="FM24" i="31"/>
  <c r="FJ24" i="31"/>
  <c r="FG24" i="31"/>
  <c r="FD24" i="31"/>
  <c r="EO24" i="31"/>
  <c r="EC24" i="31"/>
  <c r="HF24" i="31"/>
  <c r="HE24" i="31"/>
  <c r="DH24" i="31"/>
  <c r="DC24" i="31"/>
  <c r="CX24" i="31"/>
  <c r="CS24" i="31"/>
  <c r="CN24" i="31"/>
  <c r="CE24" i="31"/>
  <c r="CI24" i="31" s="1"/>
  <c r="CD24" i="31"/>
  <c r="BY24" i="31"/>
  <c r="BT24" i="31"/>
  <c r="BO24" i="31"/>
  <c r="BJ24" i="31"/>
  <c r="BE24" i="31"/>
  <c r="AP24" i="31"/>
  <c r="AK24" i="31"/>
  <c r="AF24" i="31"/>
  <c r="M24" i="31"/>
  <c r="HF23" i="31"/>
  <c r="GT23" i="31"/>
  <c r="GQ23" i="31"/>
  <c r="GN23" i="31"/>
  <c r="GK23" i="31"/>
  <c r="GH23" i="31"/>
  <c r="GE23" i="31"/>
  <c r="GB23" i="31"/>
  <c r="FY23" i="31"/>
  <c r="FV23" i="31"/>
  <c r="FS23" i="31"/>
  <c r="FP23" i="31"/>
  <c r="FM23" i="31"/>
  <c r="FJ23" i="31"/>
  <c r="FG23" i="31"/>
  <c r="FD23" i="31"/>
  <c r="EO23" i="31"/>
  <c r="EC23" i="31"/>
  <c r="HG23" i="31"/>
  <c r="HE23" i="31"/>
  <c r="DH23" i="31"/>
  <c r="DC23" i="31"/>
  <c r="CX23" i="31"/>
  <c r="CS23" i="31"/>
  <c r="CN23" i="31"/>
  <c r="CE23" i="31"/>
  <c r="CD23" i="31"/>
  <c r="BY23" i="31"/>
  <c r="BT23" i="31"/>
  <c r="BO23" i="31"/>
  <c r="BJ23" i="31"/>
  <c r="BE23" i="31"/>
  <c r="AP23" i="31"/>
  <c r="AK23" i="31"/>
  <c r="AF23" i="31"/>
  <c r="GT22" i="31"/>
  <c r="GQ22" i="31"/>
  <c r="GN22" i="31"/>
  <c r="GK22" i="31"/>
  <c r="GH22" i="31"/>
  <c r="GE22" i="31"/>
  <c r="GB22" i="31"/>
  <c r="FY22" i="31"/>
  <c r="FV22" i="31"/>
  <c r="FS22" i="31"/>
  <c r="FP22" i="31"/>
  <c r="FM22" i="31"/>
  <c r="FJ22" i="31"/>
  <c r="FG22" i="31"/>
  <c r="FD22" i="31"/>
  <c r="EO22" i="31"/>
  <c r="EC22" i="31"/>
  <c r="HG22" i="31"/>
  <c r="HE22" i="31"/>
  <c r="DH22" i="31"/>
  <c r="DC22" i="31"/>
  <c r="CX22" i="31"/>
  <c r="CS22" i="31"/>
  <c r="CN22" i="31"/>
  <c r="CE22" i="31"/>
  <c r="CI22" i="31" s="1"/>
  <c r="CD22" i="31"/>
  <c r="BY22" i="31"/>
  <c r="BT22" i="31"/>
  <c r="BO22" i="31"/>
  <c r="BJ22" i="31"/>
  <c r="BE22" i="31"/>
  <c r="AP22" i="31"/>
  <c r="AK22" i="31"/>
  <c r="AF22" i="31"/>
  <c r="GT21" i="31"/>
  <c r="GQ21" i="31"/>
  <c r="GN21" i="31"/>
  <c r="GK21" i="31"/>
  <c r="GH21" i="31"/>
  <c r="GE21" i="31"/>
  <c r="GB21" i="31"/>
  <c r="FY21" i="31"/>
  <c r="FV21" i="31"/>
  <c r="FS21" i="31"/>
  <c r="FP21" i="31"/>
  <c r="FM21" i="31"/>
  <c r="FJ21" i="31"/>
  <c r="FG21" i="31"/>
  <c r="FD21" i="31"/>
  <c r="EO21" i="31"/>
  <c r="EC21" i="31"/>
  <c r="HG21" i="31"/>
  <c r="HE21" i="31"/>
  <c r="DH21" i="31"/>
  <c r="DC21" i="31"/>
  <c r="CX21" i="31"/>
  <c r="CS21" i="31"/>
  <c r="CN21" i="31"/>
  <c r="CE21" i="31"/>
  <c r="CD21" i="31"/>
  <c r="BY21" i="31"/>
  <c r="BT21" i="31"/>
  <c r="BO21" i="31"/>
  <c r="BJ21" i="31"/>
  <c r="BE21" i="31"/>
  <c r="AP21" i="31"/>
  <c r="AK21" i="31"/>
  <c r="AF21" i="31"/>
  <c r="GT20" i="31"/>
  <c r="GQ20" i="31"/>
  <c r="GN20" i="31"/>
  <c r="GK20" i="31"/>
  <c r="GH20" i="31"/>
  <c r="GE20" i="31"/>
  <c r="GB20" i="31"/>
  <c r="FY20" i="31"/>
  <c r="FV20" i="31"/>
  <c r="FS20" i="31"/>
  <c r="FP20" i="31"/>
  <c r="FM20" i="31"/>
  <c r="FJ20" i="31"/>
  <c r="FG20" i="31"/>
  <c r="FD20" i="31"/>
  <c r="EO20" i="31"/>
  <c r="EC20" i="31"/>
  <c r="HG20" i="31"/>
  <c r="HF20" i="31"/>
  <c r="HE20" i="31"/>
  <c r="DH20" i="31"/>
  <c r="DC20" i="31"/>
  <c r="CX20" i="31"/>
  <c r="CS20" i="31"/>
  <c r="CN20" i="31"/>
  <c r="CE20" i="31"/>
  <c r="CI20" i="31" s="1"/>
  <c r="CD20" i="31"/>
  <c r="BY20" i="31"/>
  <c r="BT20" i="31"/>
  <c r="BO20" i="31"/>
  <c r="BJ20" i="31"/>
  <c r="BE20" i="31"/>
  <c r="AP20" i="31"/>
  <c r="AK20" i="31"/>
  <c r="AF20" i="31"/>
  <c r="HE19" i="31"/>
  <c r="GT19" i="31"/>
  <c r="GQ19" i="31"/>
  <c r="GN19" i="31"/>
  <c r="GK19" i="31"/>
  <c r="GH19" i="31"/>
  <c r="GE19" i="31"/>
  <c r="GB19" i="31"/>
  <c r="FY19" i="31"/>
  <c r="FV19" i="31"/>
  <c r="FS19" i="31"/>
  <c r="FP19" i="31"/>
  <c r="FM19" i="31"/>
  <c r="FJ19" i="31"/>
  <c r="FG19" i="31"/>
  <c r="FD19" i="31"/>
  <c r="EO19" i="31"/>
  <c r="EC19" i="31"/>
  <c r="HG19" i="31"/>
  <c r="HF19" i="31"/>
  <c r="DH19" i="31"/>
  <c r="DC19" i="31"/>
  <c r="CX19" i="31"/>
  <c r="CS19" i="31"/>
  <c r="CN19" i="31"/>
  <c r="CE19" i="31"/>
  <c r="CD19" i="31"/>
  <c r="BY19" i="31"/>
  <c r="BT19" i="31"/>
  <c r="BO19" i="31"/>
  <c r="BJ19" i="31"/>
  <c r="BE19" i="31"/>
  <c r="AP19" i="31"/>
  <c r="AK19" i="31"/>
  <c r="AF19" i="31"/>
  <c r="HG18" i="31"/>
  <c r="GT18" i="31"/>
  <c r="GQ18" i="31"/>
  <c r="GN18" i="31"/>
  <c r="GK18" i="31"/>
  <c r="GH18" i="31"/>
  <c r="GE18" i="31"/>
  <c r="GB18" i="31"/>
  <c r="FY18" i="31"/>
  <c r="FV18" i="31"/>
  <c r="FS18" i="31"/>
  <c r="FP18" i="31"/>
  <c r="FM18" i="31"/>
  <c r="FJ18" i="31"/>
  <c r="FG18" i="31"/>
  <c r="FD18" i="31"/>
  <c r="EO18" i="31"/>
  <c r="EC18" i="31"/>
  <c r="HE18" i="31"/>
  <c r="DH18" i="31"/>
  <c r="DC18" i="31"/>
  <c r="CX18" i="31"/>
  <c r="CS18" i="31"/>
  <c r="CN18" i="31"/>
  <c r="CE18" i="31"/>
  <c r="CD18" i="31"/>
  <c r="BY18" i="31"/>
  <c r="BT18" i="31"/>
  <c r="BO18" i="31"/>
  <c r="BJ18" i="31"/>
  <c r="BE18" i="31"/>
  <c r="AP18" i="31"/>
  <c r="AK18" i="31"/>
  <c r="AF18" i="31"/>
  <c r="GT17" i="31"/>
  <c r="GQ17" i="31"/>
  <c r="GN17" i="31"/>
  <c r="GK17" i="31"/>
  <c r="GH17" i="31"/>
  <c r="GE17" i="31"/>
  <c r="GB17" i="31"/>
  <c r="FY17" i="31"/>
  <c r="FV17" i="31"/>
  <c r="FS17" i="31"/>
  <c r="FP17" i="31"/>
  <c r="FM17" i="31"/>
  <c r="FJ17" i="31"/>
  <c r="FG17" i="31"/>
  <c r="FD17" i="31"/>
  <c r="EO17" i="31"/>
  <c r="EC17" i="31"/>
  <c r="HG17" i="31"/>
  <c r="HE17" i="31"/>
  <c r="DH17" i="31"/>
  <c r="DC17" i="31"/>
  <c r="CX17" i="31"/>
  <c r="CS17" i="31"/>
  <c r="CN17" i="31"/>
  <c r="CE17" i="31"/>
  <c r="CI17" i="31" s="1"/>
  <c r="CD17" i="31"/>
  <c r="BY17" i="31"/>
  <c r="BT17" i="31"/>
  <c r="BO17" i="31"/>
  <c r="BJ17" i="31"/>
  <c r="BE17" i="31"/>
  <c r="AP17" i="31"/>
  <c r="AK17" i="31"/>
  <c r="AF17" i="31"/>
  <c r="GT16" i="31"/>
  <c r="GQ16" i="31"/>
  <c r="GN16" i="31"/>
  <c r="GK16" i="31"/>
  <c r="GH16" i="31"/>
  <c r="GE16" i="31"/>
  <c r="GB16" i="31"/>
  <c r="FY16" i="31"/>
  <c r="FV16" i="31"/>
  <c r="FS16" i="31"/>
  <c r="FP16" i="31"/>
  <c r="FM16" i="31"/>
  <c r="FJ16" i="31"/>
  <c r="FG16" i="31"/>
  <c r="FD16" i="31"/>
  <c r="EO16" i="31"/>
  <c r="EC16" i="31"/>
  <c r="HG16" i="31"/>
  <c r="HF16" i="31"/>
  <c r="HE16" i="31"/>
  <c r="DH16" i="31"/>
  <c r="DC16" i="31"/>
  <c r="CX16" i="31"/>
  <c r="CS16" i="31"/>
  <c r="CN16" i="31"/>
  <c r="CE16" i="31"/>
  <c r="DS16" i="31" s="1"/>
  <c r="DW16" i="31" s="1"/>
  <c r="HH16" i="31" s="1"/>
  <c r="CD16" i="31"/>
  <c r="BY16" i="31"/>
  <c r="BT16" i="31"/>
  <c r="HF15" i="31"/>
  <c r="GT15" i="31"/>
  <c r="GQ15" i="31"/>
  <c r="GN15" i="31"/>
  <c r="GK15" i="31"/>
  <c r="GH15" i="31"/>
  <c r="GE15" i="31"/>
  <c r="GB15" i="31"/>
  <c r="FY15" i="31"/>
  <c r="FV15" i="31"/>
  <c r="FS15" i="31"/>
  <c r="FP15" i="31"/>
  <c r="FM15" i="31"/>
  <c r="FJ15" i="31"/>
  <c r="FG15" i="31"/>
  <c r="FD15" i="31"/>
  <c r="EO15" i="31"/>
  <c r="EC15" i="31"/>
  <c r="HG15" i="31"/>
  <c r="HE15" i="31"/>
  <c r="DH15" i="31"/>
  <c r="DC15" i="31"/>
  <c r="CX15" i="31"/>
  <c r="CS15" i="31"/>
  <c r="CN15" i="31"/>
  <c r="CE15" i="31"/>
  <c r="CI15" i="31" s="1"/>
  <c r="CD15" i="31"/>
  <c r="BY15" i="31"/>
  <c r="BT15" i="31"/>
  <c r="GT14" i="31"/>
  <c r="GQ14" i="31"/>
  <c r="GN14" i="31"/>
  <c r="GK14" i="31"/>
  <c r="GH14" i="31"/>
  <c r="GE14" i="31"/>
  <c r="GB14" i="31"/>
  <c r="FY14" i="31"/>
  <c r="FV14" i="31"/>
  <c r="FS14" i="31"/>
  <c r="FP14" i="31"/>
  <c r="FM14" i="31"/>
  <c r="FJ14" i="31"/>
  <c r="FG14" i="31"/>
  <c r="FD14" i="31"/>
  <c r="EO14" i="31"/>
  <c r="EC14" i="31"/>
  <c r="HG14" i="31"/>
  <c r="HF14" i="31"/>
  <c r="HE14" i="31"/>
  <c r="DH14" i="31"/>
  <c r="DC14" i="31"/>
  <c r="CX14" i="31"/>
  <c r="CS14" i="31"/>
  <c r="CN14" i="31"/>
  <c r="CE14" i="31"/>
  <c r="CI14" i="31" s="1"/>
  <c r="CD14" i="31"/>
  <c r="BY14" i="31"/>
  <c r="BT14" i="31"/>
  <c r="DY14" i="31"/>
  <c r="HJ14" i="31" s="1"/>
  <c r="GT13" i="31"/>
  <c r="GQ13" i="31"/>
  <c r="GN13" i="31"/>
  <c r="GK13" i="31"/>
  <c r="GH13" i="31"/>
  <c r="GE13" i="31"/>
  <c r="GB13" i="31"/>
  <c r="FY13" i="31"/>
  <c r="FV13" i="31"/>
  <c r="FS13" i="31"/>
  <c r="FP13" i="31"/>
  <c r="FM13" i="31"/>
  <c r="FJ13" i="31"/>
  <c r="FG13" i="31"/>
  <c r="FD13" i="31"/>
  <c r="EO13" i="31"/>
  <c r="EC13" i="31"/>
  <c r="HF13" i="31"/>
  <c r="HE13" i="31"/>
  <c r="DH13" i="31"/>
  <c r="DC13" i="31"/>
  <c r="CX13" i="31"/>
  <c r="CS13" i="31"/>
  <c r="CN13" i="31"/>
  <c r="CE13" i="31"/>
  <c r="CI13" i="31" s="1"/>
  <c r="CD13" i="31"/>
  <c r="DY13" i="31"/>
  <c r="HJ13" i="31" s="1"/>
  <c r="GT12" i="31"/>
  <c r="GQ12" i="31"/>
  <c r="GN12" i="31"/>
  <c r="GK12" i="31"/>
  <c r="GH12" i="31"/>
  <c r="GE12" i="31"/>
  <c r="GB12" i="31"/>
  <c r="FY12" i="31"/>
  <c r="FV12" i="31"/>
  <c r="FS12" i="31"/>
  <c r="FP12" i="31"/>
  <c r="FM12" i="31"/>
  <c r="FJ12" i="31"/>
  <c r="FG12" i="31"/>
  <c r="FD12" i="31"/>
  <c r="EO12" i="31"/>
  <c r="EC12" i="31"/>
  <c r="HG12" i="31"/>
  <c r="HF12" i="31"/>
  <c r="HE12" i="31"/>
  <c r="DH12" i="31"/>
  <c r="DC12" i="31"/>
  <c r="CX12" i="31"/>
  <c r="CS12" i="31"/>
  <c r="CN12" i="31"/>
  <c r="CE12" i="31"/>
  <c r="CI12" i="31" s="1"/>
  <c r="CD12" i="31"/>
  <c r="BY12" i="31"/>
  <c r="BT12" i="31"/>
  <c r="BO12" i="31"/>
  <c r="BJ12" i="31"/>
  <c r="BE12" i="31"/>
  <c r="AP12" i="31"/>
  <c r="AK12" i="31"/>
  <c r="AF12" i="31"/>
  <c r="DY12" i="31"/>
  <c r="HJ12" i="31" s="1"/>
  <c r="GT11" i="31"/>
  <c r="GQ11" i="31"/>
  <c r="GN11" i="31"/>
  <c r="GK11" i="31"/>
  <c r="GH11" i="31"/>
  <c r="GE11" i="31"/>
  <c r="GB11" i="31"/>
  <c r="FY11" i="31"/>
  <c r="FV11" i="31"/>
  <c r="FS11" i="31"/>
  <c r="FP11" i="31"/>
  <c r="FM11" i="31"/>
  <c r="FJ11" i="31"/>
  <c r="FG11" i="31"/>
  <c r="FD11" i="31"/>
  <c r="EO11" i="31"/>
  <c r="EC11" i="31"/>
  <c r="HG11" i="31"/>
  <c r="HE11" i="31"/>
  <c r="DH11" i="31"/>
  <c r="DC11" i="31"/>
  <c r="CX11" i="31"/>
  <c r="CS11" i="31"/>
  <c r="CN11" i="31"/>
  <c r="CE11" i="31"/>
  <c r="CD11" i="31"/>
  <c r="BY11" i="31"/>
  <c r="BT11" i="31"/>
  <c r="BO11" i="31"/>
  <c r="BJ11" i="31"/>
  <c r="BE11" i="31"/>
  <c r="AP11" i="31"/>
  <c r="AK11" i="31"/>
  <c r="AF11" i="31"/>
  <c r="DY11" i="31"/>
  <c r="HJ11" i="31" s="1"/>
  <c r="GT10" i="31"/>
  <c r="GQ10" i="31"/>
  <c r="GN10" i="31"/>
  <c r="GK10" i="31"/>
  <c r="GH10" i="31"/>
  <c r="GE10" i="31"/>
  <c r="GB10" i="31"/>
  <c r="FY10" i="31"/>
  <c r="FV10" i="31"/>
  <c r="FS10" i="31"/>
  <c r="FP10" i="31"/>
  <c r="FM10" i="31"/>
  <c r="FJ10" i="31"/>
  <c r="FG10" i="31"/>
  <c r="FD10" i="31"/>
  <c r="EO10" i="31"/>
  <c r="EC10" i="31"/>
  <c r="HG10" i="31"/>
  <c r="HE10" i="31"/>
  <c r="DH10" i="31"/>
  <c r="DC10" i="31"/>
  <c r="CX10" i="31"/>
  <c r="CS10" i="31"/>
  <c r="CN10" i="31"/>
  <c r="CE10" i="31"/>
  <c r="CI10" i="31" s="1"/>
  <c r="GT9" i="31"/>
  <c r="GQ9" i="31"/>
  <c r="GN9" i="31"/>
  <c r="GK9" i="31"/>
  <c r="GH9" i="31"/>
  <c r="GE9" i="31"/>
  <c r="GB9" i="31"/>
  <c r="FY9" i="31"/>
  <c r="FV9" i="31"/>
  <c r="FS9" i="31"/>
  <c r="FP9" i="31"/>
  <c r="FM9" i="31"/>
  <c r="FJ9" i="31"/>
  <c r="FG9" i="31"/>
  <c r="FD9" i="31"/>
  <c r="EO9" i="31"/>
  <c r="EC9" i="31"/>
  <c r="HG9" i="31"/>
  <c r="HF9" i="31"/>
  <c r="HE9" i="31"/>
  <c r="DH9" i="31"/>
  <c r="DC9" i="31"/>
  <c r="CX9" i="31"/>
  <c r="CS9" i="31"/>
  <c r="CN9" i="31"/>
  <c r="CE9" i="31"/>
  <c r="CI9" i="31" s="1"/>
  <c r="DY9" i="31"/>
  <c r="HJ9" i="31" s="1"/>
  <c r="HE8" i="31"/>
  <c r="GT8" i="31"/>
  <c r="GQ8" i="31"/>
  <c r="GN8" i="31"/>
  <c r="GK8" i="31"/>
  <c r="GH8" i="31"/>
  <c r="GE8" i="31"/>
  <c r="GB8" i="31"/>
  <c r="FY8" i="31"/>
  <c r="FV8" i="31"/>
  <c r="FS8" i="31"/>
  <c r="FP8" i="31"/>
  <c r="FM8" i="31"/>
  <c r="FJ8" i="31"/>
  <c r="FG8" i="31"/>
  <c r="FD8" i="31"/>
  <c r="EO8" i="31"/>
  <c r="EC8" i="31"/>
  <c r="HG8" i="31"/>
  <c r="HF8" i="31"/>
  <c r="DH8" i="31"/>
  <c r="DC8" i="31"/>
  <c r="CX8" i="31"/>
  <c r="CS8" i="31"/>
  <c r="CN8" i="31"/>
  <c r="CE8" i="31"/>
  <c r="HO16" i="31" l="1"/>
  <c r="HQ16" i="31" s="1"/>
  <c r="HS16" i="31" s="1"/>
  <c r="HL16" i="31"/>
  <c r="HO49" i="31"/>
  <c r="HT49" i="31" s="1"/>
  <c r="HL49" i="31"/>
  <c r="DS14" i="31"/>
  <c r="DW14" i="31" s="1"/>
  <c r="HH14" i="31" s="1"/>
  <c r="N24" i="31"/>
  <c r="DY24" i="31" s="1"/>
  <c r="HJ24" i="31" s="1"/>
  <c r="P24" i="31"/>
  <c r="Q24" i="31" s="1"/>
  <c r="DS15" i="31"/>
  <c r="DW15" i="31" s="1"/>
  <c r="HH15" i="31" s="1"/>
  <c r="DS48" i="31"/>
  <c r="DW48" i="31" s="1"/>
  <c r="HH48" i="31" s="1"/>
  <c r="DS8" i="31"/>
  <c r="DW8" i="31" s="1"/>
  <c r="HH8" i="31" s="1"/>
  <c r="DS13" i="31"/>
  <c r="DW13" i="31" s="1"/>
  <c r="HH13" i="31" s="1"/>
  <c r="DS20" i="31"/>
  <c r="DW20" i="31" s="1"/>
  <c r="HH20" i="31" s="1"/>
  <c r="DS23" i="31"/>
  <c r="DW23" i="31" s="1"/>
  <c r="HH23" i="31" s="1"/>
  <c r="DS29" i="31"/>
  <c r="DW29" i="31" s="1"/>
  <c r="HH29" i="31" s="1"/>
  <c r="DS33" i="31"/>
  <c r="DW33" i="31" s="1"/>
  <c r="HH33" i="31" s="1"/>
  <c r="DS39" i="31"/>
  <c r="DW39" i="31" s="1"/>
  <c r="HH39" i="31" s="1"/>
  <c r="DS41" i="31"/>
  <c r="DW41" i="31" s="1"/>
  <c r="HH41" i="31" s="1"/>
  <c r="DS42" i="31"/>
  <c r="DW42" i="31" s="1"/>
  <c r="HH42" i="31" s="1"/>
  <c r="DS55" i="31"/>
  <c r="DW55" i="31" s="1"/>
  <c r="HH55" i="31" s="1"/>
  <c r="DS56" i="31"/>
  <c r="DW56" i="31" s="1"/>
  <c r="HH56" i="31" s="1"/>
  <c r="DS70" i="31"/>
  <c r="DW70" i="31" s="1"/>
  <c r="HH70" i="31" s="1"/>
  <c r="DS72" i="31"/>
  <c r="DW72" i="31" s="1"/>
  <c r="HH72" i="31" s="1"/>
  <c r="DS73" i="31"/>
  <c r="DW73" i="31" s="1"/>
  <c r="HH73" i="31" s="1"/>
  <c r="DS76" i="31"/>
  <c r="DW76" i="31" s="1"/>
  <c r="HH76" i="31" s="1"/>
  <c r="DS64" i="31"/>
  <c r="DW64" i="31" s="1"/>
  <c r="HH64" i="31" s="1"/>
  <c r="HM24" i="31"/>
  <c r="DS61" i="31"/>
  <c r="DW61" i="31" s="1"/>
  <c r="HH61" i="31" s="1"/>
  <c r="DS65" i="31"/>
  <c r="DW65" i="31" s="1"/>
  <c r="HH65" i="31" s="1"/>
  <c r="DS66" i="31"/>
  <c r="DW66" i="31" s="1"/>
  <c r="HH66" i="31" s="1"/>
  <c r="DS74" i="31"/>
  <c r="DW74" i="31" s="1"/>
  <c r="HH74" i="31" s="1"/>
  <c r="DS17" i="31"/>
  <c r="DW17" i="31" s="1"/>
  <c r="HH17" i="31" s="1"/>
  <c r="DS21" i="31"/>
  <c r="DW21" i="31" s="1"/>
  <c r="HH21" i="31" s="1"/>
  <c r="DS30" i="31"/>
  <c r="DW30" i="31" s="1"/>
  <c r="HH30" i="31" s="1"/>
  <c r="DS34" i="31"/>
  <c r="DW34" i="31" s="1"/>
  <c r="HH34" i="31" s="1"/>
  <c r="DS36" i="31"/>
  <c r="DW36" i="31" s="1"/>
  <c r="HH36" i="31" s="1"/>
  <c r="DS40" i="31"/>
  <c r="DW40" i="31" s="1"/>
  <c r="HH40" i="31" s="1"/>
  <c r="DS43" i="31"/>
  <c r="DW43" i="31" s="1"/>
  <c r="HH43" i="31" s="1"/>
  <c r="DS46" i="31"/>
  <c r="DW46" i="31" s="1"/>
  <c r="HH46" i="31" s="1"/>
  <c r="DS50" i="31"/>
  <c r="DW50" i="31" s="1"/>
  <c r="HH50" i="31" s="1"/>
  <c r="DS52" i="31"/>
  <c r="DW52" i="31" s="1"/>
  <c r="HH52" i="31" s="1"/>
  <c r="DS54" i="31"/>
  <c r="DW54" i="31" s="1"/>
  <c r="HH54" i="31" s="1"/>
  <c r="DS57" i="31"/>
  <c r="DW57" i="31" s="1"/>
  <c r="HH57" i="31" s="1"/>
  <c r="DS59" i="31"/>
  <c r="DW59" i="31" s="1"/>
  <c r="HH59" i="31" s="1"/>
  <c r="DS60" i="31"/>
  <c r="DW60" i="31" s="1"/>
  <c r="HH60" i="31" s="1"/>
  <c r="DS62" i="31"/>
  <c r="DW62" i="31" s="1"/>
  <c r="HH62" i="31" s="1"/>
  <c r="DS77" i="31"/>
  <c r="DW77" i="31" s="1"/>
  <c r="HH77" i="31" s="1"/>
  <c r="DS80" i="31"/>
  <c r="DW80" i="31" s="1"/>
  <c r="HH80" i="31" s="1"/>
  <c r="DS82" i="31"/>
  <c r="DW82" i="31" s="1"/>
  <c r="HH82" i="31" s="1"/>
  <c r="HT16" i="31"/>
  <c r="DS9" i="31"/>
  <c r="DW9" i="31" s="1"/>
  <c r="HH9" i="31" s="1"/>
  <c r="DS10" i="31"/>
  <c r="DW10" i="31" s="1"/>
  <c r="HH10" i="31" s="1"/>
  <c r="DS11" i="31"/>
  <c r="DW11" i="31" s="1"/>
  <c r="HH11" i="31" s="1"/>
  <c r="DS18" i="31"/>
  <c r="DW18" i="31" s="1"/>
  <c r="HH18" i="31" s="1"/>
  <c r="DS19" i="31"/>
  <c r="DW19" i="31" s="1"/>
  <c r="HH19" i="31" s="1"/>
  <c r="DS25" i="31"/>
  <c r="DW25" i="31" s="1"/>
  <c r="HH25" i="31" s="1"/>
  <c r="DS27" i="31"/>
  <c r="DW27" i="31" s="1"/>
  <c r="HH27" i="31" s="1"/>
  <c r="DS28" i="31"/>
  <c r="DW28" i="31" s="1"/>
  <c r="HH28" i="31" s="1"/>
  <c r="DS32" i="31"/>
  <c r="DW32" i="31" s="1"/>
  <c r="HH32" i="31" s="1"/>
  <c r="DS38" i="31"/>
  <c r="DW38" i="31" s="1"/>
  <c r="HH38" i="31" s="1"/>
  <c r="DS44" i="31"/>
  <c r="DW44" i="31" s="1"/>
  <c r="HH44" i="31" s="1"/>
  <c r="DS45" i="31"/>
  <c r="DW45" i="31" s="1"/>
  <c r="HH45" i="31" s="1"/>
  <c r="DS53" i="31"/>
  <c r="DW53" i="31" s="1"/>
  <c r="HH53" i="31" s="1"/>
  <c r="DS68" i="31"/>
  <c r="DW68" i="31" s="1"/>
  <c r="HH68" i="31" s="1"/>
  <c r="DS69" i="31"/>
  <c r="DW69" i="31" s="1"/>
  <c r="HH69" i="31" s="1"/>
  <c r="DS79" i="31"/>
  <c r="DW79" i="31" s="1"/>
  <c r="HH79" i="31" s="1"/>
  <c r="AA12" i="31"/>
  <c r="DS12" i="31"/>
  <c r="DW12" i="31" s="1"/>
  <c r="HH12" i="31" s="1"/>
  <c r="DS22" i="31"/>
  <c r="DW22" i="31" s="1"/>
  <c r="HH22" i="31" s="1"/>
  <c r="DS24" i="31"/>
  <c r="DW24" i="31" s="1"/>
  <c r="HH24" i="31" s="1"/>
  <c r="DS26" i="31"/>
  <c r="DW26" i="31" s="1"/>
  <c r="HH26" i="31" s="1"/>
  <c r="DS31" i="31"/>
  <c r="DW31" i="31" s="1"/>
  <c r="HH31" i="31" s="1"/>
  <c r="DS35" i="31"/>
  <c r="DW35" i="31" s="1"/>
  <c r="HH35" i="31" s="1"/>
  <c r="DS37" i="31"/>
  <c r="DW37" i="31" s="1"/>
  <c r="HH37" i="31" s="1"/>
  <c r="DS47" i="31"/>
  <c r="DW47" i="31" s="1"/>
  <c r="HH47" i="31" s="1"/>
  <c r="DS51" i="31"/>
  <c r="DW51" i="31" s="1"/>
  <c r="HH51" i="31" s="1"/>
  <c r="DS58" i="31"/>
  <c r="DW58" i="31" s="1"/>
  <c r="HH58" i="31" s="1"/>
  <c r="DS63" i="31"/>
  <c r="DW63" i="31" s="1"/>
  <c r="HH63" i="31" s="1"/>
  <c r="DS67" i="31"/>
  <c r="DW67" i="31" s="1"/>
  <c r="HH67" i="31" s="1"/>
  <c r="DS71" i="31"/>
  <c r="DW71" i="31" s="1"/>
  <c r="HH71" i="31" s="1"/>
  <c r="DS75" i="31"/>
  <c r="DW75" i="31" s="1"/>
  <c r="HH75" i="31" s="1"/>
  <c r="DS78" i="31"/>
  <c r="DW78" i="31" s="1"/>
  <c r="HH78" i="31" s="1"/>
  <c r="DS81" i="31"/>
  <c r="DW81" i="31" s="1"/>
  <c r="HH81" i="31" s="1"/>
  <c r="DS83" i="31"/>
  <c r="DW83" i="31" s="1"/>
  <c r="HH83" i="31" s="1"/>
  <c r="AA8" i="31"/>
  <c r="AA9" i="31"/>
  <c r="AA17" i="31"/>
  <c r="AA11" i="31"/>
  <c r="AA13" i="31"/>
  <c r="AA15" i="31"/>
  <c r="AA16" i="31"/>
  <c r="AA14" i="31"/>
  <c r="AA22" i="31"/>
  <c r="AA25" i="31"/>
  <c r="AA31" i="31"/>
  <c r="AA33" i="31"/>
  <c r="AA42" i="31"/>
  <c r="AA23" i="31"/>
  <c r="AA27" i="31"/>
  <c r="AA30" i="31"/>
  <c r="AA35" i="31"/>
  <c r="AA38" i="31"/>
  <c r="AA48" i="31"/>
  <c r="AA49" i="31"/>
  <c r="AA18" i="31"/>
  <c r="AA19" i="31"/>
  <c r="AA20" i="31"/>
  <c r="AA21" i="31"/>
  <c r="AA32" i="31"/>
  <c r="AA39" i="31"/>
  <c r="AA41" i="31"/>
  <c r="AA47" i="31"/>
  <c r="AA26" i="31"/>
  <c r="AA28" i="31"/>
  <c r="AA29" i="31"/>
  <c r="AA34" i="31"/>
  <c r="AA36" i="31"/>
  <c r="AA37" i="31"/>
  <c r="AA40" i="31"/>
  <c r="AA43" i="31"/>
  <c r="AA46" i="31"/>
  <c r="AA55" i="31"/>
  <c r="AA58" i="31"/>
  <c r="AA60" i="31"/>
  <c r="AA67" i="31"/>
  <c r="AA69" i="31"/>
  <c r="AA72" i="31"/>
  <c r="AA74" i="31"/>
  <c r="AA78" i="31"/>
  <c r="AA81" i="31"/>
  <c r="AA61" i="31"/>
  <c r="AA70" i="31"/>
  <c r="AA50" i="31"/>
  <c r="AA53" i="31"/>
  <c r="AA59" i="31"/>
  <c r="AA68" i="31"/>
  <c r="AA71" i="31"/>
  <c r="AA73" i="31"/>
  <c r="AA76" i="31"/>
  <c r="AA77" i="31"/>
  <c r="AA79" i="31"/>
  <c r="AA82" i="31"/>
  <c r="AA44" i="31"/>
  <c r="AA45" i="31"/>
  <c r="AA51" i="31"/>
  <c r="AA52" i="31"/>
  <c r="AA57" i="31"/>
  <c r="AA62" i="31"/>
  <c r="AA65" i="31"/>
  <c r="AA80" i="31"/>
  <c r="AA83" i="31"/>
  <c r="AA64" i="31"/>
  <c r="CI8" i="31"/>
  <c r="HF17" i="31"/>
  <c r="DY17" i="31"/>
  <c r="HJ17" i="31" s="1"/>
  <c r="DY16" i="31"/>
  <c r="HJ16" i="31" s="1"/>
  <c r="DY18" i="31"/>
  <c r="HJ18" i="31" s="1"/>
  <c r="HF18" i="31"/>
  <c r="DY15" i="31"/>
  <c r="HJ15" i="31" s="1"/>
  <c r="DY20" i="31"/>
  <c r="HJ20" i="31" s="1"/>
  <c r="AA24" i="31"/>
  <c r="HG25" i="31"/>
  <c r="HF26" i="31"/>
  <c r="DY26" i="31"/>
  <c r="HJ26" i="31" s="1"/>
  <c r="HF34" i="31"/>
  <c r="DY34" i="31"/>
  <c r="HJ34" i="31" s="1"/>
  <c r="HF21" i="31"/>
  <c r="DY21" i="31"/>
  <c r="HJ21" i="31" s="1"/>
  <c r="HF38" i="31"/>
  <c r="DY38" i="31"/>
  <c r="HJ38" i="31" s="1"/>
  <c r="HG31" i="31"/>
  <c r="DY31" i="31"/>
  <c r="HJ31" i="31" s="1"/>
  <c r="HG37" i="31"/>
  <c r="DY37" i="31"/>
  <c r="HJ37" i="31" s="1"/>
  <c r="DY43" i="31"/>
  <c r="HJ43" i="31" s="1"/>
  <c r="DY46" i="31"/>
  <c r="HJ46" i="31" s="1"/>
  <c r="DY22" i="31"/>
  <c r="HJ22" i="31" s="1"/>
  <c r="DY23" i="31"/>
  <c r="HJ23" i="31" s="1"/>
  <c r="DY33" i="31"/>
  <c r="HJ33" i="31" s="1"/>
  <c r="DY35" i="31"/>
  <c r="HJ35" i="31" s="1"/>
  <c r="DY40" i="31"/>
  <c r="HJ40" i="31" s="1"/>
  <c r="DY44" i="31"/>
  <c r="HJ44" i="31" s="1"/>
  <c r="DY45" i="31"/>
  <c r="HJ45" i="31" s="1"/>
  <c r="DY47" i="31"/>
  <c r="HJ47" i="31" s="1"/>
  <c r="DY48" i="31"/>
  <c r="HJ48" i="31" s="1"/>
  <c r="CI50" i="31"/>
  <c r="DY53" i="31"/>
  <c r="HJ53" i="31" s="1"/>
  <c r="DY59" i="31"/>
  <c r="HJ59" i="31" s="1"/>
  <c r="AA56" i="31"/>
  <c r="DY56" i="31"/>
  <c r="HJ56" i="31" s="1"/>
  <c r="DY51" i="31"/>
  <c r="HJ51" i="31" s="1"/>
  <c r="DY54" i="31"/>
  <c r="HJ54" i="31" s="1"/>
  <c r="DY57" i="31"/>
  <c r="HJ57" i="31" s="1"/>
  <c r="DY60" i="31"/>
  <c r="HJ60" i="31" s="1"/>
  <c r="DY61" i="31"/>
  <c r="HJ61" i="31" s="1"/>
  <c r="AA63" i="31"/>
  <c r="DY65" i="31"/>
  <c r="HJ65" i="31" s="1"/>
  <c r="AA66" i="31"/>
  <c r="HF74" i="31"/>
  <c r="AA75" i="31"/>
  <c r="DY70" i="31"/>
  <c r="HJ70" i="31" s="1"/>
  <c r="DY73" i="31"/>
  <c r="HJ73" i="31" s="1"/>
  <c r="DY75" i="31"/>
  <c r="HJ75" i="31" s="1"/>
  <c r="DY76" i="31"/>
  <c r="HJ76" i="31" s="1"/>
  <c r="DY77" i="31"/>
  <c r="HJ77" i="31" s="1"/>
  <c r="DY81" i="31"/>
  <c r="HJ81" i="31" s="1"/>
  <c r="DY10" i="31"/>
  <c r="HJ10" i="31" s="1"/>
  <c r="HF10" i="31"/>
  <c r="DY8" i="31"/>
  <c r="HJ8" i="31" s="1"/>
  <c r="AA10" i="31"/>
  <c r="HF11" i="31"/>
  <c r="HG13" i="31"/>
  <c r="CI19" i="31"/>
  <c r="DX16" i="31"/>
  <c r="HI16" i="31" s="1"/>
  <c r="CI18" i="31"/>
  <c r="CI16" i="31"/>
  <c r="DY19" i="31"/>
  <c r="HJ19" i="31" s="1"/>
  <c r="HF22" i="31"/>
  <c r="HG24" i="31"/>
  <c r="HF28" i="31"/>
  <c r="DY27" i="31"/>
  <c r="HJ27" i="31" s="1"/>
  <c r="HF29" i="31"/>
  <c r="DY32" i="31"/>
  <c r="HJ32" i="31" s="1"/>
  <c r="HF36" i="31"/>
  <c r="DY41" i="31"/>
  <c r="HJ41" i="31" s="1"/>
  <c r="HF33" i="31"/>
  <c r="HF42" i="31"/>
  <c r="HF32" i="31"/>
  <c r="HF41" i="31"/>
  <c r="HF45" i="31"/>
  <c r="HF47" i="31"/>
  <c r="CI47" i="31"/>
  <c r="DY50" i="31"/>
  <c r="HJ50" i="31" s="1"/>
  <c r="CI51" i="31"/>
  <c r="HF51" i="31"/>
  <c r="HG48" i="31"/>
  <c r="DY49" i="31"/>
  <c r="HJ49" i="31" s="1"/>
  <c r="HG55" i="31"/>
  <c r="HF54" i="31"/>
  <c r="AA54" i="31"/>
  <c r="DY58" i="31"/>
  <c r="HJ58" i="31" s="1"/>
  <c r="HF59" i="31"/>
  <c r="CI58" i="31"/>
  <c r="HF60" i="31"/>
  <c r="DY62" i="31"/>
  <c r="HJ62" i="31" s="1"/>
  <c r="DY63" i="31"/>
  <c r="HJ63" i="31" s="1"/>
  <c r="DY64" i="31"/>
  <c r="HJ64" i="31" s="1"/>
  <c r="DY69" i="31"/>
  <c r="HJ69" i="31" s="1"/>
  <c r="DY67" i="31"/>
  <c r="HJ67" i="31" s="1"/>
  <c r="DY68" i="31"/>
  <c r="HJ68" i="31" s="1"/>
  <c r="DY71" i="31"/>
  <c r="HJ71" i="31" s="1"/>
  <c r="CI72" i="31"/>
  <c r="HG76" i="31"/>
  <c r="CI70" i="31"/>
  <c r="DY72" i="31"/>
  <c r="HJ72" i="31" s="1"/>
  <c r="CI73" i="31"/>
  <c r="CI74" i="31"/>
  <c r="DY78" i="31"/>
  <c r="HJ78" i="31" s="1"/>
  <c r="HF79" i="31"/>
  <c r="DY80" i="31"/>
  <c r="HJ80" i="31" s="1"/>
  <c r="HF81" i="31"/>
  <c r="DY83" i="31"/>
  <c r="HJ83" i="31" s="1"/>
  <c r="HF83" i="31"/>
  <c r="DY82" i="31"/>
  <c r="HJ82" i="31" s="1"/>
  <c r="CI11" i="31"/>
  <c r="CI21" i="31"/>
  <c r="HD16" i="31"/>
  <c r="CI25" i="31"/>
  <c r="CI23" i="31"/>
  <c r="CI27" i="31"/>
  <c r="CI28" i="31"/>
  <c r="CI31" i="31"/>
  <c r="CI33" i="31"/>
  <c r="CI35" i="31"/>
  <c r="CI36" i="31"/>
  <c r="CI38" i="31"/>
  <c r="CI40" i="31"/>
  <c r="CI42" i="31"/>
  <c r="CI43" i="31"/>
  <c r="CI44" i="31"/>
  <c r="CI26" i="31"/>
  <c r="CI29" i="31"/>
  <c r="CI30" i="31"/>
  <c r="CI32" i="31"/>
  <c r="CI34" i="31"/>
  <c r="CI37" i="31"/>
  <c r="CI39" i="31"/>
  <c r="CI41" i="31"/>
  <c r="CI45" i="31"/>
  <c r="CI49" i="31"/>
  <c r="CI59" i="31"/>
  <c r="HD60" i="31"/>
  <c r="CI61" i="31"/>
  <c r="CI65" i="31"/>
  <c r="CI62" i="31"/>
  <c r="CI67" i="31"/>
  <c r="CI69" i="31"/>
  <c r="DX47" i="31" l="1"/>
  <c r="HI47" i="31" s="1"/>
  <c r="HK47" i="31" s="1"/>
  <c r="HL24" i="31"/>
  <c r="DX82" i="31"/>
  <c r="HI82" i="31" s="1"/>
  <c r="HD74" i="31"/>
  <c r="HD63" i="31"/>
  <c r="HD53" i="31"/>
  <c r="HD52" i="31"/>
  <c r="DX52" i="31"/>
  <c r="HI52" i="31" s="1"/>
  <c r="HK52" i="31" s="1"/>
  <c r="HD76" i="31"/>
  <c r="HJ102" i="31"/>
  <c r="HO78" i="31"/>
  <c r="HT78" i="31" s="1"/>
  <c r="HL78" i="31"/>
  <c r="HO79" i="31"/>
  <c r="HT79" i="31" s="1"/>
  <c r="HL79" i="31"/>
  <c r="HO61" i="31"/>
  <c r="HT61" i="31" s="1"/>
  <c r="HL61" i="31"/>
  <c r="HO75" i="31"/>
  <c r="HT75" i="31" s="1"/>
  <c r="HL75" i="31"/>
  <c r="HK82" i="31"/>
  <c r="HO71" i="31"/>
  <c r="HQ71" i="31" s="1"/>
  <c r="HS71" i="31" s="1"/>
  <c r="HL71" i="31"/>
  <c r="HO68" i="31"/>
  <c r="HT68" i="31" s="1"/>
  <c r="HL68" i="31"/>
  <c r="HO9" i="31"/>
  <c r="HT9" i="31" s="1"/>
  <c r="HL9" i="31"/>
  <c r="HO30" i="31"/>
  <c r="HQ30" i="31" s="1"/>
  <c r="HS30" i="31" s="1"/>
  <c r="HL30" i="31"/>
  <c r="HO41" i="31"/>
  <c r="HL41" i="31"/>
  <c r="HD22" i="31"/>
  <c r="HD24" i="31"/>
  <c r="HO67" i="31"/>
  <c r="HT67" i="31" s="1"/>
  <c r="HL67" i="31"/>
  <c r="HO26" i="31"/>
  <c r="HT26" i="31" s="1"/>
  <c r="HL26" i="31"/>
  <c r="HO53" i="31"/>
  <c r="HT53" i="31" s="1"/>
  <c r="HL53" i="31"/>
  <c r="HO19" i="31"/>
  <c r="HT19" i="31" s="1"/>
  <c r="HL19" i="31"/>
  <c r="HO82" i="31"/>
  <c r="HL82" i="31"/>
  <c r="HO52" i="31"/>
  <c r="HQ52" i="31" s="1"/>
  <c r="HS52" i="31" s="1"/>
  <c r="HL52" i="31"/>
  <c r="HO21" i="31"/>
  <c r="HQ21" i="31" s="1"/>
  <c r="HS21" i="31" s="1"/>
  <c r="HL21" i="31"/>
  <c r="HO76" i="31"/>
  <c r="HT76" i="31" s="1"/>
  <c r="HL76" i="31"/>
  <c r="HO39" i="31"/>
  <c r="HL39" i="31"/>
  <c r="HO15" i="31"/>
  <c r="HT15" i="31" s="1"/>
  <c r="HL15" i="31"/>
  <c r="HO45" i="31"/>
  <c r="HT45" i="31" s="1"/>
  <c r="HL45" i="31"/>
  <c r="HO18" i="31"/>
  <c r="HQ18" i="31" s="1"/>
  <c r="HS18" i="31" s="1"/>
  <c r="HL18" i="31"/>
  <c r="HQ49" i="31"/>
  <c r="HS49" i="31" s="1"/>
  <c r="HO80" i="31"/>
  <c r="HQ80" i="31" s="1"/>
  <c r="HS80" i="31" s="1"/>
  <c r="HL80" i="31"/>
  <c r="HO50" i="31"/>
  <c r="HT50" i="31" s="1"/>
  <c r="HL50" i="31"/>
  <c r="HO17" i="31"/>
  <c r="HQ17" i="31" s="1"/>
  <c r="HS17" i="31" s="1"/>
  <c r="HL17" i="31"/>
  <c r="HO73" i="31"/>
  <c r="HQ73" i="31" s="1"/>
  <c r="HS73" i="31" s="1"/>
  <c r="HL73" i="31"/>
  <c r="HO33" i="31"/>
  <c r="HT33" i="31" s="1"/>
  <c r="HL33" i="31"/>
  <c r="HO22" i="31"/>
  <c r="HQ22" i="31" s="1"/>
  <c r="HS22" i="31" s="1"/>
  <c r="HL22" i="31"/>
  <c r="HO44" i="31"/>
  <c r="HT44" i="31" s="1"/>
  <c r="HL44" i="31"/>
  <c r="HO11" i="31"/>
  <c r="HT11" i="31" s="1"/>
  <c r="HL11" i="31"/>
  <c r="HO77" i="31"/>
  <c r="HT77" i="31" s="1"/>
  <c r="HL77" i="31"/>
  <c r="HO46" i="31"/>
  <c r="HQ46" i="31" s="1"/>
  <c r="HS46" i="31" s="1"/>
  <c r="HL46" i="31"/>
  <c r="HO74" i="31"/>
  <c r="HQ74" i="31" s="1"/>
  <c r="HS74" i="31" s="1"/>
  <c r="HL74" i="31"/>
  <c r="HO72" i="31"/>
  <c r="HT72" i="31" s="1"/>
  <c r="HL72" i="31"/>
  <c r="HO29" i="31"/>
  <c r="HQ29" i="31" s="1"/>
  <c r="HS29" i="31" s="1"/>
  <c r="HL29" i="31"/>
  <c r="HO63" i="31"/>
  <c r="HQ63" i="31" s="1"/>
  <c r="HS63" i="31" s="1"/>
  <c r="HL63" i="31"/>
  <c r="HO83" i="31"/>
  <c r="HQ83" i="31" s="1"/>
  <c r="HS83" i="31" s="1"/>
  <c r="HL83" i="31"/>
  <c r="HO38" i="31"/>
  <c r="HT38" i="31" s="1"/>
  <c r="HL38" i="31"/>
  <c r="HO62" i="31"/>
  <c r="HQ62" i="31" s="1"/>
  <c r="HS62" i="31" s="1"/>
  <c r="HL62" i="31"/>
  <c r="HO66" i="31"/>
  <c r="HL66" i="31"/>
  <c r="HO23" i="31"/>
  <c r="HT23" i="31" s="1"/>
  <c r="HL23" i="31"/>
  <c r="HO14" i="31"/>
  <c r="HL14" i="31"/>
  <c r="HO58" i="31"/>
  <c r="HQ58" i="31" s="1"/>
  <c r="HS58" i="31" s="1"/>
  <c r="HL58" i="31"/>
  <c r="HO51" i="31"/>
  <c r="HQ51" i="31" s="1"/>
  <c r="HS51" i="31" s="1"/>
  <c r="HL51" i="31"/>
  <c r="HO12" i="31"/>
  <c r="HT12" i="31" s="1"/>
  <c r="HL12" i="31"/>
  <c r="HO43" i="31"/>
  <c r="HL43" i="31"/>
  <c r="HO70" i="31"/>
  <c r="HL70" i="31"/>
  <c r="HD72" i="31"/>
  <c r="DX73" i="31"/>
  <c r="HI73" i="31" s="1"/>
  <c r="HK73" i="31" s="1"/>
  <c r="HO81" i="31"/>
  <c r="HT81" i="31" s="1"/>
  <c r="HL81" i="31"/>
  <c r="HO47" i="31"/>
  <c r="HT47" i="31" s="1"/>
  <c r="HL47" i="31"/>
  <c r="HO32" i="31"/>
  <c r="HT32" i="31" s="1"/>
  <c r="HL32" i="31"/>
  <c r="HO60" i="31"/>
  <c r="HT60" i="31" s="1"/>
  <c r="HL60" i="31"/>
  <c r="HO40" i="31"/>
  <c r="HQ40" i="31" s="1"/>
  <c r="HS40" i="31" s="1"/>
  <c r="HL40" i="31"/>
  <c r="HO65" i="31"/>
  <c r="HQ65" i="31" s="1"/>
  <c r="HS65" i="31" s="1"/>
  <c r="HL65" i="31"/>
  <c r="HO56" i="31"/>
  <c r="HT56" i="31" s="1"/>
  <c r="HL56" i="31"/>
  <c r="HO20" i="31"/>
  <c r="HQ20" i="31" s="1"/>
  <c r="HS20" i="31" s="1"/>
  <c r="HL20" i="31"/>
  <c r="HO28" i="31"/>
  <c r="HQ28" i="31" s="1"/>
  <c r="HS28" i="31" s="1"/>
  <c r="HL28" i="31"/>
  <c r="HO36" i="31"/>
  <c r="HQ36" i="31" s="1"/>
  <c r="HS36" i="31" s="1"/>
  <c r="HL36" i="31"/>
  <c r="HO55" i="31"/>
  <c r="HQ55" i="31" s="1"/>
  <c r="HS55" i="31" s="1"/>
  <c r="HL55" i="31"/>
  <c r="HO35" i="31"/>
  <c r="HQ35" i="31" s="1"/>
  <c r="HS35" i="31" s="1"/>
  <c r="HL35" i="31"/>
  <c r="HO69" i="31"/>
  <c r="HT69" i="31" s="1"/>
  <c r="HL69" i="31"/>
  <c r="HO27" i="31"/>
  <c r="HT27" i="31" s="1"/>
  <c r="HL27" i="31"/>
  <c r="HO10" i="31"/>
  <c r="HT10" i="31" s="1"/>
  <c r="HL10" i="31"/>
  <c r="HO57" i="31"/>
  <c r="HQ57" i="31" s="1"/>
  <c r="HS57" i="31" s="1"/>
  <c r="HL57" i="31"/>
  <c r="HO34" i="31"/>
  <c r="HT34" i="31" s="1"/>
  <c r="HL34" i="31"/>
  <c r="HO42" i="31"/>
  <c r="HQ42" i="31" s="1"/>
  <c r="HS42" i="31" s="1"/>
  <c r="HL42" i="31"/>
  <c r="HO8" i="31"/>
  <c r="HT8" i="31" s="1"/>
  <c r="HL8" i="31"/>
  <c r="HO37" i="31"/>
  <c r="HT37" i="31" s="1"/>
  <c r="HL37" i="31"/>
  <c r="HO59" i="31"/>
  <c r="HQ59" i="31" s="1"/>
  <c r="HS59" i="31" s="1"/>
  <c r="HL59" i="31"/>
  <c r="HO13" i="31"/>
  <c r="HT13" i="31" s="1"/>
  <c r="HL13" i="31"/>
  <c r="HK16" i="31"/>
  <c r="HO31" i="31"/>
  <c r="HT31" i="31" s="1"/>
  <c r="HL31" i="31"/>
  <c r="HO25" i="31"/>
  <c r="HQ25" i="31" s="1"/>
  <c r="HS25" i="31" s="1"/>
  <c r="HL25" i="31"/>
  <c r="HO54" i="31"/>
  <c r="HQ54" i="31" s="1"/>
  <c r="HS54" i="31" s="1"/>
  <c r="HL54" i="31"/>
  <c r="HO64" i="31"/>
  <c r="HL64" i="31"/>
  <c r="HO48" i="31"/>
  <c r="HQ48" i="31" s="1"/>
  <c r="HS48" i="31" s="1"/>
  <c r="HL48" i="31"/>
  <c r="HD70" i="31"/>
  <c r="DX8" i="31"/>
  <c r="HI8" i="31" s="1"/>
  <c r="DX64" i="31"/>
  <c r="HI64" i="31" s="1"/>
  <c r="HK64" i="31" s="1"/>
  <c r="HT73" i="31"/>
  <c r="HD18" i="31"/>
  <c r="DX18" i="31"/>
  <c r="HI18" i="31" s="1"/>
  <c r="HK18" i="31" s="1"/>
  <c r="DX70" i="31"/>
  <c r="HI70" i="31" s="1"/>
  <c r="HK70" i="31" s="1"/>
  <c r="HD66" i="31"/>
  <c r="DX51" i="31"/>
  <c r="HI51" i="31" s="1"/>
  <c r="HK51" i="31" s="1"/>
  <c r="DX54" i="31"/>
  <c r="HI54" i="31" s="1"/>
  <c r="HK54" i="31" s="1"/>
  <c r="HD75" i="31"/>
  <c r="HD79" i="31"/>
  <c r="DX79" i="31"/>
  <c r="HI79" i="31" s="1"/>
  <c r="HK79" i="31" s="1"/>
  <c r="DX60" i="31"/>
  <c r="HI60" i="31" s="1"/>
  <c r="HK60" i="31" s="1"/>
  <c r="DX19" i="31"/>
  <c r="HI19" i="31" s="1"/>
  <c r="HK19" i="31" s="1"/>
  <c r="DX68" i="31"/>
  <c r="HI68" i="31" s="1"/>
  <c r="HK68" i="31" s="1"/>
  <c r="HD56" i="31"/>
  <c r="HD68" i="31"/>
  <c r="DX56" i="31"/>
  <c r="HI56" i="31" s="1"/>
  <c r="HK56" i="31" s="1"/>
  <c r="HD12" i="31"/>
  <c r="DX10" i="31"/>
  <c r="HI10" i="31" s="1"/>
  <c r="HK10" i="31" s="1"/>
  <c r="HD82" i="31"/>
  <c r="DX71" i="31"/>
  <c r="HI71" i="31" s="1"/>
  <c r="HK71" i="31" s="1"/>
  <c r="HD51" i="31"/>
  <c r="DX12" i="31"/>
  <c r="HI12" i="31" s="1"/>
  <c r="HK12" i="31" s="1"/>
  <c r="HD77" i="31"/>
  <c r="DX46" i="31"/>
  <c r="HI46" i="31" s="1"/>
  <c r="HK46" i="31" s="1"/>
  <c r="DX76" i="31"/>
  <c r="HI76" i="31" s="1"/>
  <c r="HK76" i="31" s="1"/>
  <c r="HD47" i="31"/>
  <c r="DX83" i="31"/>
  <c r="HI83" i="31" s="1"/>
  <c r="HK83" i="31" s="1"/>
  <c r="DX77" i="31"/>
  <c r="HI77" i="31" s="1"/>
  <c r="HK77" i="31" s="1"/>
  <c r="DX66" i="31"/>
  <c r="HI66" i="31" s="1"/>
  <c r="HK66" i="31" s="1"/>
  <c r="HD10" i="31"/>
  <c r="DX50" i="31"/>
  <c r="HI50" i="31" s="1"/>
  <c r="HK50" i="31" s="1"/>
  <c r="HD83" i="31"/>
  <c r="HD73" i="31"/>
  <c r="DX74" i="31"/>
  <c r="HI74" i="31" s="1"/>
  <c r="HK74" i="31" s="1"/>
  <c r="HD54" i="31"/>
  <c r="HD46" i="31"/>
  <c r="HD19" i="31"/>
  <c r="DX14" i="31"/>
  <c r="HI14" i="31" s="1"/>
  <c r="HK14" i="31" s="1"/>
  <c r="HO24" i="31"/>
  <c r="HT24" i="31" s="1"/>
  <c r="HD58" i="31"/>
  <c r="HD50" i="31"/>
  <c r="DX17" i="31"/>
  <c r="HI17" i="31" s="1"/>
  <c r="HK17" i="31" s="1"/>
  <c r="DX72" i="31"/>
  <c r="HI72" i="31" s="1"/>
  <c r="HK72" i="31" s="1"/>
  <c r="DX57" i="31"/>
  <c r="HI57" i="31" s="1"/>
  <c r="HK57" i="31" s="1"/>
  <c r="DX55" i="31"/>
  <c r="HI55" i="31" s="1"/>
  <c r="HK55" i="31" s="1"/>
  <c r="HD17" i="31"/>
  <c r="DX58" i="31"/>
  <c r="HI58" i="31" s="1"/>
  <c r="HK58" i="31" s="1"/>
  <c r="HD71" i="31"/>
  <c r="HD64" i="31"/>
  <c r="HD57" i="31"/>
  <c r="HD55" i="31"/>
  <c r="HD8" i="31"/>
  <c r="HD14" i="31"/>
  <c r="DX53" i="31"/>
  <c r="HI53" i="31" s="1"/>
  <c r="HK53" i="31" s="1"/>
  <c r="DX75" i="31"/>
  <c r="HI75" i="31" s="1"/>
  <c r="HK75" i="31" s="1"/>
  <c r="DX22" i="31"/>
  <c r="HI22" i="31" s="1"/>
  <c r="HK22" i="31" s="1"/>
  <c r="HT66" i="31"/>
  <c r="HQ66" i="31"/>
  <c r="HS66" i="31" s="1"/>
  <c r="DX24" i="31"/>
  <c r="HI24" i="31" s="1"/>
  <c r="HK24" i="31" s="1"/>
  <c r="DX63" i="31"/>
  <c r="HI63" i="31" s="1"/>
  <c r="HK63" i="31" s="1"/>
  <c r="HN24" i="31"/>
  <c r="HT71" i="31"/>
  <c r="HT22" i="31"/>
  <c r="HQ45" i="31"/>
  <c r="HS45" i="31" s="1"/>
  <c r="HT63" i="31"/>
  <c r="HT51" i="31"/>
  <c r="HT25" i="31"/>
  <c r="HQ19" i="31"/>
  <c r="HS19" i="31" s="1"/>
  <c r="HD78" i="31"/>
  <c r="DX78" i="31"/>
  <c r="HI78" i="31" s="1"/>
  <c r="HK78" i="31" s="1"/>
  <c r="DX48" i="31"/>
  <c r="HI48" i="31" s="1"/>
  <c r="HK48" i="31" s="1"/>
  <c r="HD48" i="31"/>
  <c r="DX15" i="31"/>
  <c r="HI15" i="31" s="1"/>
  <c r="HK15" i="31" s="1"/>
  <c r="HD15" i="31"/>
  <c r="DX80" i="31"/>
  <c r="HI80" i="31" s="1"/>
  <c r="HK80" i="31" s="1"/>
  <c r="HD80" i="31"/>
  <c r="DZ76" i="31"/>
  <c r="DZ70" i="31"/>
  <c r="HD62" i="31"/>
  <c r="DX62" i="31"/>
  <c r="HI62" i="31" s="1"/>
  <c r="HK62" i="31" s="1"/>
  <c r="DZ60" i="31"/>
  <c r="HD25" i="31"/>
  <c r="DX25" i="31"/>
  <c r="HI25" i="31" s="1"/>
  <c r="HK25" i="31" s="1"/>
  <c r="DX13" i="31"/>
  <c r="HI13" i="31" s="1"/>
  <c r="HK13" i="31" s="1"/>
  <c r="HD13" i="31"/>
  <c r="DZ58" i="31"/>
  <c r="HD29" i="31"/>
  <c r="DX29" i="31"/>
  <c r="HI29" i="31" s="1"/>
  <c r="HK29" i="31" s="1"/>
  <c r="HD36" i="31"/>
  <c r="DX36" i="31"/>
  <c r="HI36" i="31" s="1"/>
  <c r="HK36" i="31" s="1"/>
  <c r="HD28" i="31"/>
  <c r="DX28" i="31"/>
  <c r="HI28" i="31" s="1"/>
  <c r="HK28" i="31" s="1"/>
  <c r="DZ15" i="31"/>
  <c r="HD69" i="31"/>
  <c r="DX69" i="31"/>
  <c r="HI69" i="31" s="1"/>
  <c r="HK69" i="31" s="1"/>
  <c r="HD21" i="31"/>
  <c r="DX21" i="31"/>
  <c r="HI21" i="31" s="1"/>
  <c r="HK21" i="31" s="1"/>
  <c r="DZ14" i="31"/>
  <c r="DZ8" i="31"/>
  <c r="DZ79" i="31"/>
  <c r="DZ72" i="31"/>
  <c r="DZ54" i="31"/>
  <c r="HD45" i="31"/>
  <c r="DX45" i="31"/>
  <c r="HI45" i="31" s="1"/>
  <c r="HK45" i="31" s="1"/>
  <c r="HD42" i="31"/>
  <c r="DX42" i="31"/>
  <c r="HI42" i="31" s="1"/>
  <c r="HK42" i="31" s="1"/>
  <c r="HD33" i="31"/>
  <c r="DX33" i="31"/>
  <c r="HI33" i="31" s="1"/>
  <c r="HK33" i="31" s="1"/>
  <c r="DZ19" i="31"/>
  <c r="DX20" i="31"/>
  <c r="HI20" i="31" s="1"/>
  <c r="HK20" i="31" s="1"/>
  <c r="HD20" i="31"/>
  <c r="DZ16" i="31"/>
  <c r="DZ77" i="31"/>
  <c r="DZ83" i="31"/>
  <c r="HD81" i="31"/>
  <c r="DX81" i="31"/>
  <c r="HI81" i="31" s="1"/>
  <c r="HK81" i="31" s="1"/>
  <c r="DZ73" i="31"/>
  <c r="DZ74" i="31"/>
  <c r="DZ66" i="31"/>
  <c r="DX61" i="31"/>
  <c r="HI61" i="31" s="1"/>
  <c r="HK61" i="31" s="1"/>
  <c r="HD61" i="31"/>
  <c r="DZ57" i="31"/>
  <c r="DZ56" i="31"/>
  <c r="HD59" i="31"/>
  <c r="DX59" i="31"/>
  <c r="HI59" i="31" s="1"/>
  <c r="HK59" i="31" s="1"/>
  <c r="DZ55" i="31"/>
  <c r="DZ46" i="31"/>
  <c r="DZ47" i="31"/>
  <c r="HD39" i="31"/>
  <c r="DX39" i="31"/>
  <c r="HI39" i="31" s="1"/>
  <c r="HK39" i="31" s="1"/>
  <c r="HD37" i="31"/>
  <c r="DX37" i="31"/>
  <c r="HI37" i="31" s="1"/>
  <c r="HK37" i="31" s="1"/>
  <c r="HD34" i="31"/>
  <c r="DX34" i="31"/>
  <c r="HI34" i="31" s="1"/>
  <c r="HK34" i="31" s="1"/>
  <c r="HD30" i="31"/>
  <c r="DX30" i="31"/>
  <c r="HI30" i="31" s="1"/>
  <c r="HK30" i="31" s="1"/>
  <c r="HD26" i="31"/>
  <c r="DX26" i="31"/>
  <c r="HI26" i="31" s="1"/>
  <c r="HK26" i="31" s="1"/>
  <c r="HD44" i="31"/>
  <c r="DX44" i="31"/>
  <c r="HI44" i="31" s="1"/>
  <c r="HK44" i="31" s="1"/>
  <c r="HD43" i="31"/>
  <c r="DX43" i="31"/>
  <c r="HI43" i="31" s="1"/>
  <c r="HK43" i="31" s="1"/>
  <c r="HD38" i="31"/>
  <c r="DX38" i="31"/>
  <c r="HI38" i="31" s="1"/>
  <c r="HK38" i="31" s="1"/>
  <c r="HD35" i="31"/>
  <c r="DX35" i="31"/>
  <c r="HI35" i="31" s="1"/>
  <c r="HK35" i="31" s="1"/>
  <c r="HD31" i="31"/>
  <c r="DX31" i="31"/>
  <c r="HI31" i="31" s="1"/>
  <c r="HK31" i="31" s="1"/>
  <c r="HD27" i="31"/>
  <c r="DX27" i="31"/>
  <c r="HI27" i="31" s="1"/>
  <c r="HK27" i="31" s="1"/>
  <c r="HD23" i="31"/>
  <c r="DX23" i="31"/>
  <c r="HI23" i="31" s="1"/>
  <c r="HK23" i="31" s="1"/>
  <c r="DZ18" i="31"/>
  <c r="DZ22" i="31"/>
  <c r="HD11" i="31"/>
  <c r="DX11" i="31"/>
  <c r="HI11" i="31" s="1"/>
  <c r="HK11" i="31" s="1"/>
  <c r="DZ68" i="31"/>
  <c r="DZ64" i="31"/>
  <c r="DZ50" i="31"/>
  <c r="HD41" i="31"/>
  <c r="DX41" i="31"/>
  <c r="HI41" i="31" s="1"/>
  <c r="HK41" i="31" s="1"/>
  <c r="HD32" i="31"/>
  <c r="DX32" i="31"/>
  <c r="HI32" i="31" s="1"/>
  <c r="HK32" i="31" s="1"/>
  <c r="HD40" i="31"/>
  <c r="DX40" i="31"/>
  <c r="HI40" i="31" s="1"/>
  <c r="HK40" i="31" s="1"/>
  <c r="DZ78" i="31"/>
  <c r="HD67" i="31"/>
  <c r="DX67" i="31"/>
  <c r="HI67" i="31" s="1"/>
  <c r="HK67" i="31" s="1"/>
  <c r="DZ63" i="31"/>
  <c r="DZ82" i="31"/>
  <c r="DZ75" i="31"/>
  <c r="DZ71" i="31"/>
  <c r="DX65" i="31"/>
  <c r="HI65" i="31" s="1"/>
  <c r="HK65" i="31" s="1"/>
  <c r="HD65" i="31"/>
  <c r="DZ53" i="31"/>
  <c r="DZ52" i="31"/>
  <c r="DZ48" i="31"/>
  <c r="DZ51" i="31"/>
  <c r="HD49" i="31"/>
  <c r="DX49" i="31"/>
  <c r="HI49" i="31" s="1"/>
  <c r="HK49" i="31" s="1"/>
  <c r="DZ24" i="31"/>
  <c r="DZ17" i="31"/>
  <c r="DZ12" i="31"/>
  <c r="DZ10" i="31"/>
  <c r="HD9" i="31"/>
  <c r="DX9" i="31"/>
  <c r="HI9" i="31" s="1"/>
  <c r="HK9" i="31" s="1"/>
  <c r="HQ53" i="31" l="1"/>
  <c r="HS53" i="31" s="1"/>
  <c r="HQ79" i="31"/>
  <c r="HS79" i="31" s="1"/>
  <c r="HT58" i="31"/>
  <c r="HT57" i="31"/>
  <c r="HQ26" i="31"/>
  <c r="HS26" i="31" s="1"/>
  <c r="HQ61" i="31"/>
  <c r="HS61" i="31" s="1"/>
  <c r="HT18" i="31"/>
  <c r="HQ11" i="31"/>
  <c r="HS11" i="31" s="1"/>
  <c r="HT40" i="31"/>
  <c r="HT80" i="31"/>
  <c r="HT21" i="31"/>
  <c r="HT35" i="31"/>
  <c r="HT83" i="31"/>
  <c r="HQ50" i="31"/>
  <c r="HS50" i="31" s="1"/>
  <c r="HQ76" i="31"/>
  <c r="HS76" i="31" s="1"/>
  <c r="HT46" i="31"/>
  <c r="HQ37" i="31"/>
  <c r="HS37" i="31" s="1"/>
  <c r="HT52" i="31"/>
  <c r="HQ60" i="31"/>
  <c r="HS60" i="31" s="1"/>
  <c r="HQ38" i="31"/>
  <c r="HS38" i="31" s="1"/>
  <c r="HT54" i="31"/>
  <c r="HQ13" i="31"/>
  <c r="HS13" i="31" s="1"/>
  <c r="HQ56" i="31"/>
  <c r="HS56" i="31" s="1"/>
  <c r="HT55" i="31"/>
  <c r="HT20" i="31"/>
  <c r="HT29" i="31"/>
  <c r="HQ72" i="31"/>
  <c r="HS72" i="31" s="1"/>
  <c r="HQ67" i="31"/>
  <c r="HS67" i="31" s="1"/>
  <c r="HT42" i="31"/>
  <c r="HQ75" i="31"/>
  <c r="HS75" i="31" s="1"/>
  <c r="HQ69" i="31"/>
  <c r="HS69" i="31" s="1"/>
  <c r="HQ9" i="31"/>
  <c r="HS9" i="31" s="1"/>
  <c r="HQ47" i="31"/>
  <c r="HS47" i="31" s="1"/>
  <c r="HT65" i="31"/>
  <c r="HT28" i="31"/>
  <c r="HT36" i="31"/>
  <c r="HK8" i="31"/>
  <c r="HI102" i="31"/>
  <c r="HK102" i="31" s="1"/>
  <c r="HQ27" i="31"/>
  <c r="HS27" i="31" s="1"/>
  <c r="HL103" i="31"/>
  <c r="HL102" i="31"/>
  <c r="HQ70" i="31"/>
  <c r="HS70" i="31" s="1"/>
  <c r="HT70" i="31"/>
  <c r="HQ31" i="31"/>
  <c r="HS31" i="31" s="1"/>
  <c r="HQ12" i="31"/>
  <c r="HS12" i="31" s="1"/>
  <c r="HQ10" i="31"/>
  <c r="HS10" i="31" s="1"/>
  <c r="HQ32" i="31"/>
  <c r="HS32" i="31" s="1"/>
  <c r="HT62" i="31"/>
  <c r="HQ23" i="31"/>
  <c r="HS23" i="31" s="1"/>
  <c r="HQ64" i="31"/>
  <c r="HS64" i="31" s="1"/>
  <c r="HT64" i="31"/>
  <c r="HT39" i="31"/>
  <c r="HQ39" i="31"/>
  <c r="HS39" i="31" s="1"/>
  <c r="HT82" i="31"/>
  <c r="HQ82" i="31"/>
  <c r="HS82" i="31" s="1"/>
  <c r="HQ15" i="31"/>
  <c r="HS15" i="31" s="1"/>
  <c r="HT48" i="31"/>
  <c r="HT43" i="31"/>
  <c r="HQ43" i="31"/>
  <c r="HS43" i="31" s="1"/>
  <c r="HQ14" i="31"/>
  <c r="HS14" i="31" s="1"/>
  <c r="HT14" i="31"/>
  <c r="HQ33" i="31"/>
  <c r="HS33" i="31" s="1"/>
  <c r="HT17" i="31"/>
  <c r="HQ34" i="31"/>
  <c r="HS34" i="31" s="1"/>
  <c r="HQ78" i="31"/>
  <c r="HS78" i="31" s="1"/>
  <c r="HQ68" i="31"/>
  <c r="HS68" i="31" s="1"/>
  <c r="HQ44" i="31"/>
  <c r="HS44" i="31" s="1"/>
  <c r="HQ81" i="31"/>
  <c r="HS81" i="31" s="1"/>
  <c r="HT74" i="31"/>
  <c r="HQ77" i="31"/>
  <c r="HS77" i="31" s="1"/>
  <c r="HT59" i="31"/>
  <c r="HT30" i="31"/>
  <c r="HQ8" i="31"/>
  <c r="HS8" i="31" s="1"/>
  <c r="HQ41" i="31"/>
  <c r="HS41" i="31" s="1"/>
  <c r="HT41" i="31"/>
  <c r="HQ24" i="31"/>
  <c r="HS24" i="31" s="1"/>
  <c r="DZ9" i="31"/>
  <c r="DZ65" i="31"/>
  <c r="DZ11" i="31"/>
  <c r="DZ44" i="31"/>
  <c r="DZ39" i="31"/>
  <c r="DZ33" i="31"/>
  <c r="DZ80" i="31"/>
  <c r="DZ67" i="31"/>
  <c r="DZ41" i="31"/>
  <c r="DZ38" i="31"/>
  <c r="DZ30" i="31"/>
  <c r="DZ37" i="31"/>
  <c r="DZ61" i="31"/>
  <c r="DZ36" i="31"/>
  <c r="DZ25" i="31"/>
  <c r="DZ49" i="31"/>
  <c r="DZ32" i="31"/>
  <c r="DZ35" i="31"/>
  <c r="DZ43" i="31"/>
  <c r="DZ34" i="31"/>
  <c r="DZ59" i="31"/>
  <c r="DZ20" i="31"/>
  <c r="DZ45" i="31"/>
  <c r="DZ28" i="31"/>
  <c r="DZ29" i="31"/>
  <c r="DZ40" i="31"/>
  <c r="DZ23" i="31"/>
  <c r="DZ27" i="31"/>
  <c r="DZ31" i="31"/>
  <c r="DZ26" i="31"/>
  <c r="DZ81" i="31"/>
  <c r="DZ42" i="31"/>
  <c r="DZ21" i="31"/>
  <c r="DZ69" i="31"/>
  <c r="DZ13" i="31"/>
  <c r="DZ62" i="31"/>
</calcChain>
</file>

<file path=xl/sharedStrings.xml><?xml version="1.0" encoding="utf-8"?>
<sst xmlns="http://schemas.openxmlformats.org/spreadsheetml/2006/main" count="901" uniqueCount="283">
  <si>
    <t>SL</t>
  </si>
  <si>
    <t>Series</t>
  </si>
  <si>
    <t>Color</t>
  </si>
  <si>
    <t>S/N</t>
  </si>
  <si>
    <t>Item Code</t>
  </si>
  <si>
    <t>Item details</t>
  </si>
  <si>
    <t>BOM Unit</t>
  </si>
  <si>
    <t>Wastage Percentage</t>
  </si>
  <si>
    <t>Receive QTY Without Wastage</t>
  </si>
  <si>
    <t>Receive QTY  with Wastage</t>
  </si>
  <si>
    <t>Total Lot</t>
  </si>
  <si>
    <t>Wastage without BOM</t>
  </si>
  <si>
    <t>Wastage With BOM</t>
  </si>
  <si>
    <t>Total Wastage (Without+ With)</t>
  </si>
  <si>
    <t>Up to Dec-2019 wastage</t>
  </si>
  <si>
    <t>Jan-2020 wastage</t>
  </si>
  <si>
    <t>Feb-2020 wastage</t>
  </si>
  <si>
    <t>March-2020 wastage</t>
  </si>
  <si>
    <t>April-2020 wastage</t>
  </si>
  <si>
    <t>May-2020 wastage</t>
  </si>
  <si>
    <t>June-2020 wastage</t>
  </si>
  <si>
    <t>July-2020 wastage</t>
  </si>
  <si>
    <t>August -2020 wastage</t>
  </si>
  <si>
    <t>September -2020 wastage</t>
  </si>
  <si>
    <t>October-2020 wastage</t>
  </si>
  <si>
    <t>Till Now Total Actual Wastage</t>
  </si>
  <si>
    <t>Actual Wastage % of Total Lot</t>
  </si>
  <si>
    <t>Approval taken Jul -2019</t>
  </si>
  <si>
    <t>Approval taken Aug -2019</t>
  </si>
  <si>
    <t>Approval taken Sep -2019</t>
  </si>
  <si>
    <t>Approval taken Oct -2019</t>
  </si>
  <si>
    <t>Approval taken Nov -2019</t>
  </si>
  <si>
    <t>Approval taken Dec -2019</t>
  </si>
  <si>
    <t>Approval taken Jan -2020</t>
  </si>
  <si>
    <t>Approval taken Feb -2020</t>
  </si>
  <si>
    <t>Approval taken Mar -2020</t>
  </si>
  <si>
    <t>Approval taken April -2020</t>
  </si>
  <si>
    <t>Approval taken May -2020</t>
  </si>
  <si>
    <t>Approval taken June -2020</t>
  </si>
  <si>
    <t>Approval taken July -2020</t>
  </si>
  <si>
    <t>Approval Taken Aug-2020</t>
  </si>
  <si>
    <t>Approval Taken Sep-2020</t>
  </si>
  <si>
    <t>Till Now Total Management Approval Received</t>
  </si>
  <si>
    <t xml:space="preserve">Till Now Total Actual Wastage receive </t>
  </si>
  <si>
    <t>Imported QTY with wastage</t>
  </si>
  <si>
    <t>Need to Declare</t>
  </si>
  <si>
    <t>Already Signed</t>
  </si>
  <si>
    <t>Need Sign</t>
  </si>
  <si>
    <t xml:space="preserve">Price </t>
  </si>
  <si>
    <t>Value</t>
  </si>
  <si>
    <t>Cross Check</t>
  </si>
  <si>
    <t>Remarks</t>
  </si>
  <si>
    <t>Total</t>
  </si>
  <si>
    <t>All</t>
  </si>
  <si>
    <t>Primo GH8</t>
  </si>
  <si>
    <t>Camera 2.0M FF Dual Sub Rear-Primo GH8</t>
  </si>
  <si>
    <t>Common</t>
  </si>
  <si>
    <t>OLVIO L50</t>
  </si>
  <si>
    <t>Giftbox-OLVIO L50</t>
  </si>
  <si>
    <t>WMB1700106AAAL</t>
  </si>
  <si>
    <t>Olvio L51</t>
  </si>
  <si>
    <t>WMB1700608AAAP</t>
  </si>
  <si>
    <t>OLVIO MH20</t>
  </si>
  <si>
    <t>WMB1400806AAAK</t>
  </si>
  <si>
    <t>OLVIO MH21</t>
  </si>
  <si>
    <t>WMB1400901AAAP</t>
  </si>
  <si>
    <t>OLVIO ML15</t>
  </si>
  <si>
    <t>Front Housing-Blue-ML15(WM)</t>
  </si>
  <si>
    <t>Back Housing(Battery Cover)-Blue-ML15(WM)</t>
  </si>
  <si>
    <t>Front Housing-Black-ML15(WM)</t>
  </si>
  <si>
    <t>Middle Housing-Blue-ML15(WM)</t>
  </si>
  <si>
    <t>Giftbox 134*140*34mm-ML15</t>
  </si>
  <si>
    <t>LCD-ML15</t>
  </si>
  <si>
    <t>Camera Back-ML15</t>
  </si>
  <si>
    <t>Speaker-ML15</t>
  </si>
  <si>
    <t>LED Light-ML15</t>
  </si>
  <si>
    <t>MIC-ML15</t>
  </si>
  <si>
    <t>LCD Adhesive Tape 70.13*46.36*0.15mm-ML15</t>
  </si>
  <si>
    <t>LCD Foam 60.16*42.62*0.3mm-ML15</t>
  </si>
  <si>
    <t>Earpiece Dust Screen 14.80*4.40*0.1mm-ML15</t>
  </si>
  <si>
    <t>Speaker Network 17.40*8.77*0.1mm-ML15</t>
  </si>
  <si>
    <t>Insulating Glue 34.40*11.90*0.05mm-ML15</t>
  </si>
  <si>
    <t>LCD Lens-Black-ML15</t>
  </si>
  <si>
    <t>Camera Lens Rear-Black-ML15</t>
  </si>
  <si>
    <t>Keypad DOME-ML15</t>
  </si>
  <si>
    <t>Keypad-Black-ML15</t>
  </si>
  <si>
    <t>Keypad-Blue-ML15</t>
  </si>
  <si>
    <t>OLVIO ML19</t>
  </si>
  <si>
    <t>Giftbox-ML19</t>
  </si>
  <si>
    <t>LCM 2.4 Inch-ML19</t>
  </si>
  <si>
    <t>Camera 0.8M Back-ML19</t>
  </si>
  <si>
    <t>Battery-WMB01000j-ML19</t>
  </si>
  <si>
    <t>OLVIO ML21</t>
  </si>
  <si>
    <t>WMB1000107AAAN</t>
  </si>
  <si>
    <t>OLVIO MM19J</t>
  </si>
  <si>
    <t>Giftbox 134*140*35mm-MM19j</t>
  </si>
  <si>
    <t>LCD-MM19j</t>
  </si>
  <si>
    <t>Camera 0.3M Back-MM19j</t>
  </si>
  <si>
    <t>Battery 1500mAh-MM19j</t>
  </si>
  <si>
    <t>OLVIO MM21</t>
  </si>
  <si>
    <t>Battery WMB01800M-MM21</t>
  </si>
  <si>
    <t>OLVIO MM22</t>
  </si>
  <si>
    <t>LCM 2.4 Inch-MM22</t>
  </si>
  <si>
    <t>Camera 8W Back-MM22</t>
  </si>
  <si>
    <t>OLVIO MM22i</t>
  </si>
  <si>
    <t>WMB1700605AAAO</t>
  </si>
  <si>
    <t>OLVIO S33</t>
  </si>
  <si>
    <t>Battery 1500mAh-S33</t>
  </si>
  <si>
    <t>OLVIO S34</t>
  </si>
  <si>
    <t>Battery WMB01500H-OLVIO S34</t>
  </si>
  <si>
    <t>OLVIO ML23</t>
  </si>
  <si>
    <t>LCD-ML23</t>
  </si>
  <si>
    <t>WMB1000207AAAQ</t>
  </si>
  <si>
    <t>Carton IMEI Label 95*150mm(Common)</t>
  </si>
  <si>
    <t>Warranty Card-All Mobile(Feature Phone)</t>
  </si>
  <si>
    <t>WMB0700901AAAO</t>
  </si>
  <si>
    <t xml:space="preserve">Back Housing(Battery Cover)-Black-ML23(WM) </t>
  </si>
  <si>
    <t xml:space="preserve">Assembly Material Fault </t>
  </si>
  <si>
    <t xml:space="preserve">Assembly Process Fault </t>
  </si>
  <si>
    <t xml:space="preserve">Repair  Material Fault </t>
  </si>
  <si>
    <t xml:space="preserve">Repair Process Fault </t>
  </si>
  <si>
    <t>Material Fault</t>
  </si>
  <si>
    <t>Process Fault</t>
  </si>
  <si>
    <t>Primo H9 Pro</t>
  </si>
  <si>
    <t>Assembly Wastage %</t>
  </si>
  <si>
    <t>Repair Wastage %</t>
  </si>
  <si>
    <t>Total %</t>
  </si>
  <si>
    <t>Physical Wastage In Return Store (as Unused) 2019</t>
  </si>
  <si>
    <t>Touch With LCM Black-Primo H9 Pro</t>
  </si>
  <si>
    <t>Approval Taken for Return Store</t>
  </si>
  <si>
    <t>Battery WMBO3000F-OLVIO P15</t>
  </si>
  <si>
    <t>LCM 1.77 Inch-OLVIO L53</t>
  </si>
  <si>
    <t>Camera 0.8MP-Back-OLVIO L53</t>
  </si>
  <si>
    <t>LCM Lens-Black-OLVIO L53</t>
  </si>
  <si>
    <t>GB Seal Label 38*19mm-OLVIO L53</t>
  </si>
  <si>
    <t>Giftbox-Olvio L53</t>
  </si>
  <si>
    <t>Battery 1000mAh-Olvio ML20</t>
  </si>
  <si>
    <t>Olvio ML20</t>
  </si>
  <si>
    <t>Olvio L53</t>
  </si>
  <si>
    <t>Battery WMBO1800S-OLVIO MM23</t>
  </si>
  <si>
    <t>Giftbox-OLVIO MM23</t>
  </si>
  <si>
    <t>Olvio MM23</t>
  </si>
  <si>
    <t>Nov" 2020 Wastage</t>
  </si>
  <si>
    <t>Dec" 2020 Wastage</t>
  </si>
  <si>
    <t>LCM 2.4 Inch-OLVIO MM24</t>
  </si>
  <si>
    <t>Camera 0.8MP Back-OLVIO MM24</t>
  </si>
  <si>
    <t>LCM Lens-Black-OLVIO MM24</t>
  </si>
  <si>
    <t>LCM 1.7 Inch-Olvio L52</t>
  </si>
  <si>
    <t>Camera 0.8M Back-Olvio L52</t>
  </si>
  <si>
    <t>LCM Lens Black-Olvio L52</t>
  </si>
  <si>
    <t>Olvio Q40</t>
  </si>
  <si>
    <t>WMC05010CH-BK</t>
  </si>
  <si>
    <t>Battery WMB01800T-OLVIO MM24</t>
  </si>
  <si>
    <t>Giftbox-Olvio L52</t>
  </si>
  <si>
    <t>Olvio L52</t>
  </si>
  <si>
    <t>USB Cable 2.0 Micro-B 1.5A-Black-Common</t>
  </si>
  <si>
    <t>Olvio MM24</t>
  </si>
  <si>
    <t>Approval Taken Oct -2020</t>
  </si>
  <si>
    <t>Approval Taken Dec" 2020</t>
  </si>
  <si>
    <t>Approval Taken Nov" 2020</t>
  </si>
  <si>
    <t>Giftbox-OLVIO L2</t>
  </si>
  <si>
    <t>Back Housing(Battery Cover)-Black-OLVIO L53(WM)</t>
  </si>
  <si>
    <t>Jan" 2021 Wastage</t>
  </si>
  <si>
    <t>Approval Taken Jan" 2021</t>
  </si>
  <si>
    <t>Olvio L2</t>
  </si>
  <si>
    <t>Olvio P15</t>
  </si>
  <si>
    <t>Model Closing Status</t>
  </si>
  <si>
    <t>Running</t>
  </si>
  <si>
    <t>Approval Taken For Closing Model</t>
  </si>
  <si>
    <t>Feb" 2021 Wastage</t>
  </si>
  <si>
    <t>USB Cable 2.0 Micro-B 1A-Black-Common</t>
  </si>
  <si>
    <t>Middle Housing-Black-OLVIO L53(WM)</t>
  </si>
  <si>
    <t>WMB1700910AAAV</t>
  </si>
  <si>
    <t>LCM-Olvio L29</t>
  </si>
  <si>
    <t>Camera Back-Olvio L29</t>
  </si>
  <si>
    <t>Front Housing-Black-Olvio L29</t>
  </si>
  <si>
    <t>Giftbox-Olvio L29</t>
  </si>
  <si>
    <t>Middle Housing-Black-Olvio L29</t>
  </si>
  <si>
    <t>Giftbox-Axino A25</t>
  </si>
  <si>
    <t>LCM-Axino A25</t>
  </si>
  <si>
    <t>Camera Back-Axino A25</t>
  </si>
  <si>
    <t>Olvio L29</t>
  </si>
  <si>
    <t>Giftbox-Axino A01</t>
  </si>
  <si>
    <t>Giftbox-Axino B50</t>
  </si>
  <si>
    <t>LCM 2.4 Inch-Axino B50</t>
  </si>
  <si>
    <t>Camera 0.08MP Back-Axino B50</t>
  </si>
  <si>
    <t>Touch With LCM-Black-Primo NF5</t>
  </si>
  <si>
    <t>Camera 8M Front -Primo NF5</t>
  </si>
  <si>
    <t>Camera 13M Rear-Primo NF5</t>
  </si>
  <si>
    <t>Camera VGA 0.3M BTB-Primo NF5</t>
  </si>
  <si>
    <t>Camera VGA 0.3M -Primo NF5</t>
  </si>
  <si>
    <t>Battery WMB4000I-Primo NF5</t>
  </si>
  <si>
    <t>TP Protective Film-Primo NF5</t>
  </si>
  <si>
    <t>Front Housing-Black-Axino A25 (MM)</t>
  </si>
  <si>
    <t>Middle Housing-Black-Axino A25 (MM)</t>
  </si>
  <si>
    <t>Back Housing(Battery Cover) Black-Axino A25 (MM)</t>
  </si>
  <si>
    <t>Middle Housing-Green-Axino A25 (MM)</t>
  </si>
  <si>
    <t>Primo NF5</t>
  </si>
  <si>
    <t>Primo N5</t>
  </si>
  <si>
    <t>Touch With LCM-Black-Primo N5</t>
  </si>
  <si>
    <t>Axino A25</t>
  </si>
  <si>
    <t>Mar" 2021 Wastage</t>
  </si>
  <si>
    <t>Approval Taken Feb" 2021</t>
  </si>
  <si>
    <t>Approval Taken Mar" 2021</t>
  </si>
  <si>
    <t>New</t>
  </si>
  <si>
    <t>Previous</t>
  </si>
  <si>
    <t>Approval Policy</t>
  </si>
  <si>
    <t>Axino A01</t>
  </si>
  <si>
    <t>Axino B50</t>
  </si>
  <si>
    <t>Apr" 2021 Wastage</t>
  </si>
  <si>
    <t>Approval Taken Apr" 2021</t>
  </si>
  <si>
    <t>Touch Panel-Black-Primo F10</t>
  </si>
  <si>
    <t>LCM-Primo F10</t>
  </si>
  <si>
    <t>Front Housing-Oil Black-Primo F10</t>
  </si>
  <si>
    <t>Front Housing-Mint Green-Primo F10</t>
  </si>
  <si>
    <t>Camera 5M FF Front-Primo F10</t>
  </si>
  <si>
    <t>Camera 8M Back-Primo F10</t>
  </si>
  <si>
    <t>Foam TP 155.36*74.36mm-Primo F10</t>
  </si>
  <si>
    <t>Marcel Warranty Card (Feature Phone)</t>
  </si>
  <si>
    <t>MMB0700101AABA</t>
  </si>
  <si>
    <t>Camera 8W Back-Primo F10</t>
  </si>
  <si>
    <t>May" 2021 Wastage</t>
  </si>
  <si>
    <t>Non Warranty Giftbox Common(Feature Phone)</t>
  </si>
  <si>
    <t>Touch With LCM-Black-Primo R8</t>
  </si>
  <si>
    <t>Camera 2.0M FF Sub Rear-Primo R8</t>
  </si>
  <si>
    <t>Camera 8.0M FF Front-Primo R8</t>
  </si>
  <si>
    <t>Camera 13M AF Back-Primo R8</t>
  </si>
  <si>
    <t>Fingerprint-Magic Blue-Primo R8</t>
  </si>
  <si>
    <t>WMB5001213BBBE</t>
  </si>
  <si>
    <t>Primo R8</t>
  </si>
  <si>
    <t>Primo F10</t>
  </si>
  <si>
    <t>Jun" 2021 Wastage</t>
  </si>
  <si>
    <t>Jul" 2021 Wastage</t>
  </si>
  <si>
    <t>Giftbox-Axino B25</t>
  </si>
  <si>
    <t>LCM-Axino B25</t>
  </si>
  <si>
    <t>Camera Back-Axino B25</t>
  </si>
  <si>
    <t>Axino B25</t>
  </si>
  <si>
    <t>Giftbox With Jacket-Primo E12</t>
  </si>
  <si>
    <t>LCM 5.0Inch-Primo E12</t>
  </si>
  <si>
    <t>Touch Panel 5.0Inch-Black-Primo E12</t>
  </si>
  <si>
    <t>Camera 5.0M FF Back-Primo E12</t>
  </si>
  <si>
    <t>Camera 2.0M FF Front-Primo E12</t>
  </si>
  <si>
    <t>Primo E12</t>
  </si>
  <si>
    <t>Touch With LCM-Black-Primo RX8 Mini</t>
  </si>
  <si>
    <t>Camera 12M+5M AF Back-Primo RX8 Mini</t>
  </si>
  <si>
    <t>TP Protective Film-Primo RX8 Mini</t>
  </si>
  <si>
    <t>Rx8 Mini</t>
  </si>
  <si>
    <t>Approval Taken May" 2021</t>
  </si>
  <si>
    <t>Approval Taken Jun" 2021</t>
  </si>
  <si>
    <t>Middle Housing-Red-Olvio L29 (WM)</t>
  </si>
  <si>
    <t>Front Housing-Light Blue-Olvio L29 (WM)</t>
  </si>
  <si>
    <t>WMB0700101AABB</t>
  </si>
  <si>
    <t>EPFNK11AA</t>
  </si>
  <si>
    <t>USB Cable WMU20010BBC- 2A Type-C-Black-Common</t>
  </si>
  <si>
    <t>WMB2700203AAAR</t>
  </si>
  <si>
    <t>Front Housing-Black-OLVIO L53(WM)</t>
  </si>
  <si>
    <t>MMB2700106AAAZ</t>
  </si>
  <si>
    <t>Back Housing(Battery Cover) Black-Olvio L29 (WM)</t>
  </si>
  <si>
    <t>Back Housing(Battery Cover) Light Blue-Olvio L29 (WM)</t>
  </si>
  <si>
    <t>Middle Housing-Dark Blue-Olvio L29 (WM)</t>
  </si>
  <si>
    <t>Camera 64M AF,HS64B0919 Back-Primo ZX4</t>
  </si>
  <si>
    <t>Camera 2M FF,2001A-V1 Back-Primo ZX4</t>
  </si>
  <si>
    <t>Camera 2M FF,MJY2GFF-2001-HB Back-Primo ZX4</t>
  </si>
  <si>
    <t>Camera 5M FF,MJY5GFF-2001 Back-Primo ZX4</t>
  </si>
  <si>
    <t>Camera 32M FF,HS32F0918 Front-Primo ZX4</t>
  </si>
  <si>
    <t>FPC Key With Dome-Primo ZX4</t>
  </si>
  <si>
    <t>Battery WMB4000L-Primo ZX4</t>
  </si>
  <si>
    <t>Touch With LCM-Black-Primo ZX4</t>
  </si>
  <si>
    <t>Sim Card Tray-Black-Primo ZX4</t>
  </si>
  <si>
    <t>WMB1400107AABC</t>
  </si>
  <si>
    <t>Primo Zx4</t>
  </si>
  <si>
    <t>RM Receive 31-Jul 21</t>
  </si>
  <si>
    <t>Wastage in BOM</t>
  </si>
  <si>
    <t>Actual Wastage % Of Total Lot</t>
  </si>
  <si>
    <t>Net Adjustment (Actual wastage-FOC)/Total lot</t>
  </si>
  <si>
    <t>FOC 16-Aug-2021</t>
  </si>
  <si>
    <t>Average Waste % of approved spare</t>
  </si>
  <si>
    <t>Average Waste % of all spare</t>
  </si>
  <si>
    <t>Walton Digi- Tech Industries (Mobile)</t>
  </si>
  <si>
    <t>Cell Phone Manufacturing Unit</t>
  </si>
  <si>
    <t>H#00013, Block- B, Building- 03,(2nd &amp; 3rd Floor)</t>
  </si>
  <si>
    <t>Ward- 02, Boroichuti, Kaliakoir, Gazipur</t>
  </si>
  <si>
    <t>Assembly Wastage for the month of July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</si>
</sst>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1"/>
      <name val="Times New Roman"/>
      <family val="1"/>
    </font>
    <font>
      <sz val="26"/>
      <color rgb="FFFF0000"/>
      <name val="Times New Roman"/>
      <family val="1"/>
    </font>
    <font>
      <sz val="26"/>
      <name val="Times New Roman"/>
      <family val="1"/>
    </font>
    <font>
      <sz val="26"/>
      <color theme="1"/>
      <name val="Calibri"/>
      <family val="2"/>
      <scheme val="minor"/>
    </font>
    <font>
      <sz val="24"/>
      <color theme="1"/>
      <name val="Book Antiqua"/>
      <family val="1"/>
    </font>
    <font>
      <sz val="24"/>
      <color rgb="FFFF0000"/>
      <name val="Book Antiqua"/>
      <family val="1"/>
    </font>
    <font>
      <b/>
      <sz val="26"/>
      <color theme="1"/>
      <name val="Times New Roman"/>
      <family val="1"/>
    </font>
    <font>
      <b/>
      <sz val="66"/>
      <color theme="1"/>
      <name val="Book Antiqua"/>
      <family val="1"/>
    </font>
    <font>
      <b/>
      <sz val="20"/>
      <color theme="1"/>
      <name val="Times New Roman"/>
      <family val="1"/>
    </font>
    <font>
      <sz val="9"/>
      <color theme="1"/>
      <name val="Times New Roman"/>
      <family val="1"/>
    </font>
  </fonts>
  <fills count="3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9" applyNumberFormat="0" applyFill="0" applyAlignment="0" applyProtection="0"/>
    <xf numFmtId="0" fontId="8" fillId="0" borderId="10" applyNumberFormat="0" applyFill="0" applyAlignment="0" applyProtection="0"/>
    <xf numFmtId="0" fontId="9" fillId="0" borderId="11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12" applyNumberFormat="0" applyAlignment="0" applyProtection="0"/>
    <xf numFmtId="0" fontId="14" fillId="11" borderId="13" applyNumberFormat="0" applyAlignment="0" applyProtection="0"/>
    <xf numFmtId="0" fontId="15" fillId="11" borderId="12" applyNumberFormat="0" applyAlignment="0" applyProtection="0"/>
    <xf numFmtId="0" fontId="16" fillId="0" borderId="14" applyNumberFormat="0" applyFill="0" applyAlignment="0" applyProtection="0"/>
    <xf numFmtId="0" fontId="17" fillId="12" borderId="15" applyNumberFormat="0" applyAlignment="0" applyProtection="0"/>
    <xf numFmtId="0" fontId="18" fillId="0" borderId="0" applyNumberFormat="0" applyFill="0" applyBorder="0" applyAlignment="0" applyProtection="0"/>
    <xf numFmtId="0" fontId="1" fillId="13" borderId="16" applyNumberFormat="0" applyFont="0" applyAlignment="0" applyProtection="0"/>
    <xf numFmtId="0" fontId="19" fillId="0" borderId="0" applyNumberFormat="0" applyFill="0" applyBorder="0" applyAlignment="0" applyProtection="0"/>
    <xf numFmtId="0" fontId="4" fillId="0" borderId="17" applyNumberFormat="0" applyFill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0" fillId="37" borderId="0" applyNumberFormat="0" applyBorder="0" applyAlignment="0" applyProtection="0"/>
  </cellStyleXfs>
  <cellXfs count="103">
    <xf numFmtId="0" fontId="0" fillId="0" borderId="0" xfId="0"/>
    <xf numFmtId="0" fontId="21" fillId="0" borderId="1" xfId="0" applyNumberFormat="1" applyFont="1" applyFill="1" applyBorder="1" applyAlignment="1">
      <alignment horizontal="center" vertical="center"/>
    </xf>
    <xf numFmtId="0" fontId="21" fillId="6" borderId="1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1" fontId="21" fillId="6" borderId="1" xfId="0" applyNumberFormat="1" applyFont="1" applyFill="1" applyBorder="1" applyAlignment="1">
      <alignment horizontal="center" vertical="center"/>
    </xf>
    <xf numFmtId="0" fontId="21" fillId="6" borderId="0" xfId="0" applyNumberFormat="1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left" vertical="center"/>
    </xf>
    <xf numFmtId="2" fontId="21" fillId="6" borderId="1" xfId="0" applyNumberFormat="1" applyFont="1" applyFill="1" applyBorder="1" applyAlignment="1">
      <alignment horizontal="center" vertical="center"/>
    </xf>
    <xf numFmtId="10" fontId="21" fillId="6" borderId="1" xfId="0" applyNumberFormat="1" applyFont="1" applyFill="1" applyBorder="1" applyAlignment="1">
      <alignment horizontal="center" vertical="center"/>
    </xf>
    <xf numFmtId="41" fontId="21" fillId="6" borderId="1" xfId="0" applyNumberFormat="1" applyFont="1" applyFill="1" applyBorder="1" applyAlignment="1">
      <alignment horizontal="center" vertical="center"/>
    </xf>
    <xf numFmtId="41" fontId="22" fillId="6" borderId="1" xfId="0" applyNumberFormat="1" applyFont="1" applyFill="1" applyBorder="1" applyAlignment="1">
      <alignment horizontal="center" vertical="center"/>
    </xf>
    <xf numFmtId="10" fontId="21" fillId="6" borderId="1" xfId="1" applyNumberFormat="1" applyFont="1" applyFill="1" applyBorder="1" applyAlignment="1">
      <alignment horizontal="center" vertical="center"/>
    </xf>
    <xf numFmtId="0" fontId="22" fillId="6" borderId="1" xfId="0" applyFont="1" applyFill="1" applyBorder="1" applyAlignment="1">
      <alignment horizontal="center" vertical="center"/>
    </xf>
    <xf numFmtId="0" fontId="21" fillId="6" borderId="1" xfId="0" applyNumberFormat="1" applyFont="1" applyFill="1" applyBorder="1" applyAlignment="1">
      <alignment horizontal="left" vertical="center"/>
    </xf>
    <xf numFmtId="0" fontId="23" fillId="6" borderId="1" xfId="0" applyNumberFormat="1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/>
    </xf>
    <xf numFmtId="0" fontId="23" fillId="6" borderId="1" xfId="0" applyNumberFormat="1" applyFont="1" applyFill="1" applyBorder="1" applyAlignment="1">
      <alignment horizontal="left" vertical="center"/>
    </xf>
    <xf numFmtId="0" fontId="21" fillId="6" borderId="1" xfId="0" applyFont="1" applyFill="1" applyBorder="1"/>
    <xf numFmtId="0" fontId="21" fillId="6" borderId="1" xfId="0" applyFont="1" applyFill="1" applyBorder="1" applyAlignment="1">
      <alignment horizontal="left"/>
    </xf>
    <xf numFmtId="164" fontId="21" fillId="6" borderId="1" xfId="0" applyNumberFormat="1" applyFont="1" applyFill="1" applyBorder="1" applyAlignment="1">
      <alignment horizontal="center" vertical="center"/>
    </xf>
    <xf numFmtId="164" fontId="21" fillId="6" borderId="0" xfId="0" applyNumberFormat="1" applyFont="1" applyFill="1" applyBorder="1" applyAlignment="1">
      <alignment horizontal="center" vertical="center" wrapText="1"/>
    </xf>
    <xf numFmtId="10" fontId="21" fillId="6" borderId="0" xfId="0" applyNumberFormat="1" applyFont="1" applyFill="1" applyBorder="1" applyAlignment="1">
      <alignment horizontal="center" vertical="center"/>
    </xf>
    <xf numFmtId="164" fontId="21" fillId="6" borderId="1" xfId="0" applyNumberFormat="1" applyFont="1" applyFill="1" applyBorder="1" applyAlignment="1">
      <alignment horizontal="center" vertical="center" wrapText="1"/>
    </xf>
    <xf numFmtId="0" fontId="5" fillId="6" borderId="0" xfId="0" applyNumberFormat="1" applyFont="1" applyFill="1" applyBorder="1" applyAlignment="1">
      <alignment horizontal="center" vertical="center"/>
    </xf>
    <xf numFmtId="1" fontId="5" fillId="6" borderId="0" xfId="0" applyNumberFormat="1" applyFont="1" applyFill="1" applyBorder="1" applyAlignment="1">
      <alignment horizontal="center" vertical="center"/>
    </xf>
    <xf numFmtId="0" fontId="5" fillId="6" borderId="0" xfId="1" applyNumberFormat="1" applyFont="1" applyFill="1" applyBorder="1" applyAlignment="1">
      <alignment horizontal="center" vertical="center"/>
    </xf>
    <xf numFmtId="2" fontId="5" fillId="6" borderId="0" xfId="0" applyNumberFormat="1" applyFont="1" applyFill="1" applyBorder="1" applyAlignment="1">
      <alignment horizontal="center" vertical="center"/>
    </xf>
    <xf numFmtId="1" fontId="21" fillId="0" borderId="1" xfId="0" applyNumberFormat="1" applyFont="1" applyFill="1" applyBorder="1" applyAlignment="1">
      <alignment horizontal="center" vertical="center"/>
    </xf>
    <xf numFmtId="1" fontId="21" fillId="6" borderId="0" xfId="0" applyNumberFormat="1" applyFont="1" applyFill="1" applyBorder="1" applyAlignment="1">
      <alignment horizontal="center" vertical="center"/>
    </xf>
    <xf numFmtId="0" fontId="21" fillId="6" borderId="1" xfId="0" applyNumberFormat="1" applyFont="1" applyFill="1" applyBorder="1" applyAlignment="1">
      <alignment horizontal="center" vertical="center" wrapText="1"/>
    </xf>
    <xf numFmtId="9" fontId="21" fillId="6" borderId="1" xfId="1" applyFont="1" applyFill="1" applyBorder="1" applyAlignment="1">
      <alignment horizontal="center" vertical="center"/>
    </xf>
    <xf numFmtId="1" fontId="21" fillId="6" borderId="1" xfId="1" applyNumberFormat="1" applyFont="1" applyFill="1" applyBorder="1" applyAlignment="1">
      <alignment horizontal="center" vertical="center"/>
    </xf>
    <xf numFmtId="10" fontId="5" fillId="6" borderId="0" xfId="1" applyNumberFormat="1" applyFont="1" applyFill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/>
    </xf>
    <xf numFmtId="0" fontId="21" fillId="6" borderId="3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vertical="center"/>
    </xf>
    <xf numFmtId="1" fontId="5" fillId="6" borderId="1" xfId="0" applyNumberFormat="1" applyFont="1" applyFill="1" applyBorder="1" applyAlignment="1">
      <alignment horizontal="center" vertical="center"/>
    </xf>
    <xf numFmtId="0" fontId="5" fillId="6" borderId="1" xfId="1" applyNumberFormat="1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vertical="center"/>
    </xf>
    <xf numFmtId="1" fontId="21" fillId="6" borderId="1" xfId="0" applyNumberFormat="1" applyFont="1" applyFill="1" applyBorder="1" applyAlignment="1">
      <alignment vertical="center"/>
    </xf>
    <xf numFmtId="0" fontId="21" fillId="6" borderId="1" xfId="0" applyNumberFormat="1" applyFont="1" applyFill="1" applyBorder="1" applyAlignment="1">
      <alignment vertical="center"/>
    </xf>
    <xf numFmtId="0" fontId="23" fillId="6" borderId="1" xfId="0" applyNumberFormat="1" applyFont="1" applyFill="1" applyBorder="1" applyAlignment="1">
      <alignment vertical="center"/>
    </xf>
    <xf numFmtId="0" fontId="21" fillId="6" borderId="0" xfId="0" applyNumberFormat="1" applyFont="1" applyFill="1" applyBorder="1" applyAlignment="1">
      <alignment vertical="center"/>
    </xf>
    <xf numFmtId="0" fontId="24" fillId="0" borderId="0" xfId="0" applyFont="1" applyFill="1"/>
    <xf numFmtId="1" fontId="24" fillId="0" borderId="0" xfId="0" applyNumberFormat="1" applyFont="1" applyFill="1"/>
    <xf numFmtId="0" fontId="24" fillId="0" borderId="0" xfId="0" applyFont="1" applyFill="1" applyBorder="1"/>
    <xf numFmtId="0" fontId="0" fillId="0" borderId="0" xfId="0" applyFill="1" applyBorder="1"/>
    <xf numFmtId="0" fontId="21" fillId="0" borderId="1" xfId="0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1" fontId="25" fillId="6" borderId="1" xfId="0" applyNumberFormat="1" applyFont="1" applyFill="1" applyBorder="1" applyAlignment="1">
      <alignment horizontal="center" vertical="center" wrapText="1"/>
    </xf>
    <xf numFmtId="0" fontId="25" fillId="0" borderId="0" xfId="0" applyFont="1" applyFill="1"/>
    <xf numFmtId="0" fontId="25" fillId="6" borderId="1" xfId="0" applyFont="1" applyFill="1" applyBorder="1" applyAlignment="1">
      <alignment horizontal="center" vertical="center" wrapText="1"/>
    </xf>
    <xf numFmtId="10" fontId="25" fillId="6" borderId="1" xfId="1" applyNumberFormat="1" applyFont="1" applyFill="1" applyBorder="1" applyAlignment="1">
      <alignment horizontal="center" vertical="center" wrapText="1"/>
    </xf>
    <xf numFmtId="10" fontId="25" fillId="6" borderId="1" xfId="0" applyNumberFormat="1" applyFont="1" applyFill="1" applyBorder="1" applyAlignment="1">
      <alignment horizontal="center" vertical="center" wrapText="1"/>
    </xf>
    <xf numFmtId="0" fontId="25" fillId="0" borderId="0" xfId="0" applyFont="1" applyFill="1" applyAlignment="1">
      <alignment wrapText="1"/>
    </xf>
    <xf numFmtId="41" fontId="27" fillId="6" borderId="1" xfId="0" applyNumberFormat="1" applyFont="1" applyFill="1" applyBorder="1" applyAlignment="1">
      <alignment horizontal="center" vertical="center"/>
    </xf>
    <xf numFmtId="10" fontId="27" fillId="6" borderId="1" xfId="0" applyNumberFormat="1" applyFont="1" applyFill="1" applyBorder="1" applyAlignment="1">
      <alignment horizontal="center" vertical="center"/>
    </xf>
    <xf numFmtId="0" fontId="27" fillId="6" borderId="0" xfId="0" applyNumberFormat="1" applyFont="1" applyFill="1" applyBorder="1" applyAlignment="1">
      <alignment horizontal="center" vertical="center"/>
    </xf>
    <xf numFmtId="0" fontId="27" fillId="6" borderId="1" xfId="0" applyNumberFormat="1" applyFont="1" applyFill="1" applyBorder="1" applyAlignment="1">
      <alignment horizontal="center" vertical="center"/>
    </xf>
    <xf numFmtId="0" fontId="27" fillId="38" borderId="1" xfId="0" applyNumberFormat="1" applyFont="1" applyFill="1" applyBorder="1" applyAlignment="1">
      <alignment horizontal="center" vertical="center"/>
    </xf>
    <xf numFmtId="0" fontId="21" fillId="6" borderId="1" xfId="0" applyNumberFormat="1" applyFont="1" applyFill="1" applyBorder="1" applyAlignment="1">
      <alignment horizontal="center" vertical="center"/>
    </xf>
    <xf numFmtId="1" fontId="21" fillId="6" borderId="1" xfId="0" applyNumberFormat="1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/>
    </xf>
    <xf numFmtId="2" fontId="21" fillId="6" borderId="1" xfId="0" applyNumberFormat="1" applyFont="1" applyFill="1" applyBorder="1" applyAlignment="1">
      <alignment horizontal="center" vertical="center"/>
    </xf>
    <xf numFmtId="10" fontId="21" fillId="6" borderId="1" xfId="0" applyNumberFormat="1" applyFont="1" applyFill="1" applyBorder="1" applyAlignment="1">
      <alignment horizontal="center" vertical="center"/>
    </xf>
    <xf numFmtId="41" fontId="21" fillId="6" borderId="1" xfId="0" applyNumberFormat="1" applyFont="1" applyFill="1" applyBorder="1" applyAlignment="1">
      <alignment horizontal="center" vertical="center"/>
    </xf>
    <xf numFmtId="10" fontId="21" fillId="6" borderId="1" xfId="1" applyNumberFormat="1" applyFont="1" applyFill="1" applyBorder="1" applyAlignment="1">
      <alignment horizontal="center" vertical="center"/>
    </xf>
    <xf numFmtId="0" fontId="21" fillId="6" borderId="0" xfId="0" applyNumberFormat="1" applyFont="1" applyFill="1" applyBorder="1" applyAlignment="1">
      <alignment horizontal="center" vertical="center"/>
    </xf>
    <xf numFmtId="0" fontId="27" fillId="6" borderId="1" xfId="0" applyFont="1" applyFill="1" applyBorder="1" applyAlignment="1">
      <alignment horizontal="center" vertical="center"/>
    </xf>
    <xf numFmtId="0" fontId="30" fillId="0" borderId="1" xfId="0" applyNumberFormat="1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" fontId="30" fillId="0" borderId="1" xfId="0" applyNumberFormat="1" applyFont="1" applyFill="1" applyBorder="1" applyAlignment="1">
      <alignment horizontal="center" vertical="center"/>
    </xf>
    <xf numFmtId="0" fontId="25" fillId="6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 wrapText="1"/>
    </xf>
    <xf numFmtId="0" fontId="25" fillId="6" borderId="1" xfId="0" applyFont="1" applyFill="1" applyBorder="1" applyAlignment="1">
      <alignment horizontal="center" vertical="center" wrapText="1"/>
    </xf>
    <xf numFmtId="0" fontId="25" fillId="6" borderId="1" xfId="0" applyFont="1" applyFill="1" applyBorder="1" applyAlignment="1">
      <alignment vertical="center"/>
    </xf>
    <xf numFmtId="164" fontId="25" fillId="6" borderId="1" xfId="0" applyNumberFormat="1" applyFont="1" applyFill="1" applyBorder="1" applyAlignment="1">
      <alignment horizontal="center" vertical="center" wrapText="1"/>
    </xf>
    <xf numFmtId="10" fontId="25" fillId="6" borderId="1" xfId="0" applyNumberFormat="1" applyFont="1" applyFill="1" applyBorder="1" applyAlignment="1">
      <alignment horizontal="center" vertical="center" wrapText="1"/>
    </xf>
    <xf numFmtId="1" fontId="25" fillId="6" borderId="1" xfId="0" applyNumberFormat="1" applyFont="1" applyFill="1" applyBorder="1" applyAlignment="1">
      <alignment horizontal="center" vertical="center" wrapText="1"/>
    </xf>
    <xf numFmtId="0" fontId="25" fillId="6" borderId="6" xfId="0" applyFont="1" applyFill="1" applyBorder="1" applyAlignment="1">
      <alignment horizontal="center" vertical="center"/>
    </xf>
    <xf numFmtId="0" fontId="25" fillId="6" borderId="2" xfId="0" applyFont="1" applyFill="1" applyBorder="1" applyAlignment="1">
      <alignment horizontal="center" vertical="center"/>
    </xf>
    <xf numFmtId="0" fontId="25" fillId="6" borderId="2" xfId="0" applyFont="1" applyFill="1" applyBorder="1" applyAlignment="1">
      <alignment horizontal="center" vertical="center" wrapText="1"/>
    </xf>
    <xf numFmtId="0" fontId="25" fillId="6" borderId="6" xfId="0" applyFont="1" applyFill="1" applyBorder="1" applyAlignment="1">
      <alignment horizontal="center" vertical="center" wrapText="1"/>
    </xf>
    <xf numFmtId="0" fontId="25" fillId="6" borderId="18" xfId="0" applyFont="1" applyFill="1" applyBorder="1" applyAlignment="1">
      <alignment horizontal="center" vertical="center" wrapText="1"/>
    </xf>
    <xf numFmtId="0" fontId="25" fillId="6" borderId="7" xfId="0" applyFont="1" applyFill="1" applyBorder="1" applyAlignment="1">
      <alignment horizontal="center" vertical="center" wrapText="1"/>
    </xf>
    <xf numFmtId="0" fontId="26" fillId="6" borderId="1" xfId="0" applyFont="1" applyFill="1" applyBorder="1" applyAlignment="1">
      <alignment horizontal="center" vertical="center" wrapText="1"/>
    </xf>
    <xf numFmtId="0" fontId="29" fillId="6" borderId="1" xfId="0" applyFont="1" applyFill="1" applyBorder="1" applyAlignment="1">
      <alignment horizontal="center" vertical="center" wrapText="1"/>
    </xf>
    <xf numFmtId="0" fontId="27" fillId="6" borderId="19" xfId="0" applyFont="1" applyFill="1" applyBorder="1" applyAlignment="1">
      <alignment horizontal="center" vertical="center"/>
    </xf>
    <xf numFmtId="0" fontId="27" fillId="6" borderId="20" xfId="0" applyFont="1" applyFill="1" applyBorder="1" applyAlignment="1">
      <alignment horizontal="center" vertical="center"/>
    </xf>
    <xf numFmtId="0" fontId="27" fillId="6" borderId="3" xfId="0" applyFont="1" applyFill="1" applyBorder="1" applyAlignment="1">
      <alignment horizontal="center" vertical="center"/>
    </xf>
    <xf numFmtId="0" fontId="27" fillId="6" borderId="8" xfId="0" applyFont="1" applyFill="1" applyBorder="1" applyAlignment="1">
      <alignment horizontal="center" vertical="center"/>
    </xf>
    <xf numFmtId="0" fontId="27" fillId="6" borderId="4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2" fontId="25" fillId="6" borderId="1" xfId="0" applyNumberFormat="1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astage/Reports/Report%20For%20MGMT/Monthly%20Wastage%20Report/2020/Unused%20Monthly%20was%20Rep_Dec-%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astage/Reports/Report%20For%20MGMT/Monthly%20Wastage%20Report/2021/Unused%20Monthly%20was%20Rep%20June%20%20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lton/Desktop/BOM%20Com%2025-May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20"/>
      <sheetName val="Ass MF"/>
      <sheetName val="Ass PF"/>
      <sheetName val="Rep MF"/>
      <sheetName val="Rep PF"/>
      <sheetName val="All Code Dec 2020"/>
    </sheetNames>
    <sheetDataSet>
      <sheetData sheetId="0"/>
      <sheetData sheetId="1">
        <row r="2">
          <cell r="G2">
            <v>199977</v>
          </cell>
          <cell r="H2">
            <v>4</v>
          </cell>
        </row>
        <row r="3">
          <cell r="G3">
            <v>200009</v>
          </cell>
          <cell r="H3">
            <v>5</v>
          </cell>
        </row>
        <row r="4">
          <cell r="G4">
            <v>200051</v>
          </cell>
          <cell r="H4">
            <v>49</v>
          </cell>
        </row>
        <row r="5">
          <cell r="G5">
            <v>200069</v>
          </cell>
          <cell r="H5">
            <v>4</v>
          </cell>
        </row>
        <row r="6">
          <cell r="G6">
            <v>200073</v>
          </cell>
          <cell r="H6">
            <v>13</v>
          </cell>
        </row>
        <row r="7">
          <cell r="G7">
            <v>201173</v>
          </cell>
          <cell r="H7">
            <v>1</v>
          </cell>
        </row>
        <row r="8">
          <cell r="G8">
            <v>201620</v>
          </cell>
          <cell r="H8">
            <v>10</v>
          </cell>
        </row>
        <row r="9">
          <cell r="G9">
            <v>201700</v>
          </cell>
          <cell r="H9">
            <v>2</v>
          </cell>
        </row>
        <row r="10">
          <cell r="G10">
            <v>201708</v>
          </cell>
          <cell r="H10">
            <v>369</v>
          </cell>
        </row>
        <row r="11">
          <cell r="G11">
            <v>201709</v>
          </cell>
          <cell r="H11">
            <v>153</v>
          </cell>
        </row>
        <row r="12">
          <cell r="G12">
            <v>201726</v>
          </cell>
          <cell r="H12">
            <v>62</v>
          </cell>
        </row>
        <row r="13">
          <cell r="G13">
            <v>201991</v>
          </cell>
          <cell r="H13">
            <v>429</v>
          </cell>
        </row>
        <row r="14">
          <cell r="G14">
            <v>202000</v>
          </cell>
          <cell r="H14">
            <v>380</v>
          </cell>
        </row>
        <row r="15">
          <cell r="G15">
            <v>202001</v>
          </cell>
          <cell r="H15">
            <v>12</v>
          </cell>
        </row>
        <row r="16">
          <cell r="G16">
            <v>202024</v>
          </cell>
          <cell r="H16">
            <v>15</v>
          </cell>
        </row>
        <row r="17">
          <cell r="G17">
            <v>202081</v>
          </cell>
          <cell r="H17">
            <v>32</v>
          </cell>
        </row>
        <row r="18">
          <cell r="G18">
            <v>202106</v>
          </cell>
          <cell r="H18">
            <v>2</v>
          </cell>
        </row>
        <row r="19">
          <cell r="G19">
            <v>202119</v>
          </cell>
          <cell r="H19">
            <v>6</v>
          </cell>
        </row>
        <row r="20">
          <cell r="G20">
            <v>202142</v>
          </cell>
          <cell r="H20">
            <v>14</v>
          </cell>
        </row>
        <row r="21">
          <cell r="G21">
            <v>202176</v>
          </cell>
          <cell r="H21">
            <v>1</v>
          </cell>
        </row>
        <row r="22">
          <cell r="G22">
            <v>202177</v>
          </cell>
          <cell r="H22">
            <v>40</v>
          </cell>
        </row>
        <row r="23">
          <cell r="G23">
            <v>202179</v>
          </cell>
          <cell r="H23">
            <v>18</v>
          </cell>
        </row>
        <row r="24">
          <cell r="G24">
            <v>202237</v>
          </cell>
          <cell r="H24">
            <v>1</v>
          </cell>
        </row>
        <row r="25">
          <cell r="G25">
            <v>202271</v>
          </cell>
          <cell r="H25">
            <v>5</v>
          </cell>
        </row>
        <row r="26">
          <cell r="G26">
            <v>202272</v>
          </cell>
          <cell r="H26">
            <v>11</v>
          </cell>
        </row>
        <row r="27">
          <cell r="G27">
            <v>202280</v>
          </cell>
          <cell r="H27">
            <v>1</v>
          </cell>
        </row>
        <row r="28">
          <cell r="G28">
            <v>202283</v>
          </cell>
          <cell r="H28">
            <v>6</v>
          </cell>
        </row>
        <row r="29">
          <cell r="G29">
            <v>202285</v>
          </cell>
          <cell r="H29">
            <v>16</v>
          </cell>
        </row>
        <row r="30">
          <cell r="G30">
            <v>202287</v>
          </cell>
          <cell r="H30">
            <v>36</v>
          </cell>
        </row>
        <row r="31">
          <cell r="G31">
            <v>202298</v>
          </cell>
          <cell r="H31">
            <v>1</v>
          </cell>
        </row>
        <row r="32">
          <cell r="G32">
            <v>202357</v>
          </cell>
          <cell r="H32">
            <v>37</v>
          </cell>
        </row>
        <row r="33">
          <cell r="G33">
            <v>202358</v>
          </cell>
          <cell r="H33">
            <v>48</v>
          </cell>
        </row>
        <row r="34">
          <cell r="G34">
            <v>202369</v>
          </cell>
          <cell r="H34">
            <v>5</v>
          </cell>
        </row>
        <row r="35">
          <cell r="G35">
            <v>202381</v>
          </cell>
          <cell r="H35">
            <v>51</v>
          </cell>
        </row>
        <row r="36">
          <cell r="G36">
            <v>202382</v>
          </cell>
          <cell r="H36">
            <v>26</v>
          </cell>
        </row>
        <row r="37">
          <cell r="G37">
            <v>202398</v>
          </cell>
          <cell r="H37">
            <v>2</v>
          </cell>
        </row>
        <row r="38">
          <cell r="G38">
            <v>202512</v>
          </cell>
          <cell r="H38">
            <v>81</v>
          </cell>
        </row>
        <row r="39">
          <cell r="G39">
            <v>202572</v>
          </cell>
          <cell r="H39">
            <v>1</v>
          </cell>
        </row>
        <row r="40">
          <cell r="G40">
            <v>202577</v>
          </cell>
          <cell r="H40">
            <v>4</v>
          </cell>
        </row>
        <row r="41">
          <cell r="G41">
            <v>202658</v>
          </cell>
          <cell r="H41">
            <v>3</v>
          </cell>
        </row>
        <row r="42">
          <cell r="G42">
            <v>202707</v>
          </cell>
          <cell r="H42">
            <v>463</v>
          </cell>
        </row>
        <row r="43">
          <cell r="G43">
            <v>202708</v>
          </cell>
          <cell r="H43">
            <v>78</v>
          </cell>
        </row>
        <row r="44">
          <cell r="G44">
            <v>202709</v>
          </cell>
          <cell r="H44">
            <v>26</v>
          </cell>
        </row>
        <row r="45">
          <cell r="G45">
            <v>202710</v>
          </cell>
          <cell r="H45">
            <v>93</v>
          </cell>
        </row>
        <row r="46">
          <cell r="G46">
            <v>202711</v>
          </cell>
          <cell r="H46">
            <v>80</v>
          </cell>
        </row>
        <row r="47">
          <cell r="G47">
            <v>202712</v>
          </cell>
          <cell r="H47">
            <v>154</v>
          </cell>
        </row>
        <row r="48">
          <cell r="G48">
            <v>202714</v>
          </cell>
          <cell r="H48">
            <v>143</v>
          </cell>
        </row>
        <row r="49">
          <cell r="G49">
            <v>203034</v>
          </cell>
          <cell r="H49">
            <v>1</v>
          </cell>
        </row>
        <row r="50">
          <cell r="G50">
            <v>203365</v>
          </cell>
          <cell r="H50">
            <v>1</v>
          </cell>
        </row>
        <row r="51">
          <cell r="G51">
            <v>203474</v>
          </cell>
          <cell r="H51">
            <v>17</v>
          </cell>
        </row>
        <row r="52">
          <cell r="G52">
            <v>203540</v>
          </cell>
          <cell r="H52">
            <v>4</v>
          </cell>
        </row>
        <row r="53">
          <cell r="G53">
            <v>203727</v>
          </cell>
          <cell r="H53">
            <v>1</v>
          </cell>
        </row>
        <row r="54">
          <cell r="G54">
            <v>203827</v>
          </cell>
          <cell r="H54">
            <v>2</v>
          </cell>
        </row>
        <row r="55">
          <cell r="G55">
            <v>203866</v>
          </cell>
          <cell r="H55">
            <v>4</v>
          </cell>
        </row>
        <row r="56">
          <cell r="G56">
            <v>203907</v>
          </cell>
          <cell r="H56">
            <v>212</v>
          </cell>
        </row>
        <row r="57">
          <cell r="G57">
            <v>203908</v>
          </cell>
          <cell r="H57">
            <v>23</v>
          </cell>
        </row>
        <row r="58">
          <cell r="G58">
            <v>203917</v>
          </cell>
          <cell r="H58">
            <v>612</v>
          </cell>
        </row>
        <row r="59">
          <cell r="G59">
            <v>203918</v>
          </cell>
          <cell r="H59">
            <v>13</v>
          </cell>
        </row>
        <row r="60">
          <cell r="G60">
            <v>203919</v>
          </cell>
          <cell r="H60">
            <v>55</v>
          </cell>
        </row>
        <row r="61">
          <cell r="G61">
            <v>203944</v>
          </cell>
          <cell r="H61">
            <v>1</v>
          </cell>
        </row>
        <row r="62">
          <cell r="G62">
            <v>203945</v>
          </cell>
          <cell r="H62">
            <v>22</v>
          </cell>
        </row>
        <row r="63">
          <cell r="G63">
            <v>203946</v>
          </cell>
          <cell r="H63">
            <v>10</v>
          </cell>
        </row>
        <row r="64">
          <cell r="G64">
            <v>204070</v>
          </cell>
          <cell r="H64">
            <v>10</v>
          </cell>
        </row>
        <row r="65">
          <cell r="G65">
            <v>204071</v>
          </cell>
          <cell r="H65">
            <v>10</v>
          </cell>
        </row>
        <row r="66">
          <cell r="G66">
            <v>204072</v>
          </cell>
          <cell r="H66">
            <v>8</v>
          </cell>
        </row>
        <row r="67">
          <cell r="G67">
            <v>204073</v>
          </cell>
          <cell r="H67">
            <v>3</v>
          </cell>
        </row>
        <row r="68">
          <cell r="G68">
            <v>204075</v>
          </cell>
          <cell r="H68">
            <v>3</v>
          </cell>
        </row>
        <row r="69">
          <cell r="G69">
            <v>204076</v>
          </cell>
          <cell r="H69">
            <v>2</v>
          </cell>
        </row>
        <row r="70">
          <cell r="G70">
            <v>204077</v>
          </cell>
          <cell r="H70">
            <v>2</v>
          </cell>
        </row>
        <row r="71">
          <cell r="G71">
            <v>204081</v>
          </cell>
          <cell r="H71">
            <v>1</v>
          </cell>
        </row>
        <row r="72">
          <cell r="G72">
            <v>204179</v>
          </cell>
          <cell r="H72">
            <v>2</v>
          </cell>
        </row>
        <row r="73">
          <cell r="G73">
            <v>204455</v>
          </cell>
          <cell r="H73">
            <v>1</v>
          </cell>
        </row>
        <row r="74">
          <cell r="G74">
            <v>204554</v>
          </cell>
          <cell r="H74">
            <v>2</v>
          </cell>
        </row>
        <row r="75">
          <cell r="G75">
            <v>204654</v>
          </cell>
          <cell r="H75">
            <v>1</v>
          </cell>
        </row>
        <row r="76">
          <cell r="G76">
            <v>204761</v>
          </cell>
          <cell r="H76">
            <v>11</v>
          </cell>
        </row>
        <row r="77">
          <cell r="G77">
            <v>204800</v>
          </cell>
          <cell r="H77">
            <v>6</v>
          </cell>
        </row>
        <row r="78">
          <cell r="G78">
            <v>204805</v>
          </cell>
          <cell r="H78">
            <v>1</v>
          </cell>
        </row>
        <row r="79">
          <cell r="G79">
            <v>204806</v>
          </cell>
          <cell r="H79">
            <v>1</v>
          </cell>
        </row>
        <row r="80">
          <cell r="G80">
            <v>204828</v>
          </cell>
          <cell r="H80">
            <v>25</v>
          </cell>
        </row>
        <row r="81">
          <cell r="G81">
            <v>204857</v>
          </cell>
          <cell r="H81">
            <v>6</v>
          </cell>
        </row>
        <row r="82">
          <cell r="G82">
            <v>204872</v>
          </cell>
          <cell r="H82">
            <v>234</v>
          </cell>
        </row>
        <row r="83">
          <cell r="G83">
            <v>205086</v>
          </cell>
          <cell r="H83">
            <v>3</v>
          </cell>
        </row>
        <row r="84">
          <cell r="G84">
            <v>205141</v>
          </cell>
          <cell r="H84">
            <v>2</v>
          </cell>
        </row>
        <row r="85">
          <cell r="G85">
            <v>205213</v>
          </cell>
          <cell r="H85">
            <v>3</v>
          </cell>
        </row>
        <row r="86">
          <cell r="G86">
            <v>205220</v>
          </cell>
          <cell r="H86">
            <v>1</v>
          </cell>
        </row>
        <row r="87">
          <cell r="G87">
            <v>205221</v>
          </cell>
          <cell r="H87">
            <v>2</v>
          </cell>
        </row>
        <row r="88">
          <cell r="G88">
            <v>205222</v>
          </cell>
          <cell r="H88">
            <v>1</v>
          </cell>
        </row>
        <row r="89">
          <cell r="G89">
            <v>205226</v>
          </cell>
          <cell r="H89">
            <v>10</v>
          </cell>
        </row>
        <row r="90">
          <cell r="G90">
            <v>205309</v>
          </cell>
          <cell r="H90">
            <v>5</v>
          </cell>
        </row>
        <row r="91">
          <cell r="G91">
            <v>205560</v>
          </cell>
          <cell r="H91">
            <v>4</v>
          </cell>
        </row>
        <row r="92">
          <cell r="G92">
            <v>205561</v>
          </cell>
          <cell r="H92">
            <v>31</v>
          </cell>
        </row>
        <row r="93">
          <cell r="G93">
            <v>205562</v>
          </cell>
          <cell r="H93">
            <v>27</v>
          </cell>
        </row>
        <row r="94">
          <cell r="G94">
            <v>205563</v>
          </cell>
          <cell r="H94">
            <v>15</v>
          </cell>
        </row>
        <row r="95">
          <cell r="G95">
            <v>205564</v>
          </cell>
          <cell r="H95">
            <v>60</v>
          </cell>
        </row>
        <row r="96">
          <cell r="G96">
            <v>205566</v>
          </cell>
          <cell r="H96">
            <v>57</v>
          </cell>
        </row>
        <row r="97">
          <cell r="G97">
            <v>205567</v>
          </cell>
          <cell r="H97">
            <v>22</v>
          </cell>
        </row>
        <row r="98">
          <cell r="G98">
            <v>205568</v>
          </cell>
          <cell r="H98">
            <v>2</v>
          </cell>
        </row>
        <row r="99">
          <cell r="G99">
            <v>205569</v>
          </cell>
          <cell r="H99">
            <v>2</v>
          </cell>
        </row>
        <row r="100">
          <cell r="G100">
            <v>205570</v>
          </cell>
          <cell r="H100">
            <v>8</v>
          </cell>
        </row>
        <row r="101">
          <cell r="G101">
            <v>205571</v>
          </cell>
          <cell r="H101">
            <v>15</v>
          </cell>
        </row>
        <row r="102">
          <cell r="G102">
            <v>205572</v>
          </cell>
          <cell r="H102">
            <v>21</v>
          </cell>
        </row>
        <row r="103">
          <cell r="G103">
            <v>205573</v>
          </cell>
          <cell r="H103">
            <v>314</v>
          </cell>
        </row>
        <row r="104">
          <cell r="G104">
            <v>205574</v>
          </cell>
          <cell r="H104">
            <v>161</v>
          </cell>
        </row>
        <row r="105">
          <cell r="G105">
            <v>205575</v>
          </cell>
          <cell r="H105">
            <v>9</v>
          </cell>
        </row>
        <row r="106">
          <cell r="G106">
            <v>205577</v>
          </cell>
          <cell r="H106">
            <v>298</v>
          </cell>
        </row>
        <row r="107">
          <cell r="G107">
            <v>205579</v>
          </cell>
          <cell r="H107">
            <v>238</v>
          </cell>
        </row>
        <row r="108">
          <cell r="G108">
            <v>205580</v>
          </cell>
          <cell r="H108">
            <v>166</v>
          </cell>
        </row>
        <row r="109">
          <cell r="G109">
            <v>205581</v>
          </cell>
          <cell r="H109">
            <v>489</v>
          </cell>
        </row>
        <row r="110">
          <cell r="G110">
            <v>205582</v>
          </cell>
          <cell r="H110">
            <v>98</v>
          </cell>
        </row>
        <row r="111">
          <cell r="G111">
            <v>205583</v>
          </cell>
          <cell r="H111">
            <v>254</v>
          </cell>
        </row>
        <row r="112">
          <cell r="G112">
            <v>205584</v>
          </cell>
          <cell r="H112">
            <v>337</v>
          </cell>
        </row>
        <row r="113">
          <cell r="G113">
            <v>205585</v>
          </cell>
          <cell r="H113">
            <v>184</v>
          </cell>
        </row>
        <row r="114">
          <cell r="G114">
            <v>205586</v>
          </cell>
          <cell r="H114">
            <v>6</v>
          </cell>
        </row>
        <row r="115">
          <cell r="G115">
            <v>205587</v>
          </cell>
          <cell r="H115">
            <v>5</v>
          </cell>
        </row>
        <row r="116">
          <cell r="G116">
            <v>205628</v>
          </cell>
          <cell r="H116">
            <v>3</v>
          </cell>
        </row>
        <row r="117">
          <cell r="G117">
            <v>205631</v>
          </cell>
          <cell r="H117">
            <v>2</v>
          </cell>
        </row>
        <row r="118">
          <cell r="G118">
            <v>205677</v>
          </cell>
          <cell r="H118">
            <v>25</v>
          </cell>
        </row>
        <row r="119">
          <cell r="G119">
            <v>205678</v>
          </cell>
          <cell r="H119">
            <v>2</v>
          </cell>
        </row>
        <row r="120">
          <cell r="G120">
            <v>205679</v>
          </cell>
          <cell r="H120">
            <v>1</v>
          </cell>
        </row>
        <row r="121">
          <cell r="G121">
            <v>205727</v>
          </cell>
          <cell r="H121">
            <v>1</v>
          </cell>
        </row>
        <row r="122">
          <cell r="G122">
            <v>205728</v>
          </cell>
          <cell r="H122">
            <v>1</v>
          </cell>
        </row>
        <row r="123">
          <cell r="G123">
            <v>205767</v>
          </cell>
          <cell r="H123">
            <v>21</v>
          </cell>
        </row>
        <row r="124">
          <cell r="G124">
            <v>205768</v>
          </cell>
          <cell r="H124">
            <v>2</v>
          </cell>
        </row>
        <row r="125">
          <cell r="G125">
            <v>206036</v>
          </cell>
          <cell r="H125">
            <v>2</v>
          </cell>
        </row>
        <row r="126">
          <cell r="G126">
            <v>206070</v>
          </cell>
          <cell r="H126">
            <v>7</v>
          </cell>
        </row>
        <row r="127">
          <cell r="G127">
            <v>206978</v>
          </cell>
          <cell r="H127">
            <v>4</v>
          </cell>
        </row>
        <row r="128">
          <cell r="G128">
            <v>206981</v>
          </cell>
          <cell r="H128">
            <v>125</v>
          </cell>
        </row>
        <row r="129">
          <cell r="G129">
            <v>206982</v>
          </cell>
          <cell r="H129">
            <v>23</v>
          </cell>
        </row>
        <row r="130">
          <cell r="G130">
            <v>206983</v>
          </cell>
          <cell r="H130">
            <v>21</v>
          </cell>
        </row>
        <row r="131">
          <cell r="G131">
            <v>206984</v>
          </cell>
          <cell r="H131">
            <v>64</v>
          </cell>
        </row>
        <row r="132">
          <cell r="G132">
            <v>206985</v>
          </cell>
          <cell r="H132">
            <v>38</v>
          </cell>
        </row>
        <row r="133">
          <cell r="G133">
            <v>206986</v>
          </cell>
          <cell r="H133">
            <v>4</v>
          </cell>
        </row>
        <row r="134">
          <cell r="G134">
            <v>206988</v>
          </cell>
          <cell r="H134">
            <v>11</v>
          </cell>
        </row>
        <row r="135">
          <cell r="G135">
            <v>206989</v>
          </cell>
          <cell r="H135">
            <v>5</v>
          </cell>
        </row>
        <row r="136">
          <cell r="G136">
            <v>206990</v>
          </cell>
          <cell r="H136">
            <v>5</v>
          </cell>
        </row>
        <row r="137">
          <cell r="G137">
            <v>206992</v>
          </cell>
          <cell r="H137">
            <v>3</v>
          </cell>
        </row>
        <row r="138">
          <cell r="G138">
            <v>206993</v>
          </cell>
          <cell r="H138">
            <v>158</v>
          </cell>
        </row>
        <row r="139">
          <cell r="G139">
            <v>206995</v>
          </cell>
          <cell r="H139">
            <v>37</v>
          </cell>
        </row>
        <row r="140">
          <cell r="G140">
            <v>206996</v>
          </cell>
          <cell r="H140">
            <v>16</v>
          </cell>
        </row>
        <row r="141">
          <cell r="G141">
            <v>206997</v>
          </cell>
          <cell r="H141">
            <v>3</v>
          </cell>
        </row>
        <row r="142">
          <cell r="G142">
            <v>206998</v>
          </cell>
          <cell r="H142">
            <v>38</v>
          </cell>
        </row>
        <row r="143">
          <cell r="G143">
            <v>206999</v>
          </cell>
          <cell r="H143">
            <v>152</v>
          </cell>
        </row>
        <row r="144">
          <cell r="G144">
            <v>207000</v>
          </cell>
          <cell r="H144">
            <v>23</v>
          </cell>
        </row>
        <row r="145">
          <cell r="G145">
            <v>207001</v>
          </cell>
          <cell r="H145">
            <v>9</v>
          </cell>
        </row>
        <row r="146">
          <cell r="G146">
            <v>207003</v>
          </cell>
          <cell r="H146">
            <v>11</v>
          </cell>
        </row>
        <row r="147">
          <cell r="G147">
            <v>207004</v>
          </cell>
          <cell r="H147">
            <v>15</v>
          </cell>
        </row>
        <row r="148">
          <cell r="G148">
            <v>207007</v>
          </cell>
          <cell r="H148">
            <v>7</v>
          </cell>
        </row>
        <row r="149">
          <cell r="G149">
            <v>207008</v>
          </cell>
          <cell r="H149">
            <v>4</v>
          </cell>
        </row>
        <row r="150">
          <cell r="G150">
            <v>207089</v>
          </cell>
          <cell r="H150">
            <v>25</v>
          </cell>
        </row>
        <row r="151">
          <cell r="G151">
            <v>207090</v>
          </cell>
          <cell r="H151">
            <v>2</v>
          </cell>
        </row>
        <row r="152">
          <cell r="G152">
            <v>207094</v>
          </cell>
          <cell r="H152">
            <v>11</v>
          </cell>
        </row>
        <row r="153">
          <cell r="G153">
            <v>207135</v>
          </cell>
          <cell r="H153">
            <v>42</v>
          </cell>
        </row>
        <row r="154">
          <cell r="G154">
            <v>207136</v>
          </cell>
          <cell r="H154">
            <v>1</v>
          </cell>
        </row>
        <row r="155">
          <cell r="G155">
            <v>207211</v>
          </cell>
          <cell r="H155">
            <v>1</v>
          </cell>
        </row>
        <row r="156">
          <cell r="G156">
            <v>207212</v>
          </cell>
          <cell r="H156">
            <v>1</v>
          </cell>
        </row>
        <row r="157">
          <cell r="G157">
            <v>207213</v>
          </cell>
          <cell r="H157">
            <v>1</v>
          </cell>
        </row>
        <row r="158">
          <cell r="G158">
            <v>207214</v>
          </cell>
          <cell r="H158">
            <v>1</v>
          </cell>
        </row>
        <row r="159">
          <cell r="G159">
            <v>207245</v>
          </cell>
          <cell r="H159">
            <v>1</v>
          </cell>
        </row>
        <row r="160">
          <cell r="G160">
            <v>207747</v>
          </cell>
          <cell r="H160">
            <v>1</v>
          </cell>
        </row>
        <row r="161">
          <cell r="G161">
            <v>207962</v>
          </cell>
          <cell r="H161">
            <v>3</v>
          </cell>
        </row>
        <row r="162">
          <cell r="G162">
            <v>208289</v>
          </cell>
          <cell r="H162">
            <v>141</v>
          </cell>
        </row>
        <row r="163">
          <cell r="G163">
            <v>208355</v>
          </cell>
          <cell r="H163">
            <v>132</v>
          </cell>
        </row>
        <row r="164">
          <cell r="G164">
            <v>208356</v>
          </cell>
          <cell r="H164">
            <v>25</v>
          </cell>
        </row>
        <row r="165">
          <cell r="G165">
            <v>208357</v>
          </cell>
          <cell r="H165">
            <v>37</v>
          </cell>
        </row>
        <row r="166">
          <cell r="G166">
            <v>208358</v>
          </cell>
          <cell r="H166">
            <v>34</v>
          </cell>
        </row>
        <row r="167">
          <cell r="G167">
            <v>208360</v>
          </cell>
          <cell r="H167">
            <v>27</v>
          </cell>
        </row>
        <row r="168">
          <cell r="G168">
            <v>208361</v>
          </cell>
          <cell r="H168">
            <v>2</v>
          </cell>
        </row>
        <row r="169">
          <cell r="G169">
            <v>208362</v>
          </cell>
          <cell r="H169">
            <v>11</v>
          </cell>
        </row>
        <row r="170">
          <cell r="G170">
            <v>208363</v>
          </cell>
          <cell r="H170">
            <v>6</v>
          </cell>
        </row>
        <row r="171">
          <cell r="G171">
            <v>208365</v>
          </cell>
          <cell r="H171">
            <v>10</v>
          </cell>
        </row>
        <row r="172">
          <cell r="G172">
            <v>208366</v>
          </cell>
          <cell r="H172">
            <v>13</v>
          </cell>
        </row>
        <row r="173">
          <cell r="G173">
            <v>208369</v>
          </cell>
          <cell r="H173">
            <v>10</v>
          </cell>
        </row>
        <row r="174">
          <cell r="G174">
            <v>208370</v>
          </cell>
          <cell r="H174">
            <v>1</v>
          </cell>
        </row>
        <row r="175">
          <cell r="G175">
            <v>208372</v>
          </cell>
          <cell r="H175">
            <v>44</v>
          </cell>
        </row>
        <row r="176">
          <cell r="G176">
            <v>208373</v>
          </cell>
          <cell r="H176">
            <v>74</v>
          </cell>
        </row>
        <row r="177">
          <cell r="G177">
            <v>208374</v>
          </cell>
          <cell r="H177">
            <v>5</v>
          </cell>
        </row>
        <row r="178">
          <cell r="G178">
            <v>208376</v>
          </cell>
          <cell r="H178">
            <v>319</v>
          </cell>
        </row>
        <row r="179">
          <cell r="G179">
            <v>208377</v>
          </cell>
          <cell r="H179">
            <v>10</v>
          </cell>
        </row>
        <row r="180">
          <cell r="G180">
            <v>208389</v>
          </cell>
          <cell r="H180">
            <v>7</v>
          </cell>
        </row>
        <row r="181">
          <cell r="G181">
            <v>208392</v>
          </cell>
          <cell r="H181">
            <v>1</v>
          </cell>
        </row>
        <row r="182">
          <cell r="G182">
            <v>208396</v>
          </cell>
          <cell r="H182">
            <v>3</v>
          </cell>
        </row>
        <row r="183">
          <cell r="G183">
            <v>208400</v>
          </cell>
          <cell r="H183">
            <v>1</v>
          </cell>
        </row>
        <row r="184">
          <cell r="G184">
            <v>208402</v>
          </cell>
          <cell r="H184">
            <v>3</v>
          </cell>
        </row>
        <row r="185">
          <cell r="G185">
            <v>208403</v>
          </cell>
          <cell r="H185">
            <v>1</v>
          </cell>
        </row>
        <row r="186">
          <cell r="G186">
            <v>208408</v>
          </cell>
          <cell r="H186">
            <v>2</v>
          </cell>
        </row>
        <row r="187">
          <cell r="G187">
            <v>208409</v>
          </cell>
          <cell r="H187">
            <v>4</v>
          </cell>
        </row>
        <row r="188">
          <cell r="G188">
            <v>208410</v>
          </cell>
          <cell r="H188">
            <v>1</v>
          </cell>
        </row>
        <row r="189">
          <cell r="G189">
            <v>208411</v>
          </cell>
          <cell r="H189">
            <v>5</v>
          </cell>
        </row>
        <row r="190">
          <cell r="G190">
            <v>208412</v>
          </cell>
          <cell r="H190">
            <v>1</v>
          </cell>
        </row>
        <row r="191">
          <cell r="G191">
            <v>208418</v>
          </cell>
          <cell r="H191">
            <v>31</v>
          </cell>
        </row>
        <row r="192">
          <cell r="G192">
            <v>208439</v>
          </cell>
          <cell r="H192">
            <v>2</v>
          </cell>
        </row>
        <row r="193">
          <cell r="G193">
            <v>208447</v>
          </cell>
          <cell r="H193">
            <v>7</v>
          </cell>
        </row>
        <row r="194">
          <cell r="G194">
            <v>208448</v>
          </cell>
          <cell r="H194">
            <v>4</v>
          </cell>
        </row>
        <row r="195">
          <cell r="G195">
            <v>208590</v>
          </cell>
          <cell r="H195">
            <v>17</v>
          </cell>
        </row>
        <row r="196">
          <cell r="G196">
            <v>208591</v>
          </cell>
          <cell r="H196">
            <v>17</v>
          </cell>
        </row>
        <row r="197">
          <cell r="G197">
            <v>208592</v>
          </cell>
          <cell r="H197">
            <v>17</v>
          </cell>
        </row>
        <row r="198">
          <cell r="G198">
            <v>208705</v>
          </cell>
          <cell r="H198">
            <v>1</v>
          </cell>
        </row>
        <row r="199">
          <cell r="G199">
            <v>208852</v>
          </cell>
          <cell r="H199">
            <v>246</v>
          </cell>
        </row>
        <row r="200">
          <cell r="G200">
            <v>208853</v>
          </cell>
          <cell r="H200">
            <v>115</v>
          </cell>
        </row>
        <row r="201">
          <cell r="G201">
            <v>208855</v>
          </cell>
          <cell r="H201">
            <v>27</v>
          </cell>
        </row>
        <row r="202">
          <cell r="G202">
            <v>208856</v>
          </cell>
          <cell r="H202">
            <v>48</v>
          </cell>
        </row>
        <row r="203">
          <cell r="G203">
            <v>208857</v>
          </cell>
          <cell r="H203">
            <v>3</v>
          </cell>
        </row>
        <row r="204">
          <cell r="G204">
            <v>208859</v>
          </cell>
          <cell r="H204">
            <v>1</v>
          </cell>
        </row>
        <row r="205">
          <cell r="G205">
            <v>208860</v>
          </cell>
          <cell r="H205">
            <v>59</v>
          </cell>
        </row>
        <row r="206">
          <cell r="G206">
            <v>208861</v>
          </cell>
          <cell r="H206">
            <v>536</v>
          </cell>
        </row>
        <row r="207">
          <cell r="G207">
            <v>208862</v>
          </cell>
          <cell r="H207">
            <v>5</v>
          </cell>
        </row>
        <row r="208">
          <cell r="G208">
            <v>208864</v>
          </cell>
          <cell r="H208">
            <v>36</v>
          </cell>
        </row>
        <row r="209">
          <cell r="G209">
            <v>208865</v>
          </cell>
          <cell r="H209">
            <v>33</v>
          </cell>
        </row>
        <row r="210">
          <cell r="G210">
            <v>208867</v>
          </cell>
          <cell r="H210">
            <v>8</v>
          </cell>
        </row>
        <row r="211">
          <cell r="G211">
            <v>208868</v>
          </cell>
          <cell r="H211">
            <v>15</v>
          </cell>
        </row>
        <row r="212">
          <cell r="G212">
            <v>208872</v>
          </cell>
          <cell r="H212">
            <v>582</v>
          </cell>
        </row>
        <row r="213">
          <cell r="G213">
            <v>208873</v>
          </cell>
          <cell r="H213">
            <v>118</v>
          </cell>
        </row>
        <row r="214">
          <cell r="G214">
            <v>208874</v>
          </cell>
          <cell r="H214">
            <v>33</v>
          </cell>
        </row>
        <row r="215">
          <cell r="G215">
            <v>208875</v>
          </cell>
          <cell r="H215">
            <v>113</v>
          </cell>
        </row>
        <row r="216">
          <cell r="G216">
            <v>208878</v>
          </cell>
          <cell r="H216">
            <v>32</v>
          </cell>
        </row>
        <row r="217">
          <cell r="G217">
            <v>208879</v>
          </cell>
          <cell r="H217">
            <v>98</v>
          </cell>
        </row>
        <row r="218">
          <cell r="G218">
            <v>208883</v>
          </cell>
          <cell r="H218">
            <v>5</v>
          </cell>
        </row>
        <row r="219">
          <cell r="G219">
            <v>208884</v>
          </cell>
          <cell r="H219">
            <v>41</v>
          </cell>
        </row>
        <row r="220">
          <cell r="G220">
            <v>208886</v>
          </cell>
          <cell r="H220">
            <v>5</v>
          </cell>
        </row>
        <row r="221">
          <cell r="G221">
            <v>208888</v>
          </cell>
          <cell r="H221">
            <v>1</v>
          </cell>
        </row>
        <row r="222">
          <cell r="G222">
            <v>208889</v>
          </cell>
          <cell r="H222">
            <v>61</v>
          </cell>
        </row>
        <row r="223">
          <cell r="G223">
            <v>208891</v>
          </cell>
          <cell r="H223">
            <v>11</v>
          </cell>
        </row>
        <row r="224">
          <cell r="G224">
            <v>208892</v>
          </cell>
          <cell r="H224">
            <v>10</v>
          </cell>
        </row>
        <row r="225">
          <cell r="G225">
            <v>208893</v>
          </cell>
          <cell r="H225">
            <v>40</v>
          </cell>
        </row>
        <row r="226">
          <cell r="G226">
            <v>208894</v>
          </cell>
          <cell r="H226">
            <v>40</v>
          </cell>
        </row>
        <row r="227">
          <cell r="G227">
            <v>208895</v>
          </cell>
          <cell r="H227">
            <v>40</v>
          </cell>
        </row>
        <row r="228">
          <cell r="G228">
            <v>208897</v>
          </cell>
          <cell r="H228">
            <v>5</v>
          </cell>
        </row>
        <row r="229">
          <cell r="G229">
            <v>208905</v>
          </cell>
          <cell r="H229">
            <v>41</v>
          </cell>
        </row>
        <row r="230">
          <cell r="G230">
            <v>208906</v>
          </cell>
          <cell r="H230">
            <v>6</v>
          </cell>
        </row>
        <row r="231">
          <cell r="G231">
            <v>208907</v>
          </cell>
          <cell r="H231">
            <v>14</v>
          </cell>
        </row>
        <row r="232">
          <cell r="G232">
            <v>208908</v>
          </cell>
          <cell r="H232">
            <v>15</v>
          </cell>
        </row>
        <row r="233">
          <cell r="G233">
            <v>208909</v>
          </cell>
          <cell r="H233">
            <v>14</v>
          </cell>
        </row>
        <row r="234">
          <cell r="G234">
            <v>208910</v>
          </cell>
          <cell r="H234">
            <v>5</v>
          </cell>
        </row>
        <row r="235">
          <cell r="G235">
            <v>208952</v>
          </cell>
          <cell r="H235">
            <v>232</v>
          </cell>
        </row>
        <row r="236">
          <cell r="G236">
            <v>208953</v>
          </cell>
          <cell r="H236">
            <v>158</v>
          </cell>
        </row>
        <row r="237">
          <cell r="G237">
            <v>208954</v>
          </cell>
          <cell r="H237">
            <v>369</v>
          </cell>
        </row>
        <row r="238">
          <cell r="G238">
            <v>208955</v>
          </cell>
          <cell r="H238">
            <v>122</v>
          </cell>
        </row>
        <row r="239">
          <cell r="G239">
            <v>208958</v>
          </cell>
          <cell r="H239">
            <v>41</v>
          </cell>
        </row>
        <row r="240">
          <cell r="G240">
            <v>208959</v>
          </cell>
          <cell r="H240">
            <v>9</v>
          </cell>
        </row>
        <row r="241">
          <cell r="G241">
            <v>208960</v>
          </cell>
          <cell r="H241">
            <v>1</v>
          </cell>
        </row>
        <row r="242">
          <cell r="G242">
            <v>208961</v>
          </cell>
          <cell r="H242">
            <v>7</v>
          </cell>
        </row>
        <row r="243">
          <cell r="G243">
            <v>208962</v>
          </cell>
          <cell r="H243">
            <v>94</v>
          </cell>
        </row>
        <row r="244">
          <cell r="G244">
            <v>208964</v>
          </cell>
          <cell r="H244">
            <v>8</v>
          </cell>
        </row>
        <row r="245">
          <cell r="G245">
            <v>208965</v>
          </cell>
          <cell r="H245">
            <v>32</v>
          </cell>
        </row>
        <row r="246">
          <cell r="G246">
            <v>208966</v>
          </cell>
          <cell r="H246">
            <v>61</v>
          </cell>
        </row>
        <row r="247">
          <cell r="G247">
            <v>208967</v>
          </cell>
          <cell r="H247">
            <v>12</v>
          </cell>
        </row>
        <row r="248">
          <cell r="G248">
            <v>208968</v>
          </cell>
          <cell r="H248">
            <v>8</v>
          </cell>
        </row>
        <row r="249">
          <cell r="G249">
            <v>208969</v>
          </cell>
          <cell r="H249">
            <v>50</v>
          </cell>
        </row>
        <row r="250">
          <cell r="G250">
            <v>208971</v>
          </cell>
          <cell r="H250">
            <v>16</v>
          </cell>
        </row>
        <row r="251">
          <cell r="G251">
            <v>208972</v>
          </cell>
          <cell r="H251">
            <v>18</v>
          </cell>
        </row>
        <row r="252">
          <cell r="G252">
            <v>208974</v>
          </cell>
          <cell r="H252">
            <v>593</v>
          </cell>
        </row>
        <row r="253">
          <cell r="G253">
            <v>208975</v>
          </cell>
          <cell r="H253">
            <v>155</v>
          </cell>
        </row>
        <row r="254">
          <cell r="G254">
            <v>208976</v>
          </cell>
          <cell r="H254">
            <v>15</v>
          </cell>
        </row>
        <row r="255">
          <cell r="G255">
            <v>208977</v>
          </cell>
          <cell r="H255">
            <v>12</v>
          </cell>
        </row>
        <row r="256">
          <cell r="G256">
            <v>208978</v>
          </cell>
          <cell r="H256">
            <v>12</v>
          </cell>
        </row>
        <row r="257">
          <cell r="G257">
            <v>208979</v>
          </cell>
          <cell r="H257">
            <v>15</v>
          </cell>
        </row>
        <row r="258">
          <cell r="G258">
            <v>208980</v>
          </cell>
          <cell r="H258">
            <v>109</v>
          </cell>
        </row>
        <row r="259">
          <cell r="G259">
            <v>208982</v>
          </cell>
          <cell r="H259">
            <v>8</v>
          </cell>
        </row>
        <row r="260">
          <cell r="G260">
            <v>208984</v>
          </cell>
          <cell r="H260">
            <v>152</v>
          </cell>
        </row>
        <row r="261">
          <cell r="G261">
            <v>209689</v>
          </cell>
          <cell r="H261">
            <v>3</v>
          </cell>
        </row>
        <row r="262">
          <cell r="G262">
            <v>209717</v>
          </cell>
          <cell r="H262">
            <v>12</v>
          </cell>
        </row>
        <row r="263">
          <cell r="G263">
            <v>209726</v>
          </cell>
          <cell r="H263">
            <v>141</v>
          </cell>
        </row>
        <row r="264">
          <cell r="G264">
            <v>209732</v>
          </cell>
          <cell r="H264">
            <v>141</v>
          </cell>
        </row>
        <row r="265">
          <cell r="G265">
            <v>209737</v>
          </cell>
          <cell r="H265">
            <v>141</v>
          </cell>
        </row>
        <row r="266">
          <cell r="G266">
            <v>209738</v>
          </cell>
          <cell r="H266">
            <v>141</v>
          </cell>
        </row>
        <row r="267">
          <cell r="G267">
            <v>209740</v>
          </cell>
          <cell r="H267">
            <v>3</v>
          </cell>
        </row>
        <row r="268">
          <cell r="G268">
            <v>209878</v>
          </cell>
          <cell r="H268">
            <v>1</v>
          </cell>
        </row>
        <row r="269">
          <cell r="G269">
            <v>209881</v>
          </cell>
          <cell r="H269">
            <v>4</v>
          </cell>
        </row>
        <row r="270">
          <cell r="G270">
            <v>209883</v>
          </cell>
          <cell r="H270">
            <v>4</v>
          </cell>
        </row>
        <row r="271">
          <cell r="G271">
            <v>210043</v>
          </cell>
          <cell r="H271">
            <v>2</v>
          </cell>
        </row>
        <row r="272">
          <cell r="G272">
            <v>210104</v>
          </cell>
          <cell r="H272">
            <v>1</v>
          </cell>
        </row>
        <row r="273">
          <cell r="G273">
            <v>210148</v>
          </cell>
          <cell r="H273">
            <v>1</v>
          </cell>
        </row>
        <row r="274">
          <cell r="G274">
            <v>210409</v>
          </cell>
          <cell r="H274">
            <v>4</v>
          </cell>
        </row>
        <row r="275">
          <cell r="G275">
            <v>210410</v>
          </cell>
          <cell r="H275">
            <v>4</v>
          </cell>
        </row>
        <row r="276">
          <cell r="G276">
            <v>216397</v>
          </cell>
          <cell r="H276">
            <v>101</v>
          </cell>
        </row>
        <row r="277">
          <cell r="G277">
            <v>216398</v>
          </cell>
          <cell r="H277">
            <v>1</v>
          </cell>
        </row>
        <row r="278">
          <cell r="G278">
            <v>216399</v>
          </cell>
          <cell r="H278">
            <v>12</v>
          </cell>
        </row>
        <row r="279">
          <cell r="G279">
            <v>217199</v>
          </cell>
          <cell r="H279">
            <v>233</v>
          </cell>
        </row>
        <row r="280">
          <cell r="G280">
            <v>217200</v>
          </cell>
          <cell r="H280">
            <v>292</v>
          </cell>
        </row>
        <row r="281">
          <cell r="G281">
            <v>217201</v>
          </cell>
          <cell r="H281">
            <v>199</v>
          </cell>
        </row>
        <row r="282">
          <cell r="G282">
            <v>217202</v>
          </cell>
          <cell r="H282">
            <v>448</v>
          </cell>
        </row>
        <row r="283">
          <cell r="G283">
            <v>217211</v>
          </cell>
          <cell r="H283">
            <v>1275</v>
          </cell>
        </row>
        <row r="284">
          <cell r="G284">
            <v>217212</v>
          </cell>
          <cell r="H284">
            <v>233</v>
          </cell>
        </row>
        <row r="285">
          <cell r="G285">
            <v>217217</v>
          </cell>
          <cell r="H285">
            <v>61</v>
          </cell>
        </row>
        <row r="286">
          <cell r="G286">
            <v>217219</v>
          </cell>
          <cell r="H286">
            <v>64</v>
          </cell>
        </row>
        <row r="287">
          <cell r="G287">
            <v>217220</v>
          </cell>
          <cell r="H287">
            <v>65</v>
          </cell>
        </row>
        <row r="288">
          <cell r="G288">
            <v>217228</v>
          </cell>
          <cell r="H288">
            <v>52</v>
          </cell>
        </row>
        <row r="289">
          <cell r="G289">
            <v>217240</v>
          </cell>
          <cell r="H289">
            <v>59</v>
          </cell>
        </row>
        <row r="290">
          <cell r="G290">
            <v>217241</v>
          </cell>
          <cell r="H290">
            <v>23</v>
          </cell>
        </row>
        <row r="291">
          <cell r="G291">
            <v>217242</v>
          </cell>
          <cell r="H291">
            <v>48</v>
          </cell>
        </row>
        <row r="292">
          <cell r="G292">
            <v>217243</v>
          </cell>
          <cell r="H292">
            <v>543</v>
          </cell>
        </row>
        <row r="293">
          <cell r="G293">
            <v>217244</v>
          </cell>
          <cell r="H293">
            <v>21</v>
          </cell>
        </row>
        <row r="294">
          <cell r="G294">
            <v>217245</v>
          </cell>
          <cell r="H294">
            <v>63</v>
          </cell>
        </row>
        <row r="295">
          <cell r="G295">
            <v>217246</v>
          </cell>
          <cell r="H295">
            <v>1</v>
          </cell>
        </row>
        <row r="296">
          <cell r="G296">
            <v>217255</v>
          </cell>
          <cell r="H296">
            <v>28</v>
          </cell>
        </row>
        <row r="297">
          <cell r="G297">
            <v>217271</v>
          </cell>
          <cell r="H297">
            <v>84</v>
          </cell>
        </row>
        <row r="298">
          <cell r="G298">
            <v>217892</v>
          </cell>
          <cell r="H298">
            <v>288</v>
          </cell>
        </row>
        <row r="299">
          <cell r="G299">
            <v>217893</v>
          </cell>
          <cell r="H299">
            <v>787</v>
          </cell>
        </row>
        <row r="300">
          <cell r="G300">
            <v>217894</v>
          </cell>
          <cell r="H300">
            <v>437</v>
          </cell>
        </row>
        <row r="301">
          <cell r="G301">
            <v>217896</v>
          </cell>
          <cell r="H301">
            <v>789</v>
          </cell>
        </row>
        <row r="302">
          <cell r="G302">
            <v>218862</v>
          </cell>
          <cell r="H302">
            <v>184</v>
          </cell>
        </row>
        <row r="303">
          <cell r="G303">
            <v>218863</v>
          </cell>
          <cell r="H303">
            <v>73</v>
          </cell>
        </row>
        <row r="304">
          <cell r="G304">
            <v>218864</v>
          </cell>
          <cell r="H304">
            <v>35</v>
          </cell>
        </row>
        <row r="305">
          <cell r="G305">
            <v>218867</v>
          </cell>
          <cell r="H305">
            <v>44</v>
          </cell>
        </row>
        <row r="306">
          <cell r="G306">
            <v>218868</v>
          </cell>
          <cell r="H306">
            <v>52</v>
          </cell>
        </row>
        <row r="307">
          <cell r="G307">
            <v>218869</v>
          </cell>
          <cell r="H307">
            <v>77</v>
          </cell>
        </row>
        <row r="308">
          <cell r="G308">
            <v>218870</v>
          </cell>
          <cell r="H308">
            <v>15</v>
          </cell>
        </row>
        <row r="309">
          <cell r="G309">
            <v>218871</v>
          </cell>
          <cell r="H309">
            <v>35</v>
          </cell>
        </row>
        <row r="310">
          <cell r="G310">
            <v>218872</v>
          </cell>
          <cell r="H310">
            <v>40</v>
          </cell>
        </row>
        <row r="311">
          <cell r="G311">
            <v>218873</v>
          </cell>
          <cell r="H311">
            <v>45</v>
          </cell>
        </row>
        <row r="312">
          <cell r="G312">
            <v>218874</v>
          </cell>
          <cell r="H312">
            <v>51</v>
          </cell>
        </row>
        <row r="313">
          <cell r="G313">
            <v>218875</v>
          </cell>
          <cell r="H313">
            <v>19</v>
          </cell>
        </row>
        <row r="314">
          <cell r="G314">
            <v>218878</v>
          </cell>
          <cell r="H314">
            <v>112</v>
          </cell>
        </row>
        <row r="315">
          <cell r="G315">
            <v>218879</v>
          </cell>
          <cell r="H315">
            <v>57</v>
          </cell>
        </row>
        <row r="316">
          <cell r="G316">
            <v>218880</v>
          </cell>
          <cell r="H316">
            <v>10</v>
          </cell>
        </row>
        <row r="317">
          <cell r="G317">
            <v>218884</v>
          </cell>
          <cell r="H317">
            <v>459</v>
          </cell>
        </row>
        <row r="318">
          <cell r="G318">
            <v>218885</v>
          </cell>
          <cell r="H318">
            <v>8</v>
          </cell>
        </row>
        <row r="319">
          <cell r="G319">
            <v>218888</v>
          </cell>
          <cell r="H319">
            <v>44</v>
          </cell>
        </row>
        <row r="320">
          <cell r="G320">
            <v>218902</v>
          </cell>
          <cell r="H320">
            <v>94</v>
          </cell>
        </row>
        <row r="321">
          <cell r="G321">
            <v>223081</v>
          </cell>
          <cell r="H321">
            <v>1</v>
          </cell>
        </row>
        <row r="322">
          <cell r="G322">
            <v>223082</v>
          </cell>
          <cell r="H322">
            <v>2</v>
          </cell>
        </row>
        <row r="323">
          <cell r="G323">
            <v>224880</v>
          </cell>
          <cell r="H323">
            <v>32</v>
          </cell>
        </row>
        <row r="324">
          <cell r="G324">
            <v>225650</v>
          </cell>
          <cell r="H324">
            <v>100</v>
          </cell>
        </row>
        <row r="325">
          <cell r="G325">
            <v>225658</v>
          </cell>
          <cell r="H325">
            <v>1</v>
          </cell>
        </row>
        <row r="326">
          <cell r="G326">
            <v>225713</v>
          </cell>
          <cell r="H326">
            <v>36</v>
          </cell>
        </row>
        <row r="327">
          <cell r="G327">
            <v>225716</v>
          </cell>
          <cell r="H327">
            <v>12</v>
          </cell>
        </row>
        <row r="328">
          <cell r="G328">
            <v>225738</v>
          </cell>
          <cell r="H328">
            <v>22</v>
          </cell>
        </row>
        <row r="329">
          <cell r="G329">
            <v>225792</v>
          </cell>
          <cell r="H329">
            <v>6</v>
          </cell>
        </row>
        <row r="330">
          <cell r="G330">
            <v>225793</v>
          </cell>
          <cell r="H330">
            <v>1</v>
          </cell>
        </row>
        <row r="331">
          <cell r="G331">
            <v>225823</v>
          </cell>
          <cell r="H331">
            <v>31</v>
          </cell>
        </row>
        <row r="332">
          <cell r="G332">
            <v>225988</v>
          </cell>
          <cell r="H332">
            <v>2</v>
          </cell>
        </row>
        <row r="333">
          <cell r="G333">
            <v>226309</v>
          </cell>
          <cell r="H333">
            <v>38</v>
          </cell>
        </row>
        <row r="334">
          <cell r="G334">
            <v>226514</v>
          </cell>
          <cell r="H334">
            <v>40</v>
          </cell>
        </row>
        <row r="335">
          <cell r="G335">
            <v>226515</v>
          </cell>
          <cell r="H335">
            <v>815</v>
          </cell>
        </row>
        <row r="336">
          <cell r="G336">
            <v>227106</v>
          </cell>
          <cell r="H336">
            <v>35</v>
          </cell>
        </row>
        <row r="337">
          <cell r="G337">
            <v>228162</v>
          </cell>
          <cell r="H337">
            <v>10</v>
          </cell>
        </row>
        <row r="338">
          <cell r="G338">
            <v>228184</v>
          </cell>
          <cell r="H338">
            <v>12</v>
          </cell>
        </row>
        <row r="339">
          <cell r="G339">
            <v>228210</v>
          </cell>
          <cell r="H339">
            <v>10</v>
          </cell>
        </row>
        <row r="340">
          <cell r="G340">
            <v>228227</v>
          </cell>
          <cell r="H340">
            <v>2</v>
          </cell>
        </row>
        <row r="341">
          <cell r="G341">
            <v>228362</v>
          </cell>
          <cell r="H341">
            <v>11</v>
          </cell>
        </row>
        <row r="342">
          <cell r="G342">
            <v>228368</v>
          </cell>
          <cell r="H342">
            <v>12</v>
          </cell>
        </row>
        <row r="343">
          <cell r="G343">
            <v>228689</v>
          </cell>
          <cell r="H343">
            <v>56</v>
          </cell>
        </row>
        <row r="344">
          <cell r="G344">
            <v>228690</v>
          </cell>
          <cell r="H344">
            <v>110</v>
          </cell>
        </row>
        <row r="345">
          <cell r="G345">
            <v>228691</v>
          </cell>
          <cell r="H345">
            <v>3</v>
          </cell>
        </row>
        <row r="346">
          <cell r="G346">
            <v>228692</v>
          </cell>
          <cell r="H346">
            <v>7</v>
          </cell>
        </row>
        <row r="347">
          <cell r="G347">
            <v>228693</v>
          </cell>
          <cell r="H347">
            <v>1</v>
          </cell>
        </row>
        <row r="348">
          <cell r="G348">
            <v>228694</v>
          </cell>
          <cell r="H348">
            <v>17</v>
          </cell>
        </row>
        <row r="349">
          <cell r="G349">
            <v>228698</v>
          </cell>
          <cell r="H349">
            <v>15</v>
          </cell>
        </row>
        <row r="350">
          <cell r="G350">
            <v>228704</v>
          </cell>
          <cell r="H350">
            <v>10</v>
          </cell>
        </row>
        <row r="351">
          <cell r="G351">
            <v>228705</v>
          </cell>
          <cell r="H351">
            <v>4</v>
          </cell>
        </row>
        <row r="352">
          <cell r="G352">
            <v>228709</v>
          </cell>
          <cell r="H352">
            <v>9</v>
          </cell>
        </row>
        <row r="353">
          <cell r="G353">
            <v>228710</v>
          </cell>
          <cell r="H353">
            <v>7</v>
          </cell>
        </row>
        <row r="354">
          <cell r="G354">
            <v>228712</v>
          </cell>
          <cell r="H354">
            <v>1</v>
          </cell>
        </row>
        <row r="355">
          <cell r="G355">
            <v>228713</v>
          </cell>
          <cell r="H355">
            <v>1</v>
          </cell>
        </row>
        <row r="356">
          <cell r="G356">
            <v>228716</v>
          </cell>
          <cell r="H356">
            <v>7</v>
          </cell>
        </row>
        <row r="357">
          <cell r="G357">
            <v>228718</v>
          </cell>
          <cell r="H357">
            <v>12</v>
          </cell>
        </row>
        <row r="358">
          <cell r="G358">
            <v>228719</v>
          </cell>
          <cell r="H358">
            <v>12</v>
          </cell>
        </row>
        <row r="359">
          <cell r="G359">
            <v>228720</v>
          </cell>
          <cell r="H359">
            <v>7</v>
          </cell>
        </row>
        <row r="360">
          <cell r="G360">
            <v>228721</v>
          </cell>
          <cell r="H360">
            <v>13</v>
          </cell>
        </row>
        <row r="361">
          <cell r="G361">
            <v>228722</v>
          </cell>
          <cell r="H361">
            <v>8</v>
          </cell>
        </row>
        <row r="362">
          <cell r="G362">
            <v>228724</v>
          </cell>
          <cell r="H362">
            <v>4</v>
          </cell>
        </row>
        <row r="363">
          <cell r="G363">
            <v>228728</v>
          </cell>
          <cell r="H363">
            <v>31</v>
          </cell>
        </row>
        <row r="364">
          <cell r="G364">
            <v>228733</v>
          </cell>
          <cell r="H364">
            <v>8</v>
          </cell>
        </row>
        <row r="365">
          <cell r="G365">
            <v>228742</v>
          </cell>
          <cell r="H365">
            <v>4</v>
          </cell>
        </row>
        <row r="366">
          <cell r="G366">
            <v>228743</v>
          </cell>
          <cell r="H366">
            <v>56</v>
          </cell>
        </row>
        <row r="367">
          <cell r="G367">
            <v>230086</v>
          </cell>
          <cell r="H367">
            <v>27</v>
          </cell>
        </row>
        <row r="368">
          <cell r="G368">
            <v>230087</v>
          </cell>
          <cell r="H368">
            <v>309</v>
          </cell>
        </row>
        <row r="369">
          <cell r="G369">
            <v>230088</v>
          </cell>
          <cell r="H369">
            <v>21</v>
          </cell>
        </row>
        <row r="370">
          <cell r="G370">
            <v>230089</v>
          </cell>
          <cell r="H370">
            <v>41</v>
          </cell>
        </row>
        <row r="371">
          <cell r="G371">
            <v>230090</v>
          </cell>
          <cell r="H371">
            <v>30</v>
          </cell>
        </row>
        <row r="372">
          <cell r="G372">
            <v>230092</v>
          </cell>
          <cell r="H372">
            <v>3</v>
          </cell>
        </row>
        <row r="373">
          <cell r="G373">
            <v>230094</v>
          </cell>
          <cell r="H373">
            <v>1</v>
          </cell>
        </row>
        <row r="374">
          <cell r="G374">
            <v>230095</v>
          </cell>
          <cell r="H374">
            <v>5</v>
          </cell>
        </row>
        <row r="375">
          <cell r="G375">
            <v>230096</v>
          </cell>
          <cell r="H375">
            <v>9</v>
          </cell>
        </row>
        <row r="376">
          <cell r="G376">
            <v>230097</v>
          </cell>
          <cell r="H376">
            <v>6</v>
          </cell>
        </row>
        <row r="377">
          <cell r="G377">
            <v>230098</v>
          </cell>
          <cell r="H377">
            <v>5</v>
          </cell>
        </row>
        <row r="378">
          <cell r="G378">
            <v>230100</v>
          </cell>
          <cell r="H378">
            <v>1</v>
          </cell>
        </row>
        <row r="379">
          <cell r="G379">
            <v>230101</v>
          </cell>
          <cell r="H379">
            <v>24</v>
          </cell>
        </row>
        <row r="380">
          <cell r="G380">
            <v>230102</v>
          </cell>
          <cell r="H380">
            <v>10</v>
          </cell>
        </row>
        <row r="381">
          <cell r="G381">
            <v>230103</v>
          </cell>
          <cell r="H381">
            <v>19</v>
          </cell>
        </row>
        <row r="382">
          <cell r="G382">
            <v>230104</v>
          </cell>
          <cell r="H382">
            <v>82</v>
          </cell>
        </row>
        <row r="383">
          <cell r="G383">
            <v>230106</v>
          </cell>
          <cell r="H383">
            <v>32</v>
          </cell>
        </row>
        <row r="384">
          <cell r="G384">
            <v>230107</v>
          </cell>
          <cell r="H384">
            <v>31</v>
          </cell>
        </row>
        <row r="385">
          <cell r="G385">
            <v>230108</v>
          </cell>
          <cell r="H385">
            <v>30</v>
          </cell>
        </row>
        <row r="386">
          <cell r="G386">
            <v>230109</v>
          </cell>
          <cell r="H386">
            <v>17</v>
          </cell>
        </row>
        <row r="387">
          <cell r="G387">
            <v>230110</v>
          </cell>
          <cell r="H387">
            <v>20</v>
          </cell>
        </row>
        <row r="388">
          <cell r="G388">
            <v>230111</v>
          </cell>
          <cell r="H388">
            <v>2</v>
          </cell>
        </row>
        <row r="389">
          <cell r="G389">
            <v>230114</v>
          </cell>
          <cell r="H389">
            <v>2</v>
          </cell>
        </row>
        <row r="390">
          <cell r="G390">
            <v>230119</v>
          </cell>
          <cell r="H390">
            <v>2</v>
          </cell>
        </row>
        <row r="391">
          <cell r="G391">
            <v>230124</v>
          </cell>
          <cell r="H391">
            <v>2</v>
          </cell>
        </row>
        <row r="392">
          <cell r="G392">
            <v>230125</v>
          </cell>
          <cell r="H392">
            <v>114</v>
          </cell>
        </row>
        <row r="393">
          <cell r="G393">
            <v>230138</v>
          </cell>
          <cell r="H393">
            <v>2</v>
          </cell>
        </row>
        <row r="394">
          <cell r="G394">
            <v>230139</v>
          </cell>
          <cell r="H394">
            <v>30</v>
          </cell>
        </row>
        <row r="395">
          <cell r="G395">
            <v>230140</v>
          </cell>
          <cell r="H395">
            <v>26</v>
          </cell>
        </row>
        <row r="396">
          <cell r="G396">
            <v>230941</v>
          </cell>
          <cell r="H396">
            <v>23</v>
          </cell>
        </row>
        <row r="397">
          <cell r="G397">
            <v>230942</v>
          </cell>
          <cell r="H397">
            <v>16</v>
          </cell>
        </row>
        <row r="398">
          <cell r="G398">
            <v>230943</v>
          </cell>
          <cell r="H398">
            <v>31</v>
          </cell>
        </row>
        <row r="399">
          <cell r="G399">
            <v>230944</v>
          </cell>
          <cell r="H399">
            <v>16</v>
          </cell>
        </row>
        <row r="400">
          <cell r="G400">
            <v>230945</v>
          </cell>
          <cell r="H400">
            <v>127</v>
          </cell>
        </row>
        <row r="401">
          <cell r="G401">
            <v>231011</v>
          </cell>
          <cell r="H401">
            <v>1</v>
          </cell>
        </row>
        <row r="402">
          <cell r="G402">
            <v>231394</v>
          </cell>
          <cell r="H402">
            <v>19</v>
          </cell>
        </row>
        <row r="403">
          <cell r="G403">
            <v>233012</v>
          </cell>
          <cell r="H403">
            <v>67</v>
          </cell>
        </row>
        <row r="404">
          <cell r="G404">
            <v>233013</v>
          </cell>
          <cell r="H404">
            <v>21</v>
          </cell>
        </row>
        <row r="405">
          <cell r="G405">
            <v>233014</v>
          </cell>
          <cell r="H405">
            <v>28</v>
          </cell>
        </row>
        <row r="406">
          <cell r="G406">
            <v>233015</v>
          </cell>
          <cell r="H406">
            <v>3</v>
          </cell>
        </row>
        <row r="407">
          <cell r="G407">
            <v>233016</v>
          </cell>
          <cell r="H407">
            <v>16</v>
          </cell>
        </row>
        <row r="408">
          <cell r="G408">
            <v>233017</v>
          </cell>
          <cell r="H408">
            <v>4</v>
          </cell>
        </row>
        <row r="409">
          <cell r="G409">
            <v>233019</v>
          </cell>
          <cell r="H409">
            <v>26</v>
          </cell>
        </row>
        <row r="410">
          <cell r="G410">
            <v>233020</v>
          </cell>
          <cell r="H410">
            <v>20</v>
          </cell>
        </row>
        <row r="411">
          <cell r="G411">
            <v>233021</v>
          </cell>
          <cell r="H411">
            <v>20</v>
          </cell>
        </row>
        <row r="412">
          <cell r="G412">
            <v>233022</v>
          </cell>
          <cell r="H412">
            <v>19</v>
          </cell>
        </row>
        <row r="413">
          <cell r="G413">
            <v>233023</v>
          </cell>
          <cell r="H413">
            <v>7</v>
          </cell>
        </row>
        <row r="414">
          <cell r="G414">
            <v>233026</v>
          </cell>
          <cell r="H414">
            <v>8</v>
          </cell>
        </row>
        <row r="415">
          <cell r="G415">
            <v>233029</v>
          </cell>
          <cell r="H415">
            <v>52</v>
          </cell>
        </row>
        <row r="416">
          <cell r="G416">
            <v>233030</v>
          </cell>
          <cell r="H416">
            <v>15</v>
          </cell>
        </row>
        <row r="417">
          <cell r="G417">
            <v>233031</v>
          </cell>
          <cell r="H417">
            <v>11</v>
          </cell>
        </row>
        <row r="418">
          <cell r="G418">
            <v>233032</v>
          </cell>
          <cell r="H418">
            <v>11</v>
          </cell>
        </row>
        <row r="419">
          <cell r="G419">
            <v>233104</v>
          </cell>
          <cell r="H419">
            <v>7</v>
          </cell>
        </row>
        <row r="420">
          <cell r="G420">
            <v>233105</v>
          </cell>
          <cell r="H420">
            <v>34</v>
          </cell>
        </row>
        <row r="421">
          <cell r="G421">
            <v>233106</v>
          </cell>
          <cell r="H421">
            <v>58</v>
          </cell>
        </row>
        <row r="422">
          <cell r="G422">
            <v>233107</v>
          </cell>
          <cell r="H422">
            <v>36</v>
          </cell>
        </row>
        <row r="423">
          <cell r="G423">
            <v>233108</v>
          </cell>
          <cell r="H423">
            <v>14</v>
          </cell>
        </row>
        <row r="424">
          <cell r="G424">
            <v>233109</v>
          </cell>
          <cell r="H424">
            <v>21</v>
          </cell>
        </row>
        <row r="425">
          <cell r="G425">
            <v>233110</v>
          </cell>
          <cell r="H425">
            <v>9</v>
          </cell>
        </row>
        <row r="426">
          <cell r="G426">
            <v>233111</v>
          </cell>
          <cell r="H426">
            <v>8</v>
          </cell>
        </row>
        <row r="427">
          <cell r="G427">
            <v>233112</v>
          </cell>
          <cell r="H427">
            <v>15</v>
          </cell>
        </row>
        <row r="428">
          <cell r="G428">
            <v>233113</v>
          </cell>
          <cell r="H428">
            <v>1</v>
          </cell>
        </row>
        <row r="429">
          <cell r="G429">
            <v>233115</v>
          </cell>
          <cell r="H429">
            <v>11</v>
          </cell>
        </row>
        <row r="430">
          <cell r="G430">
            <v>233118</v>
          </cell>
          <cell r="H430">
            <v>26</v>
          </cell>
        </row>
        <row r="431">
          <cell r="G431">
            <v>233123</v>
          </cell>
          <cell r="H431">
            <v>28</v>
          </cell>
        </row>
        <row r="432">
          <cell r="G432">
            <v>233131</v>
          </cell>
          <cell r="H432">
            <v>5</v>
          </cell>
        </row>
        <row r="433">
          <cell r="G433">
            <v>233132</v>
          </cell>
          <cell r="H433">
            <v>10</v>
          </cell>
        </row>
        <row r="434">
          <cell r="G434">
            <v>233706</v>
          </cell>
          <cell r="H434">
            <v>28</v>
          </cell>
        </row>
        <row r="435">
          <cell r="G435">
            <v>233743</v>
          </cell>
          <cell r="H435">
            <v>16</v>
          </cell>
        </row>
        <row r="436">
          <cell r="G436">
            <v>234951</v>
          </cell>
          <cell r="H436">
            <v>70</v>
          </cell>
        </row>
        <row r="437">
          <cell r="G437">
            <v>234952</v>
          </cell>
          <cell r="H437">
            <v>163</v>
          </cell>
        </row>
        <row r="438">
          <cell r="G438">
            <v>234953</v>
          </cell>
          <cell r="H438">
            <v>66</v>
          </cell>
        </row>
        <row r="439">
          <cell r="G439">
            <v>234954</v>
          </cell>
          <cell r="H439">
            <v>58</v>
          </cell>
        </row>
        <row r="440">
          <cell r="G440">
            <v>234955</v>
          </cell>
          <cell r="H440">
            <v>5</v>
          </cell>
        </row>
        <row r="441">
          <cell r="G441">
            <v>234957</v>
          </cell>
          <cell r="H441">
            <v>6</v>
          </cell>
        </row>
        <row r="442">
          <cell r="G442">
            <v>234958</v>
          </cell>
          <cell r="H442">
            <v>12</v>
          </cell>
        </row>
        <row r="443">
          <cell r="G443">
            <v>234959</v>
          </cell>
          <cell r="H443">
            <v>9</v>
          </cell>
        </row>
        <row r="444">
          <cell r="G444">
            <v>234960</v>
          </cell>
          <cell r="H444">
            <v>18</v>
          </cell>
        </row>
        <row r="445">
          <cell r="G445">
            <v>234961</v>
          </cell>
          <cell r="H445">
            <v>9</v>
          </cell>
        </row>
        <row r="446">
          <cell r="G446">
            <v>234962</v>
          </cell>
          <cell r="H446">
            <v>68</v>
          </cell>
        </row>
        <row r="447">
          <cell r="G447">
            <v>234964</v>
          </cell>
          <cell r="H447">
            <v>67</v>
          </cell>
        </row>
        <row r="448">
          <cell r="G448">
            <v>234965</v>
          </cell>
          <cell r="H448">
            <v>87</v>
          </cell>
        </row>
        <row r="449">
          <cell r="G449">
            <v>234966</v>
          </cell>
          <cell r="H449">
            <v>3</v>
          </cell>
        </row>
        <row r="450">
          <cell r="G450">
            <v>234967</v>
          </cell>
          <cell r="H450">
            <v>121</v>
          </cell>
        </row>
        <row r="451">
          <cell r="G451">
            <v>234968</v>
          </cell>
          <cell r="H451">
            <v>8</v>
          </cell>
        </row>
        <row r="452">
          <cell r="G452">
            <v>234969</v>
          </cell>
          <cell r="H452">
            <v>5</v>
          </cell>
        </row>
        <row r="453">
          <cell r="G453">
            <v>234970</v>
          </cell>
          <cell r="H453">
            <v>34</v>
          </cell>
        </row>
        <row r="454">
          <cell r="G454">
            <v>234972</v>
          </cell>
          <cell r="H454">
            <v>2</v>
          </cell>
        </row>
        <row r="455">
          <cell r="G455">
            <v>234973</v>
          </cell>
          <cell r="H455">
            <v>19</v>
          </cell>
        </row>
        <row r="456">
          <cell r="G456">
            <v>234974</v>
          </cell>
          <cell r="H456">
            <v>21</v>
          </cell>
        </row>
        <row r="457">
          <cell r="G457">
            <v>234975</v>
          </cell>
          <cell r="H457">
            <v>12</v>
          </cell>
        </row>
        <row r="458">
          <cell r="G458">
            <v>236104</v>
          </cell>
          <cell r="H458">
            <v>8</v>
          </cell>
        </row>
        <row r="459">
          <cell r="G459">
            <v>237337</v>
          </cell>
          <cell r="H459">
            <v>7</v>
          </cell>
        </row>
        <row r="460">
          <cell r="G460">
            <v>237338</v>
          </cell>
          <cell r="H460">
            <v>162</v>
          </cell>
        </row>
        <row r="461">
          <cell r="G461">
            <v>237339</v>
          </cell>
          <cell r="H461">
            <v>23</v>
          </cell>
        </row>
        <row r="462">
          <cell r="G462">
            <v>237340</v>
          </cell>
          <cell r="H462">
            <v>35</v>
          </cell>
        </row>
        <row r="463">
          <cell r="G463">
            <v>237341</v>
          </cell>
          <cell r="H463">
            <v>51</v>
          </cell>
        </row>
        <row r="464">
          <cell r="G464">
            <v>237343</v>
          </cell>
          <cell r="H464">
            <v>5</v>
          </cell>
        </row>
        <row r="465">
          <cell r="G465">
            <v>237345</v>
          </cell>
          <cell r="H465">
            <v>4</v>
          </cell>
        </row>
        <row r="466">
          <cell r="G466">
            <v>237346</v>
          </cell>
          <cell r="H466">
            <v>9</v>
          </cell>
        </row>
        <row r="467">
          <cell r="G467">
            <v>237347</v>
          </cell>
          <cell r="H467">
            <v>57</v>
          </cell>
        </row>
        <row r="468">
          <cell r="G468">
            <v>237349</v>
          </cell>
          <cell r="H468">
            <v>16</v>
          </cell>
        </row>
        <row r="469">
          <cell r="G469">
            <v>237350</v>
          </cell>
          <cell r="H469">
            <v>14</v>
          </cell>
        </row>
        <row r="470">
          <cell r="G470">
            <v>237351</v>
          </cell>
          <cell r="H470">
            <v>3</v>
          </cell>
        </row>
        <row r="471">
          <cell r="G471">
            <v>237352</v>
          </cell>
          <cell r="H471">
            <v>2</v>
          </cell>
        </row>
        <row r="472">
          <cell r="G472">
            <v>237354</v>
          </cell>
          <cell r="H472">
            <v>7</v>
          </cell>
        </row>
        <row r="473">
          <cell r="G473">
            <v>237355</v>
          </cell>
          <cell r="H473">
            <v>7</v>
          </cell>
        </row>
        <row r="474">
          <cell r="G474">
            <v>237356</v>
          </cell>
          <cell r="H474">
            <v>7</v>
          </cell>
        </row>
        <row r="475">
          <cell r="G475">
            <v>237357</v>
          </cell>
          <cell r="H475">
            <v>1</v>
          </cell>
        </row>
        <row r="476">
          <cell r="G476">
            <v>237358</v>
          </cell>
          <cell r="H476">
            <v>14</v>
          </cell>
        </row>
        <row r="477">
          <cell r="G477">
            <v>237360</v>
          </cell>
          <cell r="H477">
            <v>5</v>
          </cell>
        </row>
        <row r="478">
          <cell r="G478">
            <v>237361</v>
          </cell>
          <cell r="H478">
            <v>2</v>
          </cell>
        </row>
        <row r="479">
          <cell r="G479">
            <v>237362</v>
          </cell>
          <cell r="H479">
            <v>1</v>
          </cell>
        </row>
        <row r="480">
          <cell r="G480">
            <v>237363</v>
          </cell>
          <cell r="H480">
            <v>47</v>
          </cell>
        </row>
        <row r="481">
          <cell r="G481">
            <v>237364</v>
          </cell>
          <cell r="H481">
            <v>10</v>
          </cell>
        </row>
        <row r="482">
          <cell r="G482">
            <v>237368</v>
          </cell>
          <cell r="H482">
            <v>3</v>
          </cell>
        </row>
        <row r="483">
          <cell r="G483">
            <v>237369</v>
          </cell>
          <cell r="H483">
            <v>1</v>
          </cell>
        </row>
        <row r="484">
          <cell r="G484">
            <v>237372</v>
          </cell>
          <cell r="H484">
            <v>3</v>
          </cell>
        </row>
        <row r="485">
          <cell r="G485">
            <v>237373</v>
          </cell>
          <cell r="H485">
            <v>12</v>
          </cell>
        </row>
        <row r="486">
          <cell r="G486">
            <v>237381</v>
          </cell>
          <cell r="H486">
            <v>7</v>
          </cell>
        </row>
        <row r="487">
          <cell r="G487">
            <v>237384</v>
          </cell>
          <cell r="H487">
            <v>1</v>
          </cell>
        </row>
        <row r="488">
          <cell r="G488">
            <v>237409</v>
          </cell>
          <cell r="H488">
            <v>65</v>
          </cell>
        </row>
        <row r="489">
          <cell r="G489">
            <v>237410</v>
          </cell>
          <cell r="H489">
            <v>5</v>
          </cell>
        </row>
        <row r="490">
          <cell r="G490">
            <v>239739</v>
          </cell>
          <cell r="H490">
            <v>163</v>
          </cell>
        </row>
        <row r="491">
          <cell r="G491">
            <v>240413</v>
          </cell>
          <cell r="H491">
            <v>292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2021"/>
      <sheetName val="Pending Move order"/>
      <sheetName val="Sheet3"/>
      <sheetName val="24-03-2021"/>
      <sheetName val="PCBA 24 -03-2021"/>
      <sheetName val="Sheet1"/>
      <sheetName val="19 Apr 2021"/>
      <sheetName val="PCBA 19 Apr 2021"/>
      <sheetName val="Repair MF"/>
      <sheetName val="Sheet2"/>
      <sheetName val="Sheet4"/>
      <sheetName val="Ass MF"/>
      <sheetName val="Ass PF"/>
      <sheetName val="Rep MF"/>
      <sheetName val="Rep PF"/>
      <sheetName val="All C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G2">
            <v>203945</v>
          </cell>
          <cell r="H2">
            <v>3</v>
          </cell>
        </row>
        <row r="3">
          <cell r="G3">
            <v>203946</v>
          </cell>
          <cell r="H3">
            <v>1</v>
          </cell>
        </row>
        <row r="4">
          <cell r="G4">
            <v>204801</v>
          </cell>
          <cell r="H4">
            <v>1</v>
          </cell>
        </row>
        <row r="5">
          <cell r="G5">
            <v>204802</v>
          </cell>
          <cell r="H5">
            <v>1</v>
          </cell>
        </row>
        <row r="6">
          <cell r="G6">
            <v>204927</v>
          </cell>
          <cell r="H6">
            <v>15</v>
          </cell>
        </row>
        <row r="7">
          <cell r="G7">
            <v>204928</v>
          </cell>
          <cell r="H7">
            <v>40</v>
          </cell>
        </row>
        <row r="8">
          <cell r="G8">
            <v>204929</v>
          </cell>
          <cell r="H8">
            <v>130</v>
          </cell>
        </row>
        <row r="9">
          <cell r="G9">
            <v>204934</v>
          </cell>
          <cell r="H9">
            <v>25</v>
          </cell>
        </row>
        <row r="10">
          <cell r="G10">
            <v>204935</v>
          </cell>
          <cell r="H10">
            <v>26</v>
          </cell>
        </row>
        <row r="11">
          <cell r="G11">
            <v>204936</v>
          </cell>
          <cell r="H11">
            <v>27</v>
          </cell>
        </row>
        <row r="12">
          <cell r="G12">
            <v>204937</v>
          </cell>
          <cell r="H12">
            <v>42</v>
          </cell>
        </row>
        <row r="13">
          <cell r="G13">
            <v>204941</v>
          </cell>
          <cell r="H13">
            <v>36</v>
          </cell>
        </row>
        <row r="14">
          <cell r="G14">
            <v>204950</v>
          </cell>
          <cell r="H14">
            <v>18</v>
          </cell>
        </row>
        <row r="15">
          <cell r="G15">
            <v>205302</v>
          </cell>
          <cell r="H15">
            <v>42</v>
          </cell>
        </row>
        <row r="16">
          <cell r="G16">
            <v>205303</v>
          </cell>
          <cell r="H16">
            <v>8</v>
          </cell>
        </row>
        <row r="17">
          <cell r="G17">
            <v>205304</v>
          </cell>
          <cell r="H17">
            <v>14</v>
          </cell>
        </row>
        <row r="18">
          <cell r="G18">
            <v>205310</v>
          </cell>
          <cell r="H18">
            <v>2</v>
          </cell>
        </row>
        <row r="19">
          <cell r="G19">
            <v>205311</v>
          </cell>
          <cell r="H19">
            <v>2</v>
          </cell>
        </row>
        <row r="20">
          <cell r="G20">
            <v>205316</v>
          </cell>
          <cell r="H20">
            <v>4</v>
          </cell>
        </row>
        <row r="21">
          <cell r="G21">
            <v>205319</v>
          </cell>
          <cell r="H21">
            <v>1</v>
          </cell>
        </row>
        <row r="22">
          <cell r="G22">
            <v>205323</v>
          </cell>
          <cell r="H22">
            <v>2</v>
          </cell>
        </row>
        <row r="23">
          <cell r="G23">
            <v>205554</v>
          </cell>
          <cell r="H23">
            <v>2</v>
          </cell>
        </row>
        <row r="24">
          <cell r="G24">
            <v>205588</v>
          </cell>
          <cell r="H24">
            <v>1</v>
          </cell>
        </row>
        <row r="25">
          <cell r="G25">
            <v>205589</v>
          </cell>
          <cell r="H25">
            <v>2</v>
          </cell>
        </row>
        <row r="26">
          <cell r="G26">
            <v>205609</v>
          </cell>
          <cell r="H26">
            <v>2</v>
          </cell>
        </row>
        <row r="27">
          <cell r="G27">
            <v>205610</v>
          </cell>
          <cell r="H27">
            <v>80</v>
          </cell>
        </row>
        <row r="28">
          <cell r="G28">
            <v>205612</v>
          </cell>
          <cell r="H28">
            <v>90</v>
          </cell>
        </row>
        <row r="29">
          <cell r="G29">
            <v>205664</v>
          </cell>
          <cell r="H29">
            <v>1</v>
          </cell>
        </row>
        <row r="30">
          <cell r="G30">
            <v>205665</v>
          </cell>
          <cell r="H30">
            <v>2</v>
          </cell>
        </row>
        <row r="31">
          <cell r="G31">
            <v>205666</v>
          </cell>
          <cell r="H31">
            <v>1</v>
          </cell>
        </row>
        <row r="32">
          <cell r="G32">
            <v>205667</v>
          </cell>
          <cell r="H32">
            <v>1</v>
          </cell>
        </row>
        <row r="33">
          <cell r="G33">
            <v>205670</v>
          </cell>
          <cell r="H33">
            <v>2</v>
          </cell>
        </row>
        <row r="34">
          <cell r="G34">
            <v>205671</v>
          </cell>
          <cell r="H34">
            <v>1</v>
          </cell>
        </row>
        <row r="35">
          <cell r="G35">
            <v>205672</v>
          </cell>
          <cell r="H35">
            <v>1</v>
          </cell>
        </row>
        <row r="36">
          <cell r="G36">
            <v>205673</v>
          </cell>
          <cell r="H36">
            <v>1</v>
          </cell>
        </row>
        <row r="37">
          <cell r="G37">
            <v>205674</v>
          </cell>
          <cell r="H37">
            <v>1</v>
          </cell>
        </row>
        <row r="38">
          <cell r="G38">
            <v>205703</v>
          </cell>
          <cell r="H38">
            <v>59</v>
          </cell>
        </row>
        <row r="39">
          <cell r="G39">
            <v>205704</v>
          </cell>
          <cell r="H39">
            <v>55</v>
          </cell>
        </row>
        <row r="40">
          <cell r="G40">
            <v>205705</v>
          </cell>
          <cell r="H40">
            <v>5</v>
          </cell>
        </row>
        <row r="41">
          <cell r="G41">
            <v>205716</v>
          </cell>
          <cell r="H41">
            <v>79</v>
          </cell>
        </row>
        <row r="42">
          <cell r="G42">
            <v>205717</v>
          </cell>
          <cell r="H42">
            <v>88</v>
          </cell>
        </row>
        <row r="43">
          <cell r="G43">
            <v>205722</v>
          </cell>
          <cell r="H43">
            <v>8</v>
          </cell>
        </row>
        <row r="44">
          <cell r="G44">
            <v>205730</v>
          </cell>
          <cell r="H44">
            <v>2</v>
          </cell>
        </row>
        <row r="45">
          <cell r="G45">
            <v>205731</v>
          </cell>
          <cell r="H45">
            <v>4</v>
          </cell>
        </row>
        <row r="46">
          <cell r="G46">
            <v>205995</v>
          </cell>
          <cell r="H46">
            <v>20</v>
          </cell>
        </row>
        <row r="47">
          <cell r="G47">
            <v>207029</v>
          </cell>
          <cell r="H47">
            <v>1</v>
          </cell>
        </row>
        <row r="48">
          <cell r="G48">
            <v>207030</v>
          </cell>
          <cell r="H48">
            <v>1</v>
          </cell>
        </row>
        <row r="49">
          <cell r="G49">
            <v>207900</v>
          </cell>
          <cell r="H49">
            <v>1</v>
          </cell>
        </row>
        <row r="50">
          <cell r="G50">
            <v>208355</v>
          </cell>
          <cell r="H50">
            <v>66</v>
          </cell>
        </row>
        <row r="51">
          <cell r="G51">
            <v>208356</v>
          </cell>
          <cell r="H51">
            <v>9</v>
          </cell>
        </row>
        <row r="52">
          <cell r="G52">
            <v>208357</v>
          </cell>
          <cell r="H52">
            <v>330</v>
          </cell>
        </row>
        <row r="53">
          <cell r="G53">
            <v>208360</v>
          </cell>
          <cell r="H53">
            <v>8</v>
          </cell>
        </row>
        <row r="54">
          <cell r="G54">
            <v>208361</v>
          </cell>
          <cell r="H54">
            <v>19</v>
          </cell>
        </row>
        <row r="55">
          <cell r="G55">
            <v>208362</v>
          </cell>
          <cell r="H55">
            <v>15</v>
          </cell>
        </row>
        <row r="56">
          <cell r="G56">
            <v>208365</v>
          </cell>
          <cell r="H56">
            <v>14</v>
          </cell>
        </row>
        <row r="57">
          <cell r="G57">
            <v>208366</v>
          </cell>
          <cell r="H57">
            <v>6</v>
          </cell>
        </row>
        <row r="58">
          <cell r="G58">
            <v>208367</v>
          </cell>
          <cell r="H58">
            <v>1</v>
          </cell>
        </row>
        <row r="59">
          <cell r="G59">
            <v>208368</v>
          </cell>
          <cell r="H59">
            <v>1</v>
          </cell>
        </row>
        <row r="60">
          <cell r="G60">
            <v>208372</v>
          </cell>
          <cell r="H60">
            <v>4</v>
          </cell>
        </row>
        <row r="61">
          <cell r="G61">
            <v>208373</v>
          </cell>
          <cell r="H61">
            <v>15</v>
          </cell>
        </row>
        <row r="62">
          <cell r="G62">
            <v>208374</v>
          </cell>
          <cell r="H62">
            <v>2</v>
          </cell>
        </row>
        <row r="63">
          <cell r="G63">
            <v>208376</v>
          </cell>
          <cell r="H63">
            <v>10</v>
          </cell>
        </row>
        <row r="64">
          <cell r="G64">
            <v>208377</v>
          </cell>
          <cell r="H64">
            <v>5</v>
          </cell>
        </row>
        <row r="65">
          <cell r="G65">
            <v>208590</v>
          </cell>
          <cell r="H65">
            <v>6</v>
          </cell>
        </row>
        <row r="66">
          <cell r="G66">
            <v>208591</v>
          </cell>
          <cell r="H66">
            <v>14</v>
          </cell>
        </row>
        <row r="67">
          <cell r="G67">
            <v>208592</v>
          </cell>
          <cell r="H67">
            <v>4</v>
          </cell>
        </row>
        <row r="68">
          <cell r="G68">
            <v>208889</v>
          </cell>
          <cell r="H68">
            <v>2</v>
          </cell>
        </row>
        <row r="69">
          <cell r="G69">
            <v>208891</v>
          </cell>
          <cell r="H69">
            <v>8</v>
          </cell>
        </row>
        <row r="70">
          <cell r="G70">
            <v>208905</v>
          </cell>
          <cell r="H70">
            <v>14</v>
          </cell>
        </row>
        <row r="71">
          <cell r="G71">
            <v>208906</v>
          </cell>
          <cell r="H71">
            <v>1</v>
          </cell>
        </row>
        <row r="72">
          <cell r="G72">
            <v>208908</v>
          </cell>
          <cell r="H72">
            <v>9</v>
          </cell>
        </row>
        <row r="73">
          <cell r="G73">
            <v>208911</v>
          </cell>
          <cell r="H73">
            <v>8</v>
          </cell>
        </row>
        <row r="74">
          <cell r="G74">
            <v>210459</v>
          </cell>
          <cell r="H74">
            <v>20</v>
          </cell>
        </row>
        <row r="75">
          <cell r="G75">
            <v>210461</v>
          </cell>
          <cell r="H75">
            <v>20</v>
          </cell>
        </row>
        <row r="76">
          <cell r="G76">
            <v>216383</v>
          </cell>
          <cell r="H76">
            <v>23</v>
          </cell>
        </row>
        <row r="77">
          <cell r="G77">
            <v>216384</v>
          </cell>
          <cell r="H77">
            <v>1</v>
          </cell>
        </row>
        <row r="78">
          <cell r="G78">
            <v>216386</v>
          </cell>
          <cell r="H78">
            <v>1</v>
          </cell>
        </row>
        <row r="79">
          <cell r="G79">
            <v>216391</v>
          </cell>
          <cell r="H79">
            <v>1</v>
          </cell>
        </row>
        <row r="80">
          <cell r="G80">
            <v>216394</v>
          </cell>
          <cell r="H80">
            <v>1</v>
          </cell>
        </row>
        <row r="81">
          <cell r="G81">
            <v>216404</v>
          </cell>
          <cell r="H81">
            <v>12</v>
          </cell>
        </row>
        <row r="82">
          <cell r="G82">
            <v>216405</v>
          </cell>
          <cell r="H82">
            <v>3</v>
          </cell>
        </row>
        <row r="83">
          <cell r="G83">
            <v>216407</v>
          </cell>
          <cell r="H83">
            <v>1</v>
          </cell>
        </row>
        <row r="84">
          <cell r="G84">
            <v>218862</v>
          </cell>
          <cell r="H84">
            <v>33</v>
          </cell>
        </row>
        <row r="85">
          <cell r="G85">
            <v>218863</v>
          </cell>
          <cell r="H85">
            <v>4</v>
          </cell>
        </row>
        <row r="86">
          <cell r="G86">
            <v>218864</v>
          </cell>
          <cell r="H86">
            <v>2</v>
          </cell>
        </row>
        <row r="87">
          <cell r="G87">
            <v>218867</v>
          </cell>
          <cell r="H87">
            <v>7</v>
          </cell>
        </row>
        <row r="88">
          <cell r="G88">
            <v>218868</v>
          </cell>
          <cell r="H88">
            <v>45</v>
          </cell>
        </row>
        <row r="89">
          <cell r="G89">
            <v>218870</v>
          </cell>
          <cell r="H89">
            <v>17</v>
          </cell>
        </row>
        <row r="90">
          <cell r="G90">
            <v>218871</v>
          </cell>
          <cell r="H90">
            <v>1</v>
          </cell>
        </row>
        <row r="91">
          <cell r="G91">
            <v>218872</v>
          </cell>
          <cell r="H91">
            <v>4</v>
          </cell>
        </row>
        <row r="92">
          <cell r="G92">
            <v>218873</v>
          </cell>
          <cell r="H92">
            <v>13</v>
          </cell>
        </row>
        <row r="93">
          <cell r="G93">
            <v>218874</v>
          </cell>
          <cell r="H93">
            <v>11</v>
          </cell>
        </row>
        <row r="94">
          <cell r="G94">
            <v>218876</v>
          </cell>
          <cell r="H94">
            <v>1</v>
          </cell>
        </row>
        <row r="95">
          <cell r="G95">
            <v>218884</v>
          </cell>
          <cell r="H95">
            <v>17</v>
          </cell>
        </row>
        <row r="96">
          <cell r="G96">
            <v>218885</v>
          </cell>
          <cell r="H96">
            <v>8</v>
          </cell>
        </row>
        <row r="97">
          <cell r="G97">
            <v>218900</v>
          </cell>
          <cell r="H97">
            <v>68</v>
          </cell>
        </row>
        <row r="98">
          <cell r="G98">
            <v>218901</v>
          </cell>
          <cell r="H98">
            <v>1</v>
          </cell>
        </row>
        <row r="99">
          <cell r="G99">
            <v>225982</v>
          </cell>
          <cell r="H99">
            <v>1</v>
          </cell>
        </row>
        <row r="100">
          <cell r="G100">
            <v>229693</v>
          </cell>
          <cell r="H100">
            <v>12</v>
          </cell>
        </row>
        <row r="101">
          <cell r="G101">
            <v>229694</v>
          </cell>
          <cell r="H101">
            <v>12</v>
          </cell>
        </row>
        <row r="102">
          <cell r="G102">
            <v>230091</v>
          </cell>
          <cell r="H102">
            <v>3</v>
          </cell>
        </row>
        <row r="103">
          <cell r="G103">
            <v>230093</v>
          </cell>
          <cell r="H103">
            <v>1</v>
          </cell>
        </row>
        <row r="104">
          <cell r="G104">
            <v>230094</v>
          </cell>
          <cell r="H104">
            <v>5</v>
          </cell>
        </row>
        <row r="105">
          <cell r="G105">
            <v>230106</v>
          </cell>
          <cell r="H105">
            <v>2</v>
          </cell>
        </row>
        <row r="106">
          <cell r="G106">
            <v>230107</v>
          </cell>
          <cell r="H106">
            <v>1</v>
          </cell>
        </row>
        <row r="107">
          <cell r="G107">
            <v>230108</v>
          </cell>
          <cell r="H107">
            <v>2</v>
          </cell>
        </row>
        <row r="108">
          <cell r="G108">
            <v>230114</v>
          </cell>
          <cell r="H108">
            <v>1</v>
          </cell>
        </row>
        <row r="109">
          <cell r="G109">
            <v>230115</v>
          </cell>
          <cell r="H109">
            <v>1</v>
          </cell>
        </row>
        <row r="110">
          <cell r="G110">
            <v>230138</v>
          </cell>
          <cell r="H110">
            <v>1</v>
          </cell>
        </row>
        <row r="111">
          <cell r="G111">
            <v>230139</v>
          </cell>
          <cell r="H111">
            <v>1</v>
          </cell>
        </row>
        <row r="112">
          <cell r="G112">
            <v>231380</v>
          </cell>
          <cell r="H112">
            <v>15</v>
          </cell>
        </row>
        <row r="113">
          <cell r="G113">
            <v>231381</v>
          </cell>
          <cell r="H113">
            <v>3</v>
          </cell>
        </row>
        <row r="114">
          <cell r="G114">
            <v>231383</v>
          </cell>
          <cell r="H114">
            <v>4</v>
          </cell>
        </row>
        <row r="115">
          <cell r="G115">
            <v>231389</v>
          </cell>
          <cell r="H115">
            <v>1</v>
          </cell>
        </row>
        <row r="116">
          <cell r="G116">
            <v>231391</v>
          </cell>
          <cell r="H116">
            <v>3</v>
          </cell>
        </row>
        <row r="117">
          <cell r="G117">
            <v>231398</v>
          </cell>
          <cell r="H117">
            <v>4</v>
          </cell>
        </row>
        <row r="118">
          <cell r="G118">
            <v>231401</v>
          </cell>
          <cell r="H118">
            <v>1</v>
          </cell>
        </row>
        <row r="119">
          <cell r="G119">
            <v>231404</v>
          </cell>
          <cell r="H119">
            <v>1</v>
          </cell>
        </row>
        <row r="120">
          <cell r="G120">
            <v>231405</v>
          </cell>
          <cell r="H120">
            <v>1</v>
          </cell>
        </row>
        <row r="121">
          <cell r="G121">
            <v>233694</v>
          </cell>
          <cell r="H121">
            <v>83</v>
          </cell>
        </row>
        <row r="122">
          <cell r="G122">
            <v>233695</v>
          </cell>
          <cell r="H122">
            <v>2</v>
          </cell>
        </row>
        <row r="123">
          <cell r="G123">
            <v>233697</v>
          </cell>
          <cell r="H123">
            <v>2</v>
          </cell>
        </row>
        <row r="124">
          <cell r="G124">
            <v>233701</v>
          </cell>
          <cell r="H124">
            <v>4</v>
          </cell>
        </row>
        <row r="125">
          <cell r="G125">
            <v>233702</v>
          </cell>
          <cell r="H125">
            <v>1</v>
          </cell>
        </row>
        <row r="126">
          <cell r="G126">
            <v>233704</v>
          </cell>
          <cell r="H126">
            <v>1</v>
          </cell>
        </row>
        <row r="127">
          <cell r="G127">
            <v>233705</v>
          </cell>
          <cell r="H127">
            <v>2</v>
          </cell>
        </row>
        <row r="128">
          <cell r="G128">
            <v>233708</v>
          </cell>
          <cell r="H128">
            <v>4</v>
          </cell>
        </row>
        <row r="129">
          <cell r="G129">
            <v>233709</v>
          </cell>
          <cell r="H129">
            <v>1</v>
          </cell>
        </row>
        <row r="130">
          <cell r="G130">
            <v>233712</v>
          </cell>
          <cell r="H130">
            <v>6</v>
          </cell>
        </row>
        <row r="131">
          <cell r="G131">
            <v>233713</v>
          </cell>
          <cell r="H131">
            <v>1</v>
          </cell>
        </row>
        <row r="132">
          <cell r="G132">
            <v>233714</v>
          </cell>
          <cell r="H132">
            <v>3</v>
          </cell>
        </row>
        <row r="133">
          <cell r="G133">
            <v>233715</v>
          </cell>
          <cell r="H133">
            <v>1</v>
          </cell>
        </row>
        <row r="134">
          <cell r="G134">
            <v>233717</v>
          </cell>
          <cell r="H134">
            <v>1</v>
          </cell>
        </row>
        <row r="135">
          <cell r="G135">
            <v>233729</v>
          </cell>
          <cell r="H135">
            <v>5</v>
          </cell>
        </row>
        <row r="136">
          <cell r="G136">
            <v>233732</v>
          </cell>
          <cell r="H136">
            <v>2</v>
          </cell>
        </row>
        <row r="137">
          <cell r="G137">
            <v>233737</v>
          </cell>
          <cell r="H137">
            <v>1</v>
          </cell>
        </row>
        <row r="138">
          <cell r="G138">
            <v>233740</v>
          </cell>
          <cell r="H138">
            <v>1</v>
          </cell>
        </row>
        <row r="139">
          <cell r="G139">
            <v>233746</v>
          </cell>
          <cell r="H139">
            <v>5</v>
          </cell>
        </row>
        <row r="140">
          <cell r="G140">
            <v>233749</v>
          </cell>
          <cell r="H140">
            <v>7</v>
          </cell>
        </row>
        <row r="141">
          <cell r="G141">
            <v>237337</v>
          </cell>
          <cell r="H141">
            <v>4</v>
          </cell>
        </row>
        <row r="142">
          <cell r="G142">
            <v>237338</v>
          </cell>
          <cell r="H142">
            <v>10</v>
          </cell>
        </row>
        <row r="143">
          <cell r="G143">
            <v>237339</v>
          </cell>
          <cell r="H143">
            <v>7</v>
          </cell>
        </row>
        <row r="144">
          <cell r="G144">
            <v>237340</v>
          </cell>
          <cell r="H144">
            <v>2</v>
          </cell>
        </row>
        <row r="145">
          <cell r="G145">
            <v>237341</v>
          </cell>
          <cell r="H145">
            <v>4</v>
          </cell>
        </row>
        <row r="146">
          <cell r="G146">
            <v>237345</v>
          </cell>
          <cell r="H146">
            <v>1</v>
          </cell>
        </row>
        <row r="147">
          <cell r="G147">
            <v>237346</v>
          </cell>
          <cell r="H147">
            <v>1</v>
          </cell>
        </row>
        <row r="148">
          <cell r="G148">
            <v>237347</v>
          </cell>
          <cell r="H148">
            <v>3</v>
          </cell>
        </row>
        <row r="149">
          <cell r="G149">
            <v>237349</v>
          </cell>
          <cell r="H149">
            <v>1</v>
          </cell>
        </row>
        <row r="150">
          <cell r="G150">
            <v>237351</v>
          </cell>
          <cell r="H150">
            <v>1</v>
          </cell>
        </row>
        <row r="151">
          <cell r="G151">
            <v>237352</v>
          </cell>
          <cell r="H151">
            <v>1</v>
          </cell>
        </row>
        <row r="152">
          <cell r="G152">
            <v>237354</v>
          </cell>
          <cell r="H152">
            <v>6</v>
          </cell>
        </row>
        <row r="153">
          <cell r="G153">
            <v>237355</v>
          </cell>
          <cell r="H153">
            <v>7</v>
          </cell>
        </row>
        <row r="154">
          <cell r="G154">
            <v>237356</v>
          </cell>
          <cell r="H154">
            <v>7</v>
          </cell>
        </row>
        <row r="155">
          <cell r="G155">
            <v>237358</v>
          </cell>
          <cell r="H155">
            <v>4</v>
          </cell>
        </row>
        <row r="156">
          <cell r="G156">
            <v>237360</v>
          </cell>
          <cell r="H156">
            <v>6</v>
          </cell>
        </row>
        <row r="157">
          <cell r="G157">
            <v>237361</v>
          </cell>
          <cell r="H157">
            <v>2</v>
          </cell>
        </row>
        <row r="158">
          <cell r="G158">
            <v>237362</v>
          </cell>
          <cell r="H158">
            <v>32</v>
          </cell>
        </row>
        <row r="159">
          <cell r="G159">
            <v>237363</v>
          </cell>
          <cell r="H159">
            <v>46</v>
          </cell>
        </row>
        <row r="160">
          <cell r="G160">
            <v>237364</v>
          </cell>
          <cell r="H160">
            <v>47</v>
          </cell>
        </row>
        <row r="161">
          <cell r="G161">
            <v>237371</v>
          </cell>
          <cell r="H161">
            <v>1</v>
          </cell>
        </row>
        <row r="162">
          <cell r="G162">
            <v>237373</v>
          </cell>
          <cell r="H162">
            <v>3</v>
          </cell>
        </row>
        <row r="163">
          <cell r="G163">
            <v>237381</v>
          </cell>
          <cell r="H163">
            <v>4</v>
          </cell>
        </row>
        <row r="164">
          <cell r="G164">
            <v>237384</v>
          </cell>
          <cell r="H164">
            <v>124</v>
          </cell>
        </row>
        <row r="165">
          <cell r="G165">
            <v>253897</v>
          </cell>
          <cell r="H165">
            <v>12</v>
          </cell>
        </row>
        <row r="166">
          <cell r="G166">
            <v>253898</v>
          </cell>
          <cell r="H166">
            <v>12</v>
          </cell>
        </row>
        <row r="167">
          <cell r="G167">
            <v>253899</v>
          </cell>
          <cell r="H167">
            <v>12</v>
          </cell>
        </row>
        <row r="168">
          <cell r="G168">
            <v>253901</v>
          </cell>
          <cell r="H168">
            <v>3</v>
          </cell>
        </row>
        <row r="169">
          <cell r="G169">
            <v>253902</v>
          </cell>
          <cell r="H169">
            <v>5</v>
          </cell>
        </row>
        <row r="170">
          <cell r="G170">
            <v>253903</v>
          </cell>
          <cell r="H170">
            <v>1</v>
          </cell>
        </row>
        <row r="171">
          <cell r="G171">
            <v>253917</v>
          </cell>
          <cell r="H171">
            <v>2</v>
          </cell>
        </row>
        <row r="172">
          <cell r="G172">
            <v>253920</v>
          </cell>
          <cell r="H172">
            <v>1</v>
          </cell>
        </row>
        <row r="173">
          <cell r="G173">
            <v>253922</v>
          </cell>
          <cell r="H173">
            <v>1</v>
          </cell>
        </row>
        <row r="174">
          <cell r="G174">
            <v>253924</v>
          </cell>
          <cell r="H174">
            <v>1</v>
          </cell>
        </row>
        <row r="175">
          <cell r="G175">
            <v>253925</v>
          </cell>
          <cell r="H175">
            <v>1</v>
          </cell>
        </row>
        <row r="176">
          <cell r="G176">
            <v>253926</v>
          </cell>
          <cell r="H176">
            <v>3</v>
          </cell>
        </row>
        <row r="177">
          <cell r="G177">
            <v>253927</v>
          </cell>
          <cell r="H177">
            <v>8</v>
          </cell>
        </row>
        <row r="178">
          <cell r="G178">
            <v>253928</v>
          </cell>
          <cell r="H178">
            <v>16</v>
          </cell>
        </row>
        <row r="179">
          <cell r="G179">
            <v>253942</v>
          </cell>
          <cell r="H179">
            <v>3</v>
          </cell>
        </row>
        <row r="180">
          <cell r="G180">
            <v>253943</v>
          </cell>
          <cell r="H180">
            <v>1</v>
          </cell>
        </row>
        <row r="181">
          <cell r="G181">
            <v>253944</v>
          </cell>
          <cell r="H181">
            <v>2</v>
          </cell>
        </row>
        <row r="182">
          <cell r="G182">
            <v>253956</v>
          </cell>
          <cell r="H182">
            <v>12</v>
          </cell>
        </row>
        <row r="183">
          <cell r="G183">
            <v>254342</v>
          </cell>
          <cell r="H183">
            <v>44</v>
          </cell>
        </row>
        <row r="184">
          <cell r="G184">
            <v>254343</v>
          </cell>
          <cell r="H184">
            <v>2</v>
          </cell>
        </row>
        <row r="185">
          <cell r="G185">
            <v>254344</v>
          </cell>
          <cell r="H185">
            <v>1</v>
          </cell>
        </row>
        <row r="186">
          <cell r="G186">
            <v>254349</v>
          </cell>
          <cell r="H186">
            <v>8</v>
          </cell>
        </row>
        <row r="187">
          <cell r="G187">
            <v>254350</v>
          </cell>
          <cell r="H187">
            <v>4</v>
          </cell>
        </row>
        <row r="188">
          <cell r="G188">
            <v>254351</v>
          </cell>
          <cell r="H188">
            <v>2</v>
          </cell>
        </row>
        <row r="189">
          <cell r="G189">
            <v>254352</v>
          </cell>
          <cell r="H189">
            <v>1</v>
          </cell>
        </row>
        <row r="190">
          <cell r="G190">
            <v>254353</v>
          </cell>
          <cell r="H190">
            <v>2</v>
          </cell>
        </row>
        <row r="191">
          <cell r="G191">
            <v>254354</v>
          </cell>
          <cell r="H191">
            <v>6</v>
          </cell>
        </row>
        <row r="192">
          <cell r="G192">
            <v>254355</v>
          </cell>
          <cell r="H192">
            <v>39</v>
          </cell>
        </row>
        <row r="193">
          <cell r="G193">
            <v>254358</v>
          </cell>
          <cell r="H193">
            <v>5</v>
          </cell>
        </row>
        <row r="194">
          <cell r="G194">
            <v>254359</v>
          </cell>
          <cell r="H194">
            <v>14</v>
          </cell>
        </row>
        <row r="195">
          <cell r="G195">
            <v>254360</v>
          </cell>
          <cell r="H195">
            <v>6</v>
          </cell>
        </row>
        <row r="196">
          <cell r="G196">
            <v>254380</v>
          </cell>
          <cell r="H196">
            <v>3</v>
          </cell>
        </row>
        <row r="197">
          <cell r="G197">
            <v>254382</v>
          </cell>
          <cell r="H197">
            <v>4</v>
          </cell>
        </row>
        <row r="198">
          <cell r="G198">
            <v>254383</v>
          </cell>
          <cell r="H198">
            <v>3</v>
          </cell>
        </row>
        <row r="199">
          <cell r="G199">
            <v>254386</v>
          </cell>
          <cell r="H199">
            <v>16</v>
          </cell>
        </row>
        <row r="200">
          <cell r="G200">
            <v>255637</v>
          </cell>
          <cell r="H200">
            <v>1</v>
          </cell>
        </row>
        <row r="201">
          <cell r="G201">
            <v>255638</v>
          </cell>
          <cell r="H201">
            <v>1</v>
          </cell>
        </row>
        <row r="202">
          <cell r="G202">
            <v>255639</v>
          </cell>
          <cell r="H202">
            <v>1</v>
          </cell>
        </row>
        <row r="203">
          <cell r="G203">
            <v>255640</v>
          </cell>
          <cell r="H203">
            <v>1</v>
          </cell>
        </row>
        <row r="204">
          <cell r="G204">
            <v>255641</v>
          </cell>
          <cell r="H204">
            <v>2</v>
          </cell>
        </row>
        <row r="205">
          <cell r="G205">
            <v>255648</v>
          </cell>
          <cell r="H205">
            <v>1</v>
          </cell>
        </row>
        <row r="206">
          <cell r="G206">
            <v>255649</v>
          </cell>
          <cell r="H206">
            <v>3</v>
          </cell>
        </row>
        <row r="207">
          <cell r="G207">
            <v>257585</v>
          </cell>
          <cell r="H207">
            <v>32</v>
          </cell>
        </row>
        <row r="208">
          <cell r="G208">
            <v>257586</v>
          </cell>
          <cell r="H208">
            <v>27</v>
          </cell>
        </row>
        <row r="209">
          <cell r="G209">
            <v>257587</v>
          </cell>
          <cell r="H209">
            <v>7</v>
          </cell>
        </row>
        <row r="210">
          <cell r="G210">
            <v>257588</v>
          </cell>
          <cell r="H210">
            <v>28</v>
          </cell>
        </row>
        <row r="211">
          <cell r="G211">
            <v>257607</v>
          </cell>
          <cell r="H211">
            <v>23</v>
          </cell>
        </row>
        <row r="212">
          <cell r="G212">
            <v>257847</v>
          </cell>
          <cell r="H212">
            <v>40</v>
          </cell>
        </row>
        <row r="213">
          <cell r="G213">
            <v>262910</v>
          </cell>
          <cell r="H213">
            <v>6</v>
          </cell>
        </row>
        <row r="214">
          <cell r="G214">
            <v>262911</v>
          </cell>
          <cell r="H214">
            <v>5</v>
          </cell>
        </row>
        <row r="215">
          <cell r="G215">
            <v>262920</v>
          </cell>
          <cell r="H215">
            <v>5</v>
          </cell>
        </row>
        <row r="216">
          <cell r="G216">
            <v>262948</v>
          </cell>
          <cell r="H216">
            <v>5</v>
          </cell>
        </row>
        <row r="217">
          <cell r="G217">
            <v>263123</v>
          </cell>
          <cell r="H217">
            <v>1</v>
          </cell>
        </row>
        <row r="218">
          <cell r="G218">
            <v>263902</v>
          </cell>
          <cell r="H218">
            <v>1</v>
          </cell>
        </row>
        <row r="219">
          <cell r="G219">
            <v>263903</v>
          </cell>
          <cell r="H219">
            <v>5</v>
          </cell>
        </row>
        <row r="220">
          <cell r="G220">
            <v>263905</v>
          </cell>
          <cell r="H220">
            <v>18</v>
          </cell>
        </row>
        <row r="221">
          <cell r="G221">
            <v>263906</v>
          </cell>
          <cell r="H221">
            <v>1</v>
          </cell>
        </row>
        <row r="222">
          <cell r="G222">
            <v>263908</v>
          </cell>
          <cell r="H222">
            <v>2</v>
          </cell>
        </row>
        <row r="223">
          <cell r="G223">
            <v>263909</v>
          </cell>
          <cell r="H223">
            <v>9</v>
          </cell>
        </row>
        <row r="224">
          <cell r="G224">
            <v>263910</v>
          </cell>
          <cell r="H224">
            <v>5</v>
          </cell>
        </row>
        <row r="225">
          <cell r="G225">
            <v>263911</v>
          </cell>
          <cell r="H225">
            <v>5</v>
          </cell>
        </row>
        <row r="226">
          <cell r="G226">
            <v>263913</v>
          </cell>
          <cell r="H226">
            <v>2</v>
          </cell>
        </row>
        <row r="227">
          <cell r="G227">
            <v>263915</v>
          </cell>
          <cell r="H227">
            <v>9</v>
          </cell>
        </row>
        <row r="228">
          <cell r="G228">
            <v>263917</v>
          </cell>
          <cell r="H228">
            <v>13</v>
          </cell>
        </row>
        <row r="229">
          <cell r="G229">
            <v>263918</v>
          </cell>
          <cell r="H229">
            <v>70</v>
          </cell>
        </row>
        <row r="230">
          <cell r="G230">
            <v>263920</v>
          </cell>
          <cell r="H230">
            <v>1</v>
          </cell>
        </row>
        <row r="231">
          <cell r="G231">
            <v>263926</v>
          </cell>
          <cell r="H231">
            <v>38</v>
          </cell>
        </row>
        <row r="232">
          <cell r="G232">
            <v>263927</v>
          </cell>
          <cell r="H232">
            <v>55</v>
          </cell>
        </row>
        <row r="233">
          <cell r="G233">
            <v>263936</v>
          </cell>
          <cell r="H233">
            <v>2</v>
          </cell>
        </row>
      </sheetData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BOM"/>
      <sheetName val="R8"/>
    </sheetNames>
    <sheetDataSet>
      <sheetData sheetId="0">
        <row r="2">
          <cell r="B2">
            <v>100258</v>
          </cell>
          <cell r="C2" t="str">
            <v>Camera 2M FF,2001A-V1 Back-Primo ZX4</v>
          </cell>
          <cell r="D2">
            <v>0</v>
          </cell>
        </row>
        <row r="3">
          <cell r="B3">
            <v>107601</v>
          </cell>
          <cell r="C3" t="str">
            <v>Allen Bolt (4x20)mm</v>
          </cell>
          <cell r="D3">
            <v>8.4</v>
          </cell>
        </row>
        <row r="4">
          <cell r="B4">
            <v>113271</v>
          </cell>
          <cell r="C4" t="str">
            <v>Borax</v>
          </cell>
          <cell r="D4">
            <v>2.9137500000000002E-4</v>
          </cell>
        </row>
        <row r="5">
          <cell r="B5">
            <v>113283</v>
          </cell>
          <cell r="C5" t="str">
            <v>Corn Starch</v>
          </cell>
          <cell r="D5">
            <v>1.3662250000000001E-2</v>
          </cell>
        </row>
        <row r="6">
          <cell r="B6">
            <v>113299</v>
          </cell>
          <cell r="C6" t="str">
            <v>W.R Resin</v>
          </cell>
          <cell r="D6">
            <v>8.2879999999999998E-4</v>
          </cell>
        </row>
        <row r="7">
          <cell r="B7">
            <v>113336</v>
          </cell>
          <cell r="C7" t="str">
            <v>Caustic Soda</v>
          </cell>
          <cell r="D7">
            <v>3.0432499999999998E-4</v>
          </cell>
        </row>
        <row r="8">
          <cell r="B8">
            <v>113379</v>
          </cell>
          <cell r="C8" t="str">
            <v>Stitching Wire 1.75X.75mm</v>
          </cell>
          <cell r="D8">
            <v>2.55288E-3</v>
          </cell>
        </row>
        <row r="9">
          <cell r="B9">
            <v>127037</v>
          </cell>
          <cell r="C9" t="str">
            <v>Polycarbonate Alloy (PCABS) HI5002A/PC540A/CA3250</v>
          </cell>
          <cell r="D9">
            <v>1.0290000000000001E-2</v>
          </cell>
        </row>
        <row r="10">
          <cell r="B10">
            <v>136580</v>
          </cell>
          <cell r="C10" t="str">
            <v>Hexagon Nut M5</v>
          </cell>
          <cell r="D10">
            <v>8.4</v>
          </cell>
        </row>
        <row r="11">
          <cell r="B11">
            <v>165227</v>
          </cell>
          <cell r="C11" t="str">
            <v>Soldering Lead Bar (63x37)</v>
          </cell>
          <cell r="D11">
            <v>5.9999999999999995E-4</v>
          </cell>
        </row>
        <row r="12">
          <cell r="B12">
            <v>199971</v>
          </cell>
          <cell r="C12" t="str">
            <v>Walton Mobile Charger PCB (Single Side) (SFG)</v>
          </cell>
          <cell r="D12">
            <v>1</v>
          </cell>
        </row>
        <row r="13">
          <cell r="B13">
            <v>199972</v>
          </cell>
          <cell r="C13" t="str">
            <v>Front Housing-Red-L5(WM)</v>
          </cell>
          <cell r="D13">
            <v>1</v>
          </cell>
        </row>
        <row r="14">
          <cell r="B14">
            <v>199973</v>
          </cell>
          <cell r="C14" t="str">
            <v>Middle Housing-Red-L5(WM)</v>
          </cell>
          <cell r="D14">
            <v>1</v>
          </cell>
        </row>
        <row r="15">
          <cell r="B15">
            <v>199974</v>
          </cell>
          <cell r="C15" t="str">
            <v>Back Housing(Battery Cover)-Red-L5(WM)</v>
          </cell>
          <cell r="D15">
            <v>1</v>
          </cell>
        </row>
        <row r="16">
          <cell r="B16">
            <v>199975</v>
          </cell>
          <cell r="C16" t="str">
            <v>Front Housing-Blue-L5(WM)</v>
          </cell>
          <cell r="D16">
            <v>1</v>
          </cell>
        </row>
        <row r="17">
          <cell r="B17">
            <v>199976</v>
          </cell>
          <cell r="C17" t="str">
            <v>Middle Housing-Blue-L5(WM)</v>
          </cell>
          <cell r="D17">
            <v>1</v>
          </cell>
        </row>
        <row r="18">
          <cell r="B18">
            <v>199977</v>
          </cell>
          <cell r="C18" t="str">
            <v>Back Housing(Battery Cover)-Blue-L5(WM)</v>
          </cell>
          <cell r="D18">
            <v>1</v>
          </cell>
        </row>
        <row r="19">
          <cell r="B19">
            <v>199978</v>
          </cell>
          <cell r="C19" t="str">
            <v>Main PCBA-Primo F9(WM)</v>
          </cell>
          <cell r="D19">
            <v>1</v>
          </cell>
        </row>
        <row r="20">
          <cell r="B20">
            <v>199979</v>
          </cell>
          <cell r="C20" t="str">
            <v>Main PCBA-Primo NF4 Turbo (WM) 2GB</v>
          </cell>
          <cell r="D20">
            <v>1</v>
          </cell>
        </row>
        <row r="21">
          <cell r="B21">
            <v>199981</v>
          </cell>
          <cell r="C21" t="str">
            <v>Main PCBA-Primo H8 Pro (WM) 2GB</v>
          </cell>
          <cell r="D21">
            <v>1</v>
          </cell>
        </row>
        <row r="22">
          <cell r="B22">
            <v>199982</v>
          </cell>
          <cell r="C22" t="str">
            <v>Main PCBA Primo H8 Pro (WM) 3GB</v>
          </cell>
          <cell r="D22">
            <v>1</v>
          </cell>
        </row>
        <row r="23">
          <cell r="B23">
            <v>199984</v>
          </cell>
          <cell r="C23" t="str">
            <v>Main PCBA-Primo NF4 Turbo (WM) 1GB</v>
          </cell>
          <cell r="D23">
            <v>1</v>
          </cell>
        </row>
        <row r="24">
          <cell r="B24">
            <v>199985</v>
          </cell>
          <cell r="C24" t="str">
            <v>Main PCBA-Olvio MM18 (WM)</v>
          </cell>
          <cell r="D24">
            <v>1</v>
          </cell>
        </row>
        <row r="25">
          <cell r="B25">
            <v>199986</v>
          </cell>
          <cell r="C25" t="str">
            <v>Main PCBA-Olvio MM17 (WM)</v>
          </cell>
          <cell r="D25">
            <v>1</v>
          </cell>
        </row>
        <row r="26">
          <cell r="B26">
            <v>199987</v>
          </cell>
          <cell r="C26" t="str">
            <v>Carton-Mobile Distribution-Type C (WM)</v>
          </cell>
          <cell r="D26">
            <v>0.05</v>
          </cell>
        </row>
        <row r="27">
          <cell r="B27">
            <v>199988</v>
          </cell>
          <cell r="C27" t="str">
            <v>SFG-PCBA-WMC05010BA</v>
          </cell>
          <cell r="D27">
            <v>1</v>
          </cell>
        </row>
        <row r="28">
          <cell r="B28">
            <v>199989</v>
          </cell>
          <cell r="C28" t="str">
            <v>Battery 3000mAh-P13 (WM)</v>
          </cell>
          <cell r="D28">
            <v>1</v>
          </cell>
        </row>
        <row r="29">
          <cell r="B29">
            <v>199990</v>
          </cell>
          <cell r="C29" t="str">
            <v>Main PCBA-Primo GM3+(WM) 2GB</v>
          </cell>
          <cell r="D29">
            <v>1</v>
          </cell>
        </row>
        <row r="30">
          <cell r="B30">
            <v>199991</v>
          </cell>
          <cell r="C30" t="str">
            <v>Sub PCBA-GM3+(WM) 2GB</v>
          </cell>
          <cell r="D30">
            <v>1</v>
          </cell>
        </row>
        <row r="31">
          <cell r="B31">
            <v>199992</v>
          </cell>
          <cell r="C31" t="str">
            <v>Main PCBA-Primo H8(WM) 2GB</v>
          </cell>
          <cell r="D31">
            <v>1</v>
          </cell>
        </row>
        <row r="32">
          <cell r="B32">
            <v>199993</v>
          </cell>
          <cell r="C32" t="str">
            <v>SFG-PCBA-WMC07010CD</v>
          </cell>
          <cell r="D32">
            <v>1</v>
          </cell>
        </row>
        <row r="33">
          <cell r="B33">
            <v>199994</v>
          </cell>
          <cell r="C33" t="str">
            <v>SFG-PCBA-WMC15000CE</v>
          </cell>
          <cell r="D33">
            <v>1</v>
          </cell>
        </row>
        <row r="34">
          <cell r="B34">
            <v>199995</v>
          </cell>
          <cell r="C34" t="str">
            <v>Main PCBA-Primo H8 Turbo (WM) 2GB</v>
          </cell>
          <cell r="D34">
            <v>1</v>
          </cell>
        </row>
        <row r="35">
          <cell r="B35">
            <v>199996</v>
          </cell>
          <cell r="C35" t="str">
            <v>Main PCBA-Primo H8 Turbo (WM) 3GB</v>
          </cell>
          <cell r="D35">
            <v>1</v>
          </cell>
        </row>
        <row r="36">
          <cell r="B36">
            <v>199998</v>
          </cell>
          <cell r="C36" t="str">
            <v>WMB2700106AAAC07</v>
          </cell>
          <cell r="D36">
            <v>1</v>
          </cell>
        </row>
        <row r="37">
          <cell r="B37">
            <v>199999</v>
          </cell>
          <cell r="C37" t="str">
            <v>Main PCBA-Olvio L25 (WM)</v>
          </cell>
          <cell r="D37">
            <v>1</v>
          </cell>
        </row>
        <row r="38">
          <cell r="B38">
            <v>200000</v>
          </cell>
          <cell r="C38" t="str">
            <v>Main PCBA-Olvio MM15j (WM)</v>
          </cell>
          <cell r="D38">
            <v>1</v>
          </cell>
        </row>
        <row r="39">
          <cell r="B39">
            <v>200001</v>
          </cell>
          <cell r="C39" t="str">
            <v>WMB2000505AAAA01</v>
          </cell>
          <cell r="D39">
            <v>1</v>
          </cell>
        </row>
        <row r="40">
          <cell r="B40">
            <v>200002</v>
          </cell>
          <cell r="C40" t="str">
            <v>Upper Housing 1AMP/1.5AMP/2.0AMP (WM)</v>
          </cell>
          <cell r="D40">
            <v>1</v>
          </cell>
        </row>
        <row r="41">
          <cell r="B41">
            <v>200003</v>
          </cell>
          <cell r="C41" t="str">
            <v>Lower Housing 1AMP (WM)</v>
          </cell>
          <cell r="D41">
            <v>1</v>
          </cell>
        </row>
        <row r="42">
          <cell r="B42">
            <v>200004</v>
          </cell>
          <cell r="C42" t="str">
            <v>WMC15000CG-BK</v>
          </cell>
          <cell r="D42">
            <v>1</v>
          </cell>
        </row>
        <row r="43">
          <cell r="B43">
            <v>200005</v>
          </cell>
          <cell r="C43" t="str">
            <v>WMB2700203AAAI</v>
          </cell>
          <cell r="D43">
            <v>1</v>
          </cell>
        </row>
        <row r="44">
          <cell r="B44">
            <v>200006</v>
          </cell>
          <cell r="C44" t="str">
            <v>Main PCBA Primo G9 (WM) 2GB</v>
          </cell>
          <cell r="D44">
            <v>1</v>
          </cell>
        </row>
        <row r="45">
          <cell r="B45">
            <v>200007</v>
          </cell>
          <cell r="C45" t="str">
            <v>WMC10000CC-BK</v>
          </cell>
          <cell r="D45">
            <v>1</v>
          </cell>
        </row>
        <row r="46">
          <cell r="B46">
            <v>200008</v>
          </cell>
          <cell r="C46" t="str">
            <v>Front Housing-Blue-ML15(WM)</v>
          </cell>
          <cell r="D46">
            <v>1</v>
          </cell>
        </row>
        <row r="47">
          <cell r="B47">
            <v>200009</v>
          </cell>
          <cell r="C47" t="str">
            <v>Back Housing(Battery Cover)-Blue-ML15(WM)</v>
          </cell>
          <cell r="D47">
            <v>1</v>
          </cell>
        </row>
        <row r="48">
          <cell r="B48">
            <v>200010</v>
          </cell>
          <cell r="C48" t="str">
            <v>Main PCBA-Primo EF9(WM)</v>
          </cell>
          <cell r="D48">
            <v>1</v>
          </cell>
        </row>
        <row r="49">
          <cell r="B49">
            <v>200011</v>
          </cell>
          <cell r="C49" t="str">
            <v>Main PCBA-Primo NF4(WM) 1GB</v>
          </cell>
          <cell r="D49">
            <v>1</v>
          </cell>
        </row>
        <row r="50">
          <cell r="B50">
            <v>200012</v>
          </cell>
          <cell r="C50" t="str">
            <v>Main PCBA-Primo GM3+(WM)</v>
          </cell>
          <cell r="D50">
            <v>0</v>
          </cell>
        </row>
        <row r="51">
          <cell r="B51">
            <v>200013</v>
          </cell>
          <cell r="C51" t="str">
            <v>Sub PCBA-GM3+(WM)</v>
          </cell>
          <cell r="D51">
            <v>0</v>
          </cell>
        </row>
        <row r="52">
          <cell r="B52">
            <v>200014</v>
          </cell>
          <cell r="C52" t="str">
            <v>Main PCBA-Olvio L6i (WM)</v>
          </cell>
          <cell r="D52">
            <v>1</v>
          </cell>
        </row>
        <row r="53">
          <cell r="B53">
            <v>200015</v>
          </cell>
          <cell r="C53" t="str">
            <v>Main PCBA-Primo G8i 4G(WM)</v>
          </cell>
          <cell r="D53">
            <v>1</v>
          </cell>
        </row>
        <row r="54">
          <cell r="B54">
            <v>200016</v>
          </cell>
          <cell r="C54" t="str">
            <v>Sub PCBA-G8i 4G(WM)</v>
          </cell>
          <cell r="D54">
            <v>1</v>
          </cell>
        </row>
        <row r="55">
          <cell r="B55">
            <v>200017</v>
          </cell>
          <cell r="C55" t="str">
            <v>Main PCBA-Olvio MM20 (WM)</v>
          </cell>
          <cell r="D55">
            <v>1</v>
          </cell>
        </row>
        <row r="56">
          <cell r="B56">
            <v>200018</v>
          </cell>
          <cell r="C56" t="str">
            <v>Main PCBA-Primo E9(WM)</v>
          </cell>
          <cell r="D56">
            <v>1</v>
          </cell>
        </row>
        <row r="57">
          <cell r="B57">
            <v>200019</v>
          </cell>
          <cell r="C57" t="str">
            <v>Sub PCBA-E9(WM)</v>
          </cell>
          <cell r="D57">
            <v>1</v>
          </cell>
        </row>
        <row r="58">
          <cell r="B58">
            <v>200020</v>
          </cell>
          <cell r="C58" t="str">
            <v>Upper Housing 500 MA (WM)</v>
          </cell>
          <cell r="D58">
            <v>1</v>
          </cell>
        </row>
        <row r="59">
          <cell r="B59">
            <v>200021</v>
          </cell>
          <cell r="C59" t="str">
            <v>Lower Housing 500 MA (WM)</v>
          </cell>
          <cell r="D59">
            <v>1</v>
          </cell>
        </row>
        <row r="60">
          <cell r="B60">
            <v>200022</v>
          </cell>
          <cell r="C60" t="str">
            <v>MAX100A</v>
          </cell>
          <cell r="D60">
            <v>0</v>
          </cell>
        </row>
        <row r="61">
          <cell r="B61">
            <v>200023</v>
          </cell>
          <cell r="C61" t="str">
            <v>Lower Housing 1.5AMP (WM)</v>
          </cell>
          <cell r="D61">
            <v>1</v>
          </cell>
        </row>
        <row r="62">
          <cell r="B62">
            <v>200024</v>
          </cell>
          <cell r="C62" t="str">
            <v>WMB1700205AAAH</v>
          </cell>
          <cell r="D62">
            <v>1</v>
          </cell>
        </row>
        <row r="63">
          <cell r="B63">
            <v>200025</v>
          </cell>
          <cell r="C63" t="str">
            <v>Main PCBA-Primo HM4i (WM)</v>
          </cell>
          <cell r="D63">
            <v>0</v>
          </cell>
        </row>
        <row r="64">
          <cell r="B64">
            <v>200026</v>
          </cell>
          <cell r="C64" t="str">
            <v>Sub PCBA-HM4i(WM)</v>
          </cell>
          <cell r="D64">
            <v>0</v>
          </cell>
        </row>
        <row r="65">
          <cell r="B65">
            <v>200027</v>
          </cell>
          <cell r="C65" t="str">
            <v>Sub PCBA-EF9(WM)</v>
          </cell>
          <cell r="D65">
            <v>1</v>
          </cell>
        </row>
        <row r="66">
          <cell r="B66">
            <v>200028</v>
          </cell>
          <cell r="C66" t="str">
            <v>MAX010</v>
          </cell>
          <cell r="D66">
            <v>0</v>
          </cell>
        </row>
        <row r="67">
          <cell r="B67">
            <v>200029</v>
          </cell>
          <cell r="C67" t="str">
            <v>Main PCBA-Primo GM3(WM)</v>
          </cell>
          <cell r="D67">
            <v>1</v>
          </cell>
        </row>
        <row r="68">
          <cell r="B68">
            <v>200030</v>
          </cell>
          <cell r="C68" t="str">
            <v>Sub PCBA-GM3(WM)</v>
          </cell>
          <cell r="D68">
            <v>1</v>
          </cell>
        </row>
        <row r="69">
          <cell r="B69">
            <v>200031</v>
          </cell>
          <cell r="C69" t="str">
            <v>Main PCBA-Olvio P13(WM)</v>
          </cell>
          <cell r="D69">
            <v>1</v>
          </cell>
        </row>
        <row r="70">
          <cell r="B70">
            <v>200032</v>
          </cell>
          <cell r="C70" t="str">
            <v>Main PCBA-Primo GF7(WM)</v>
          </cell>
          <cell r="D70">
            <v>1</v>
          </cell>
        </row>
        <row r="71">
          <cell r="B71">
            <v>200033</v>
          </cell>
          <cell r="C71" t="str">
            <v>Sub PCBA-GF7(WM)</v>
          </cell>
          <cell r="D71">
            <v>1</v>
          </cell>
        </row>
        <row r="72">
          <cell r="B72">
            <v>200034</v>
          </cell>
          <cell r="C72" t="str">
            <v>WMC05010CF-BK</v>
          </cell>
          <cell r="D72">
            <v>0</v>
          </cell>
        </row>
        <row r="73">
          <cell r="B73">
            <v>200035</v>
          </cell>
          <cell r="C73" t="str">
            <v>SFG-PCBA-WMC05010CF</v>
          </cell>
          <cell r="D73">
            <v>1</v>
          </cell>
        </row>
        <row r="74">
          <cell r="B74">
            <v>200036</v>
          </cell>
          <cell r="C74" t="str">
            <v>Main PCBA-Olvio MM19j (WM)</v>
          </cell>
          <cell r="D74">
            <v>1</v>
          </cell>
        </row>
        <row r="75">
          <cell r="B75">
            <v>200037</v>
          </cell>
          <cell r="C75" t="str">
            <v>WMC05010BA-BK</v>
          </cell>
          <cell r="D75">
            <v>1</v>
          </cell>
        </row>
        <row r="76">
          <cell r="B76">
            <v>200038</v>
          </cell>
          <cell r="C76" t="str">
            <v>Main PCBA-Primo E8i (WM)</v>
          </cell>
          <cell r="D76">
            <v>1</v>
          </cell>
        </row>
        <row r="77">
          <cell r="B77">
            <v>200039</v>
          </cell>
          <cell r="C77" t="str">
            <v>WMC07010CD-BK</v>
          </cell>
          <cell r="D77">
            <v>1</v>
          </cell>
        </row>
        <row r="78">
          <cell r="B78">
            <v>200040</v>
          </cell>
          <cell r="C78" t="str">
            <v>WMC15000CE-WH</v>
          </cell>
          <cell r="D78">
            <v>1</v>
          </cell>
        </row>
        <row r="79">
          <cell r="B79">
            <v>200041</v>
          </cell>
          <cell r="C79" t="str">
            <v>Main PCBA-Primo R6 Max 32 GB (WM)</v>
          </cell>
          <cell r="D79">
            <v>1</v>
          </cell>
        </row>
        <row r="80">
          <cell r="B80">
            <v>200042</v>
          </cell>
          <cell r="C80" t="str">
            <v>Main PCBA-Primo NH4 (WM)</v>
          </cell>
          <cell r="D80">
            <v>1</v>
          </cell>
        </row>
        <row r="81">
          <cell r="B81">
            <v>200043</v>
          </cell>
          <cell r="C81" t="str">
            <v>Sub PCBA-NH4 (WM)</v>
          </cell>
          <cell r="D81">
            <v>1</v>
          </cell>
        </row>
        <row r="82">
          <cell r="B82">
            <v>200047</v>
          </cell>
          <cell r="C82" t="str">
            <v>WMB1000106AAAD</v>
          </cell>
          <cell r="D82">
            <v>1</v>
          </cell>
        </row>
        <row r="83">
          <cell r="B83">
            <v>200048</v>
          </cell>
          <cell r="C83" t="str">
            <v>Main PCBA-Primo R6 (WM)</v>
          </cell>
          <cell r="D83">
            <v>1</v>
          </cell>
        </row>
        <row r="84">
          <cell r="B84">
            <v>200049</v>
          </cell>
          <cell r="C84" t="str">
            <v>Main PCBA-Olvio ML15(WM)</v>
          </cell>
          <cell r="D84">
            <v>1</v>
          </cell>
        </row>
        <row r="85">
          <cell r="B85">
            <v>200050</v>
          </cell>
          <cell r="C85" t="str">
            <v>Front Housing-Black-ML15(WM)</v>
          </cell>
          <cell r="D85">
            <v>1</v>
          </cell>
        </row>
        <row r="86">
          <cell r="B86">
            <v>200051</v>
          </cell>
          <cell r="C86" t="str">
            <v>Back Housing(Battery Cover)-Black-ML15(WM)</v>
          </cell>
          <cell r="D86">
            <v>0</v>
          </cell>
        </row>
        <row r="87">
          <cell r="B87">
            <v>200052</v>
          </cell>
          <cell r="C87" t="str">
            <v>Middle Housing-Black-ML15(WM)</v>
          </cell>
          <cell r="D87">
            <v>1</v>
          </cell>
        </row>
        <row r="88">
          <cell r="B88">
            <v>200053</v>
          </cell>
          <cell r="C88" t="str">
            <v>Middle Housing-Blue-ML15(WM)</v>
          </cell>
          <cell r="D88">
            <v>1</v>
          </cell>
        </row>
        <row r="89">
          <cell r="B89">
            <v>200054</v>
          </cell>
          <cell r="C89" t="str">
            <v>WMB2000505ABAB</v>
          </cell>
          <cell r="D89">
            <v>1</v>
          </cell>
        </row>
        <row r="90">
          <cell r="B90">
            <v>200055</v>
          </cell>
          <cell r="C90" t="str">
            <v>WMC10000CB-WH</v>
          </cell>
          <cell r="D90">
            <v>0</v>
          </cell>
        </row>
        <row r="91">
          <cell r="B91">
            <v>200056</v>
          </cell>
          <cell r="C91" t="str">
            <v>Main PCBA-Primo R6 Max 64 GB (WM)</v>
          </cell>
          <cell r="D91">
            <v>1</v>
          </cell>
        </row>
        <row r="92">
          <cell r="B92">
            <v>200057</v>
          </cell>
          <cell r="C92" t="str">
            <v>Main PCBA-Primo RX7 Mini (WM)</v>
          </cell>
          <cell r="D92">
            <v>1</v>
          </cell>
        </row>
        <row r="93">
          <cell r="B93">
            <v>200058</v>
          </cell>
          <cell r="C93" t="str">
            <v>Sub PCBA-RX7 Mini (WM)</v>
          </cell>
          <cell r="D93">
            <v>1</v>
          </cell>
        </row>
        <row r="94">
          <cell r="B94">
            <v>200059</v>
          </cell>
          <cell r="C94" t="str">
            <v>Main PCBA-Primo E10+ (WM)</v>
          </cell>
          <cell r="D94">
            <v>1</v>
          </cell>
        </row>
        <row r="95">
          <cell r="B95">
            <v>200060</v>
          </cell>
          <cell r="C95" t="str">
            <v>Main PCBA-Primo H9 (WM) 3GB</v>
          </cell>
          <cell r="D95">
            <v>1</v>
          </cell>
        </row>
        <row r="96">
          <cell r="B96">
            <v>200061</v>
          </cell>
          <cell r="C96" t="str">
            <v>SFG-PCBA-WMC10000CB</v>
          </cell>
          <cell r="D96">
            <v>1</v>
          </cell>
        </row>
        <row r="97">
          <cell r="B97">
            <v>200062</v>
          </cell>
          <cell r="C97" t="str">
            <v>Main PCBA-Primo G8i(WM)</v>
          </cell>
          <cell r="D97">
            <v>0</v>
          </cell>
        </row>
        <row r="98">
          <cell r="B98">
            <v>200063</v>
          </cell>
          <cell r="C98" t="str">
            <v>Main PCBA-Olvio S33(WM)</v>
          </cell>
          <cell r="D98">
            <v>1</v>
          </cell>
        </row>
        <row r="99">
          <cell r="B99">
            <v>200064</v>
          </cell>
          <cell r="C99" t="str">
            <v>Main PCBA-Primo GM3(WM) 1GB</v>
          </cell>
          <cell r="D99">
            <v>1</v>
          </cell>
        </row>
        <row r="100">
          <cell r="B100">
            <v>200065</v>
          </cell>
          <cell r="C100" t="str">
            <v>Sub PCBA-GM3(WM) 1GB</v>
          </cell>
          <cell r="D100">
            <v>1</v>
          </cell>
        </row>
        <row r="101">
          <cell r="B101">
            <v>200066</v>
          </cell>
          <cell r="C101" t="str">
            <v>Main PCBA-Primo H8(WM) 3GB</v>
          </cell>
          <cell r="D101">
            <v>1</v>
          </cell>
        </row>
        <row r="102">
          <cell r="B102">
            <v>200067</v>
          </cell>
          <cell r="C102" t="str">
            <v>Main PCBA-Olvio ML18(WM)</v>
          </cell>
          <cell r="D102">
            <v>1</v>
          </cell>
        </row>
        <row r="103">
          <cell r="B103">
            <v>200068</v>
          </cell>
          <cell r="C103" t="str">
            <v>Main PCBA-PRIMO E10(WM)</v>
          </cell>
          <cell r="D103">
            <v>1</v>
          </cell>
        </row>
        <row r="104">
          <cell r="B104">
            <v>200069</v>
          </cell>
          <cell r="C104" t="str">
            <v>WMB0700107AAAG</v>
          </cell>
          <cell r="D104">
            <v>1</v>
          </cell>
        </row>
        <row r="105">
          <cell r="B105">
            <v>200070</v>
          </cell>
          <cell r="C105" t="str">
            <v>Main PCBA-Primo E9(WM) 512 RAM</v>
          </cell>
          <cell r="D105">
            <v>1</v>
          </cell>
        </row>
        <row r="106">
          <cell r="B106">
            <v>200071</v>
          </cell>
          <cell r="C106" t="str">
            <v>Front Housing-Black-L5(WM)</v>
          </cell>
          <cell r="D106">
            <v>1</v>
          </cell>
        </row>
        <row r="107">
          <cell r="B107">
            <v>200072</v>
          </cell>
          <cell r="C107" t="str">
            <v>Middle Housing-Black-L5(WM)</v>
          </cell>
          <cell r="D107">
            <v>1</v>
          </cell>
        </row>
        <row r="108">
          <cell r="B108">
            <v>200073</v>
          </cell>
          <cell r="C108" t="str">
            <v>Back Housing(Battery Cover)-Black-L5(WM)</v>
          </cell>
          <cell r="D108">
            <v>1</v>
          </cell>
        </row>
        <row r="109">
          <cell r="B109">
            <v>200542</v>
          </cell>
          <cell r="C109" t="str">
            <v>Headphone PE bag-Smart-Common</v>
          </cell>
          <cell r="D109">
            <v>0</v>
          </cell>
        </row>
        <row r="110">
          <cell r="B110">
            <v>201103</v>
          </cell>
          <cell r="C110" t="str">
            <v>USB Cable ( USB A Male To USB B Female)</v>
          </cell>
          <cell r="D110">
            <v>8.24</v>
          </cell>
        </row>
        <row r="111">
          <cell r="B111">
            <v>201157</v>
          </cell>
          <cell r="C111" t="str">
            <v>Main FPC-F7s</v>
          </cell>
          <cell r="D111">
            <v>1</v>
          </cell>
        </row>
        <row r="112">
          <cell r="B112">
            <v>201158</v>
          </cell>
          <cell r="C112" t="str">
            <v>CPU Conductive silica gel-F7s</v>
          </cell>
          <cell r="D112">
            <v>1</v>
          </cell>
        </row>
        <row r="113">
          <cell r="B113">
            <v>201159</v>
          </cell>
          <cell r="C113" t="str">
            <v>PCBA Conductive silica gel-F7s</v>
          </cell>
          <cell r="D113">
            <v>2</v>
          </cell>
        </row>
        <row r="114">
          <cell r="B114">
            <v>201160</v>
          </cell>
          <cell r="C114" t="str">
            <v>SIM Slot ejector pin-F7s</v>
          </cell>
          <cell r="D114">
            <v>1</v>
          </cell>
        </row>
        <row r="115">
          <cell r="B115">
            <v>201161</v>
          </cell>
          <cell r="C115" t="str">
            <v>Main PCBA-MM17</v>
          </cell>
          <cell r="D115">
            <v>0</v>
          </cell>
        </row>
        <row r="116">
          <cell r="B116">
            <v>201162</v>
          </cell>
          <cell r="C116" t="str">
            <v>LCD 2.4-MM17</v>
          </cell>
          <cell r="D116">
            <v>1</v>
          </cell>
        </row>
        <row r="117">
          <cell r="B117">
            <v>201163</v>
          </cell>
          <cell r="C117" t="str">
            <v>Camera Back 0.8MP-MM17</v>
          </cell>
          <cell r="D117">
            <v>1</v>
          </cell>
        </row>
        <row r="118">
          <cell r="B118">
            <v>201164</v>
          </cell>
          <cell r="C118" t="str">
            <v>Mic-MM17</v>
          </cell>
          <cell r="D118">
            <v>1</v>
          </cell>
        </row>
        <row r="119">
          <cell r="B119">
            <v>201165</v>
          </cell>
          <cell r="C119" t="str">
            <v>Speaker 30x20mm-MM17</v>
          </cell>
          <cell r="D119">
            <v>1</v>
          </cell>
        </row>
        <row r="120">
          <cell r="B120">
            <v>201166</v>
          </cell>
          <cell r="C120" t="str">
            <v>Screw CB1.4X3.0x2.5x0.5m-MM17</v>
          </cell>
          <cell r="D120">
            <v>8</v>
          </cell>
        </row>
        <row r="121">
          <cell r="B121">
            <v>201167</v>
          </cell>
          <cell r="C121" t="str">
            <v>Bt Antenna-MM17</v>
          </cell>
          <cell r="D121">
            <v>1</v>
          </cell>
        </row>
        <row r="122">
          <cell r="B122">
            <v>201168</v>
          </cell>
          <cell r="C122" t="str">
            <v>Front Housing-White-MM17</v>
          </cell>
          <cell r="D122">
            <v>1</v>
          </cell>
        </row>
        <row r="123">
          <cell r="B123">
            <v>201169</v>
          </cell>
          <cell r="C123" t="str">
            <v>Front Housing-Black-MM17</v>
          </cell>
          <cell r="D123">
            <v>1</v>
          </cell>
        </row>
        <row r="124">
          <cell r="B124">
            <v>201170</v>
          </cell>
          <cell r="C124" t="str">
            <v>Middle Housing-Black-MM17</v>
          </cell>
          <cell r="D124">
            <v>1</v>
          </cell>
        </row>
        <row r="125">
          <cell r="B125">
            <v>201171</v>
          </cell>
          <cell r="C125" t="str">
            <v>Middle Housing-Gold-MM17</v>
          </cell>
          <cell r="D125">
            <v>1</v>
          </cell>
        </row>
        <row r="126">
          <cell r="B126">
            <v>201172</v>
          </cell>
          <cell r="C126" t="str">
            <v>Back Housing (Back Cover)White-MM17</v>
          </cell>
          <cell r="D126">
            <v>1</v>
          </cell>
        </row>
        <row r="127">
          <cell r="B127">
            <v>201173</v>
          </cell>
          <cell r="C127" t="str">
            <v>Back Housing (Back Cover)Black-MM17</v>
          </cell>
          <cell r="D127">
            <v>1</v>
          </cell>
        </row>
        <row r="128">
          <cell r="B128">
            <v>201174</v>
          </cell>
          <cell r="C128" t="str">
            <v>Flashlight Lampshade-MM17</v>
          </cell>
          <cell r="D128">
            <v>1</v>
          </cell>
        </row>
        <row r="129">
          <cell r="B129">
            <v>201175</v>
          </cell>
          <cell r="C129" t="str">
            <v>LCD Lens White-MM17</v>
          </cell>
          <cell r="D129">
            <v>1</v>
          </cell>
        </row>
        <row r="130">
          <cell r="B130">
            <v>201176</v>
          </cell>
          <cell r="C130" t="str">
            <v>LCD Lens Black-MM17</v>
          </cell>
          <cell r="D130">
            <v>1</v>
          </cell>
        </row>
        <row r="131">
          <cell r="B131">
            <v>201177</v>
          </cell>
          <cell r="C131" t="str">
            <v>Camera Protective Lens Black-MM17</v>
          </cell>
          <cell r="D131">
            <v>1</v>
          </cell>
        </row>
        <row r="132">
          <cell r="B132">
            <v>201178</v>
          </cell>
          <cell r="C132" t="str">
            <v>Screen Protector-MM17</v>
          </cell>
          <cell r="D132">
            <v>1</v>
          </cell>
        </row>
        <row r="133">
          <cell r="B133">
            <v>201179</v>
          </cell>
          <cell r="C133" t="str">
            <v>Vibrator Length 37mm-MM17</v>
          </cell>
          <cell r="D133">
            <v>1</v>
          </cell>
        </row>
        <row r="134">
          <cell r="B134">
            <v>201180</v>
          </cell>
          <cell r="C134" t="str">
            <v>Speaker Holder-MM17</v>
          </cell>
          <cell r="D134">
            <v>1</v>
          </cell>
        </row>
        <row r="135">
          <cell r="B135">
            <v>201181</v>
          </cell>
          <cell r="C135" t="str">
            <v>Keypad White-MM17</v>
          </cell>
          <cell r="D135">
            <v>1</v>
          </cell>
        </row>
        <row r="136">
          <cell r="B136">
            <v>201182</v>
          </cell>
          <cell r="C136" t="str">
            <v>Keypad Black-MM17</v>
          </cell>
          <cell r="D136">
            <v>1</v>
          </cell>
        </row>
        <row r="137">
          <cell r="B137">
            <v>201183</v>
          </cell>
          <cell r="C137" t="str">
            <v>Keypad Dome-4.5x3.3-Silver-MM17</v>
          </cell>
          <cell r="D137">
            <v>1</v>
          </cell>
        </row>
        <row r="138">
          <cell r="B138">
            <v>201184</v>
          </cell>
          <cell r="C138" t="str">
            <v>LCD Gummed Paper 70.35x48.3x0.15mm-MM17</v>
          </cell>
          <cell r="D138">
            <v>1</v>
          </cell>
        </row>
        <row r="139">
          <cell r="B139">
            <v>201185</v>
          </cell>
          <cell r="C139" t="str">
            <v>Camera Gummed Paper-MM17</v>
          </cell>
          <cell r="D139">
            <v>1</v>
          </cell>
        </row>
        <row r="140">
          <cell r="B140">
            <v>201186</v>
          </cell>
          <cell r="C140" t="str">
            <v>LCD Conductive Cloth-MM17</v>
          </cell>
          <cell r="D140">
            <v>1</v>
          </cell>
        </row>
        <row r="141">
          <cell r="B141">
            <v>201187</v>
          </cell>
          <cell r="C141" t="str">
            <v>Mylar Screen Insulation-MM17</v>
          </cell>
          <cell r="D141">
            <v>1</v>
          </cell>
        </row>
        <row r="142">
          <cell r="B142">
            <v>201188</v>
          </cell>
          <cell r="C142" t="str">
            <v>Receiver Net 14.8*5.1mm-Black-MM17</v>
          </cell>
          <cell r="D142">
            <v>1</v>
          </cell>
        </row>
        <row r="143">
          <cell r="B143">
            <v>201189</v>
          </cell>
          <cell r="C143" t="str">
            <v>Speaker Net 18.8*11.2mm-Black-MM17</v>
          </cell>
          <cell r="D143">
            <v>1</v>
          </cell>
        </row>
        <row r="144">
          <cell r="B144">
            <v>201190</v>
          </cell>
          <cell r="C144" t="str">
            <v>LCD Foam 1-60.06*42.52*0.3mm-MM17</v>
          </cell>
          <cell r="D144">
            <v>1</v>
          </cell>
        </row>
        <row r="145">
          <cell r="B145">
            <v>201191</v>
          </cell>
          <cell r="C145" t="str">
            <v>Mylar Usb Shading 18*6mm-Black-MM17</v>
          </cell>
          <cell r="D145">
            <v>1</v>
          </cell>
        </row>
        <row r="146">
          <cell r="B146">
            <v>201192</v>
          </cell>
          <cell r="C146" t="str">
            <v>LCD Foam 2-47.50*2.50*0.3mm-MM17</v>
          </cell>
          <cell r="D146">
            <v>2</v>
          </cell>
        </row>
        <row r="147">
          <cell r="B147">
            <v>201193</v>
          </cell>
          <cell r="C147" t="str">
            <v>Anti water Label White 2.5mm-MM17</v>
          </cell>
          <cell r="D147">
            <v>1</v>
          </cell>
        </row>
        <row r="148">
          <cell r="B148">
            <v>201194</v>
          </cell>
          <cell r="C148" t="str">
            <v>Battery 1800mah-MM17</v>
          </cell>
          <cell r="D148">
            <v>1</v>
          </cell>
        </row>
        <row r="149">
          <cell r="B149">
            <v>201195</v>
          </cell>
          <cell r="C149" t="str">
            <v>Earphone (Black) 3.5 jack-MM17</v>
          </cell>
          <cell r="D149">
            <v>1</v>
          </cell>
        </row>
        <row r="150">
          <cell r="B150">
            <v>201196</v>
          </cell>
          <cell r="C150" t="str">
            <v>Charger (Black)500mA-MM17</v>
          </cell>
          <cell r="D150">
            <v>1</v>
          </cell>
        </row>
        <row r="151">
          <cell r="B151">
            <v>201207</v>
          </cell>
          <cell r="C151" t="str">
            <v>USB Cable 2.0 Micro-B 1.5A-Black-Common</v>
          </cell>
          <cell r="D151">
            <v>0</v>
          </cell>
        </row>
        <row r="152">
          <cell r="B152">
            <v>201209</v>
          </cell>
          <cell r="C152" t="str">
            <v>USB Cable 2.0 Micro-B 2A-Black-Common</v>
          </cell>
          <cell r="D152">
            <v>1</v>
          </cell>
        </row>
        <row r="153">
          <cell r="B153">
            <v>201210</v>
          </cell>
          <cell r="C153" t="str">
            <v>CAP 0201 10nF +/-20% X5R 16V</v>
          </cell>
          <cell r="D153">
            <v>2</v>
          </cell>
        </row>
        <row r="154">
          <cell r="B154">
            <v>201211</v>
          </cell>
          <cell r="C154" t="str">
            <v>CAP 0201 100nF +/-20% X5R 6.3V</v>
          </cell>
          <cell r="D154">
            <v>7.1050000000000004</v>
          </cell>
        </row>
        <row r="155">
          <cell r="B155">
            <v>201212</v>
          </cell>
          <cell r="C155" t="str">
            <v>Capacitor,1uF, +/- 10%,10V,X5R,0402</v>
          </cell>
          <cell r="D155">
            <v>3</v>
          </cell>
        </row>
        <row r="156">
          <cell r="B156">
            <v>201213</v>
          </cell>
          <cell r="C156" t="str">
            <v>CAP 0201 1.8pF +/-0.25pF C0G 25V</v>
          </cell>
          <cell r="D156">
            <v>2.0299999999999998</v>
          </cell>
        </row>
        <row r="157">
          <cell r="B157">
            <v>201214</v>
          </cell>
          <cell r="C157" t="str">
            <v>Capacitor,2.2uF, +/- 20%,6.3V,X5R, 0.5 +/- 0.07mmH,0402</v>
          </cell>
          <cell r="D157">
            <v>6</v>
          </cell>
        </row>
        <row r="158">
          <cell r="B158">
            <v>201215</v>
          </cell>
          <cell r="C158" t="str">
            <v>Capacitor,22uF, +/- 20%,6.3V,X5R,0.8 +/- 0.2mmH,0603</v>
          </cell>
          <cell r="D158">
            <v>2</v>
          </cell>
        </row>
        <row r="159">
          <cell r="B159">
            <v>201216</v>
          </cell>
          <cell r="C159" t="str">
            <v>RES 0201 12ohm +/-1%</v>
          </cell>
          <cell r="D159">
            <v>2.04</v>
          </cell>
        </row>
        <row r="160">
          <cell r="B160">
            <v>201217</v>
          </cell>
          <cell r="C160" t="str">
            <v>Resistor,0.068 ohm, +/- 1%,1/4W,TCR &lt;= +/- 200PPM/Deg. Celsius ,0805,CS05W4F680MT5E,ROYALOHM</v>
          </cell>
          <cell r="D160">
            <v>1</v>
          </cell>
        </row>
        <row r="161">
          <cell r="B161">
            <v>201218</v>
          </cell>
          <cell r="C161" t="str">
            <v>Resistor,150 ohm, +/- 5%,1/20W,0201</v>
          </cell>
          <cell r="D161">
            <v>2</v>
          </cell>
        </row>
        <row r="162">
          <cell r="B162">
            <v>201219</v>
          </cell>
          <cell r="C162" t="str">
            <v>RES 0201 15Kohm +/-5%</v>
          </cell>
          <cell r="D162">
            <v>1.02</v>
          </cell>
        </row>
        <row r="163">
          <cell r="B163">
            <v>201220</v>
          </cell>
          <cell r="C163" t="str">
            <v>Inductor,3.9nH, +/- 0.3nH,0201,SDCL0603Q3N9ST02,Sunlord</v>
          </cell>
          <cell r="D163">
            <v>1</v>
          </cell>
        </row>
        <row r="164">
          <cell r="B164">
            <v>201221</v>
          </cell>
          <cell r="C164" t="str">
            <v>Inductor,68nH, +/- 5%,0201,SDCL0603Q68NJT02,Sunlord</v>
          </cell>
          <cell r="D164">
            <v>1</v>
          </cell>
        </row>
        <row r="165">
          <cell r="B165">
            <v>201222</v>
          </cell>
          <cell r="C165" t="str">
            <v>Ferrite Bead,75 ohm,100MHz,600mA,0402,SZ1005G750TF,SUNLORD</v>
          </cell>
          <cell r="D165">
            <v>2</v>
          </cell>
        </row>
        <row r="166">
          <cell r="B166">
            <v>201223</v>
          </cell>
          <cell r="C166" t="str">
            <v>IC,Power Amplifier Module,Quad-Band Front End Module with Dual Band Rx Ports,5.22x4.54x1.09mm,RTM7292,RDA</v>
          </cell>
          <cell r="D166">
            <v>1</v>
          </cell>
        </row>
        <row r="167">
          <cell r="B167">
            <v>201224</v>
          </cell>
          <cell r="C167" t="str">
            <v>Front Side Shine LED(White),0603,VF:10-2(2.80~2.90),IV: AR1(112.0~140.0)/AR2(140.0~180.0),BIN:A4-A/A3-C(X Value:0.259~0.274,Y Value:0.243~0.277),L-SP194W1D-C01-4T,LEEDCON</v>
          </cell>
          <cell r="D167">
            <v>6</v>
          </cell>
        </row>
        <row r="168">
          <cell r="B168">
            <v>201225</v>
          </cell>
          <cell r="C168" t="str">
            <v>IF=60ma, IFP=120ma, VF=3.4V,Emitted Color:WHITE,3800K-4200K</v>
          </cell>
          <cell r="D168">
            <v>1</v>
          </cell>
        </row>
        <row r="169">
          <cell r="B169">
            <v>201226</v>
          </cell>
          <cell r="C169" t="str">
            <v>White LED If=350mA, IFP=1200mA H=0.75mm</v>
          </cell>
          <cell r="D169">
            <v>1</v>
          </cell>
        </row>
        <row r="170">
          <cell r="B170">
            <v>201227</v>
          </cell>
          <cell r="C170" t="str">
            <v>26MHz CL=7PF 2.5*20</v>
          </cell>
          <cell r="D170">
            <v>1</v>
          </cell>
        </row>
        <row r="171">
          <cell r="B171">
            <v>201228</v>
          </cell>
          <cell r="C171" t="str">
            <v>Band 3 Duplexer,Unbalanced,1814</v>
          </cell>
          <cell r="D171">
            <v>1</v>
          </cell>
        </row>
        <row r="172">
          <cell r="B172">
            <v>201229</v>
          </cell>
          <cell r="C172" t="str">
            <v>SAW Duplexer for B2 / Unbalanced / LR /1814 H=0.6mm</v>
          </cell>
          <cell r="D172">
            <v>1</v>
          </cell>
        </row>
        <row r="173">
          <cell r="B173">
            <v>201230</v>
          </cell>
          <cell r="C173" t="str">
            <v>SAW DPX;Unbalanced;Band1;1.8x1.4x0.58 mm</v>
          </cell>
          <cell r="D173">
            <v>1</v>
          </cell>
        </row>
        <row r="174">
          <cell r="B174">
            <v>201231</v>
          </cell>
          <cell r="C174" t="str">
            <v>SAW DPX;Unbalanced;Band8;1.8x1.4x0.58 mm</v>
          </cell>
          <cell r="D174">
            <v>1</v>
          </cell>
        </row>
        <row r="175">
          <cell r="B175">
            <v>201232</v>
          </cell>
          <cell r="C175" t="str">
            <v>Main PCBA-E9</v>
          </cell>
          <cell r="D175">
            <v>1</v>
          </cell>
        </row>
        <row r="176">
          <cell r="B176">
            <v>201242</v>
          </cell>
          <cell r="C176" t="str">
            <v>Touch Panel-Golden-E9</v>
          </cell>
          <cell r="D176">
            <v>1</v>
          </cell>
        </row>
        <row r="177">
          <cell r="B177">
            <v>201243</v>
          </cell>
          <cell r="C177" t="str">
            <v>Battery Cover Thermal Film 48.2*48*0.1mm-E9</v>
          </cell>
          <cell r="D177">
            <v>1</v>
          </cell>
        </row>
        <row r="178">
          <cell r="B178">
            <v>201245</v>
          </cell>
          <cell r="C178" t="str">
            <v>CAP 0201 1.5pF +/- 0.25pF 5C 50V 0.3mm</v>
          </cell>
          <cell r="D178">
            <v>1</v>
          </cell>
        </row>
        <row r="179">
          <cell r="B179">
            <v>201246</v>
          </cell>
          <cell r="C179" t="str">
            <v>CAP 0201 3.9pF +/- 0.1pF C0G 50V 0.3mm</v>
          </cell>
          <cell r="D179">
            <v>1</v>
          </cell>
        </row>
        <row r="180">
          <cell r="B180">
            <v>201247</v>
          </cell>
          <cell r="C180" t="str">
            <v>CAP 0201 5.6pF +/- 0.25pFC0G 50V 0.5mm</v>
          </cell>
          <cell r="D180">
            <v>4</v>
          </cell>
        </row>
        <row r="181">
          <cell r="B181">
            <v>201248</v>
          </cell>
          <cell r="C181" t="str">
            <v>CAP 0201 6.8pF +/- 0.25pF 5C 50V 0.3mm</v>
          </cell>
          <cell r="D181">
            <v>2</v>
          </cell>
        </row>
        <row r="182">
          <cell r="B182">
            <v>201249</v>
          </cell>
          <cell r="C182" t="str">
            <v>RF 1.2H CONNECTOR</v>
          </cell>
          <cell r="D182">
            <v>1</v>
          </cell>
        </row>
        <row r="183">
          <cell r="B183">
            <v>201250</v>
          </cell>
          <cell r="C183" t="str">
            <v>IND 0201 3.3nH +/- 0.3nH Q&gt;13 Srf&gt;8500MHz DCR=0.26ohm Ir</v>
          </cell>
          <cell r="D183">
            <v>1</v>
          </cell>
        </row>
        <row r="184">
          <cell r="B184">
            <v>201251</v>
          </cell>
          <cell r="C184" t="str">
            <v>IND 0201 5.6nH +/- 0.3nH Q&gt; 13 Srf&gt; 6200MHz DCR = 0.45ohm Ir</v>
          </cell>
          <cell r="D184">
            <v>2</v>
          </cell>
        </row>
        <row r="185">
          <cell r="B185">
            <v>201252</v>
          </cell>
          <cell r="C185" t="str">
            <v>IND 0201 8.2nH +/- 0.3nH Q&gt; 13 Srf&gt; 6200MHz DCR = 0.45ohm Ir</v>
          </cell>
          <cell r="D185">
            <v>1</v>
          </cell>
        </row>
        <row r="186">
          <cell r="B186">
            <v>201254</v>
          </cell>
          <cell r="C186" t="str">
            <v>3.5mm 5Pins Earphone Jack(DIP)INSERT TYPE H=3.18mm</v>
          </cell>
          <cell r="D186">
            <v>1</v>
          </cell>
        </row>
        <row r="187">
          <cell r="B187">
            <v>201256</v>
          </cell>
          <cell r="C187" t="str">
            <v>26Mhz crystal, TSX, C=7.8pF, 2.2*2.0*1.0</v>
          </cell>
          <cell r="D187">
            <v>1</v>
          </cell>
        </row>
        <row r="188">
          <cell r="B188">
            <v>201257</v>
          </cell>
          <cell r="C188" t="str">
            <v>MT6169 is a multi-mode multi-band RF transceiver in 40nm CMOS</v>
          </cell>
          <cell r="D188">
            <v>1</v>
          </cell>
        </row>
        <row r="189">
          <cell r="B189">
            <v>201258</v>
          </cell>
          <cell r="C189" t="str">
            <v>RES 0201 12ohm +/-5%</v>
          </cell>
          <cell r="D189">
            <v>1</v>
          </cell>
        </row>
        <row r="190">
          <cell r="B190">
            <v>201259</v>
          </cell>
          <cell r="C190" t="str">
            <v>RES 0201 510ohm +/-5%</v>
          </cell>
          <cell r="D190">
            <v>1</v>
          </cell>
        </row>
        <row r="191">
          <cell r="B191">
            <v>201260</v>
          </cell>
          <cell r="C191" t="str">
            <v>RES 0201 2Kohm +/-5%</v>
          </cell>
          <cell r="D191">
            <v>1.02</v>
          </cell>
        </row>
        <row r="192">
          <cell r="B192">
            <v>201261</v>
          </cell>
          <cell r="C192" t="str">
            <v>RES 0201 62ohm +/- 5% 50V 1/20W 0.23mm</v>
          </cell>
          <cell r="D192">
            <v>1</v>
          </cell>
        </row>
        <row r="193">
          <cell r="B193">
            <v>201262</v>
          </cell>
          <cell r="C193" t="str">
            <v>SAW filter,band1,2110~2170MHz,1.1x0.9x0.5mm,HDFB01RSB-B5,SHOULDER</v>
          </cell>
          <cell r="D193">
            <v>1</v>
          </cell>
        </row>
        <row r="194">
          <cell r="B194">
            <v>201263</v>
          </cell>
          <cell r="C194" t="str">
            <v>LTE Band 3 1842.5MHz 1.1*0.9*0.5mm3 5pin lay-out</v>
          </cell>
          <cell r="D194">
            <v>1</v>
          </cell>
        </row>
        <row r="195">
          <cell r="B195">
            <v>201264</v>
          </cell>
          <cell r="C195" t="str">
            <v>SFHG60YA002 SAW filter for Band2, 1.1x0.9x0.5, double-ended output</v>
          </cell>
          <cell r="D195">
            <v>1</v>
          </cell>
        </row>
        <row r="196">
          <cell r="B196">
            <v>201265</v>
          </cell>
          <cell r="C196" t="str">
            <v>SAW Duplexer LTE / E-UTRA Band 3 double-ended output, 1.8*1.4*0.5</v>
          </cell>
          <cell r="D196">
            <v>1</v>
          </cell>
        </row>
        <row r="197">
          <cell r="B197">
            <v>201266</v>
          </cell>
          <cell r="C197" t="str">
            <v>SAW Duplexer for B8, 1.8dB, differential output, 1814.</v>
          </cell>
          <cell r="D197">
            <v>1</v>
          </cell>
        </row>
        <row r="198">
          <cell r="B198">
            <v>201267</v>
          </cell>
          <cell r="C198" t="str">
            <v>SAW Duplexer for B1, 1.7dB, differential output, 1814.</v>
          </cell>
          <cell r="D198">
            <v>1</v>
          </cell>
        </row>
        <row r="199">
          <cell r="B199">
            <v>201268</v>
          </cell>
          <cell r="C199" t="str">
            <v>SAW Duplexer for B5, 1.5dB, differential output, 1814.</v>
          </cell>
          <cell r="D199">
            <v>1</v>
          </cell>
        </row>
        <row r="200">
          <cell r="B200">
            <v>201269</v>
          </cell>
          <cell r="C200" t="str">
            <v>SAW for B8 RX, Typ 2.0 dB, differential output, 1109</v>
          </cell>
          <cell r="D200">
            <v>1</v>
          </cell>
        </row>
        <row r="201">
          <cell r="B201">
            <v>201270</v>
          </cell>
          <cell r="C201" t="str">
            <v>SP6T Diversity Antenna Switch with GPIO Control</v>
          </cell>
          <cell r="D201">
            <v>1</v>
          </cell>
        </row>
        <row r="202">
          <cell r="B202">
            <v>201271</v>
          </cell>
          <cell r="C202" t="str">
            <v>LTE Multi-band Power Amplifier Module,FDD LTE Band 1, 2, 3, 4, 5, 7, 8, 9, 12, 13, 17, 20, 25, 26,28, 30;TDD LTE Band 34, 38, 39, 40, 41</v>
          </cell>
          <cell r="D202">
            <v>1</v>
          </cell>
        </row>
        <row r="203">
          <cell r="B203">
            <v>201272</v>
          </cell>
          <cell r="C203" t="str">
            <v>RTM7910-31 Transmit / Receive Front End Module (FEM) offers a complete transmit VCO-to-Antenna and Antenna-to-receive SAW filter solution</v>
          </cell>
          <cell r="D203">
            <v>1</v>
          </cell>
        </row>
        <row r="204">
          <cell r="B204">
            <v>201273</v>
          </cell>
          <cell r="C204" t="str">
            <v>Antenna shrapnel 2.8*1.58*1.1</v>
          </cell>
          <cell r="D204">
            <v>4</v>
          </cell>
        </row>
        <row r="205">
          <cell r="B205">
            <v>201274</v>
          </cell>
          <cell r="C205" t="str">
            <v>Frequency 1550~1615MHz; DFN package, 1.1mmX0.9mmX 0.45mm, low noise amplification</v>
          </cell>
          <cell r="D205">
            <v>1</v>
          </cell>
        </row>
        <row r="206">
          <cell r="B206">
            <v>201275</v>
          </cell>
          <cell r="C206" t="str">
            <v>Triple-band for GPS and 2.4GHz/5GHz WLAN</v>
          </cell>
          <cell r="D206">
            <v>1</v>
          </cell>
        </row>
        <row r="207">
          <cell r="B207">
            <v>201276</v>
          </cell>
          <cell r="C207" t="str">
            <v>Zif Double row Single contacts 25pin 0.3pitch t=0.2 +/- 0.03mm H=1.0mm</v>
          </cell>
          <cell r="D207">
            <v>1</v>
          </cell>
        </row>
        <row r="208">
          <cell r="B208">
            <v>201277</v>
          </cell>
          <cell r="C208" t="str">
            <v>3PIN 3.0 PITCH BATTERY CONN</v>
          </cell>
          <cell r="D208">
            <v>1</v>
          </cell>
        </row>
        <row r="209">
          <cell r="B209">
            <v>201278</v>
          </cell>
          <cell r="C209" t="str">
            <v>T-FLASH Socket Push Type 6.05*11.15mm H=1.7mm</v>
          </cell>
          <cell r="D209">
            <v>1</v>
          </cell>
        </row>
        <row r="210">
          <cell r="B210">
            <v>201279</v>
          </cell>
          <cell r="C210" t="str">
            <v>CAP,0603X5R, 4.7uF, +/-10%, 35V, Hmax=0.1</v>
          </cell>
          <cell r="D210">
            <v>3.093</v>
          </cell>
        </row>
        <row r="211">
          <cell r="B211">
            <v>201280</v>
          </cell>
          <cell r="C211" t="str">
            <v>CAP 0201 4.7pF +/- 0.25pFC0G 50V 0.5mm</v>
          </cell>
          <cell r="D211">
            <v>2</v>
          </cell>
        </row>
        <row r="212">
          <cell r="B212">
            <v>201281</v>
          </cell>
          <cell r="C212" t="str">
            <v>CAP 0805 47uF +/- 10% X5R 10V 0.85mm</v>
          </cell>
          <cell r="D212">
            <v>1</v>
          </cell>
        </row>
        <row r="213">
          <cell r="B213">
            <v>201282</v>
          </cell>
          <cell r="C213" t="str">
            <v>A-SL680AW1D-HA3A-2TIF=120mA, IFP=200mA, Emitted Color white, Resin Color Yellow Diffused</v>
          </cell>
          <cell r="D213">
            <v>1</v>
          </cell>
        </row>
        <row r="214">
          <cell r="B214">
            <v>201283</v>
          </cell>
          <cell r="C214" t="str">
            <v>AP3426 is a module integrated with a digital ALS,PS,and IR LED,4.38*2.5*2.95</v>
          </cell>
          <cell r="D214">
            <v>1</v>
          </cell>
        </row>
        <row r="215">
          <cell r="B215">
            <v>201284</v>
          </cell>
          <cell r="C215" t="str">
            <v>Zif Double row Single contacts 6pin 0.3pitch t=0.2 +/- 0.03mm H=1.0mm</v>
          </cell>
          <cell r="D215">
            <v>1</v>
          </cell>
        </row>
        <row r="216">
          <cell r="B216">
            <v>201285</v>
          </cell>
          <cell r="C216" t="str">
            <v>IND Wire 2.5*2 0.33uH +/- 20% Srf&gt;42MHz DCR=0.04ohm Ir=2.8mA 1.2mm</v>
          </cell>
          <cell r="D216">
            <v>2</v>
          </cell>
        </row>
        <row r="217">
          <cell r="B217">
            <v>201286</v>
          </cell>
          <cell r="C217" t="str">
            <v>IND Wire 2.5*2 0.47uH +/- 20% Srf&gt;42MHz DCR=0.04ohm Ir=2.8mA 1.2mm</v>
          </cell>
          <cell r="D217">
            <v>3</v>
          </cell>
        </row>
        <row r="218">
          <cell r="B218">
            <v>201287</v>
          </cell>
          <cell r="C218" t="str">
            <v>IND Wire 2.5*2 12.2uH +/- 20% Srf&gt;42MHz DCR=0.096ohm Ir=1.8mA 1.2mm</v>
          </cell>
          <cell r="D218">
            <v>1</v>
          </cell>
        </row>
        <row r="219">
          <cell r="B219">
            <v>201289</v>
          </cell>
          <cell r="C219" t="str">
            <v>MT6328 Handles all 2G/3G/4G/smart Power Management System H=1.0mm</v>
          </cell>
          <cell r="D219">
            <v>1</v>
          </cell>
        </row>
        <row r="220">
          <cell r="B220">
            <v>201290</v>
          </cell>
          <cell r="C220" t="str">
            <v>MTK baseband chip (LTE-FDD 5 mode, HD, quad core 1.25GHZ), 12.6X12.6X0.9mm, TFBGA-641ball, 0.4PITCH, MT6737V/W, MTK</v>
          </cell>
          <cell r="D220">
            <v>1</v>
          </cell>
        </row>
        <row r="221">
          <cell r="B221">
            <v>201291</v>
          </cell>
          <cell r="C221" t="str">
            <v>The WNM2030 is the N-Channel enhancement MOS Field Effect Transistor SOT-723</v>
          </cell>
          <cell r="D221">
            <v>1</v>
          </cell>
        </row>
        <row r="222">
          <cell r="B222">
            <v>201292</v>
          </cell>
          <cell r="C222" t="str">
            <v>AW9201 is a single capacitive touch button detection controller, 1.6mm 1.6mm</v>
          </cell>
          <cell r="D222">
            <v>1</v>
          </cell>
        </row>
        <row r="223">
          <cell r="B223">
            <v>201293</v>
          </cell>
          <cell r="C223" t="str">
            <v>PNP switching transistor in a PDFN3x2-8L package.</v>
          </cell>
          <cell r="D223">
            <v>1</v>
          </cell>
        </row>
        <row r="224">
          <cell r="B224">
            <v>201294</v>
          </cell>
          <cell r="C224" t="str">
            <v>USB IO, 5PIN,5.85*7.5*1.85</v>
          </cell>
          <cell r="D224">
            <v>1</v>
          </cell>
        </row>
        <row r="225">
          <cell r="B225">
            <v>201295</v>
          </cell>
          <cell r="C225" t="str">
            <v>AW9961 is a high efficiency inductor boost white LED driver, TDFN22-6L, FB=0.2V, 600kHz Switching Frequency</v>
          </cell>
          <cell r="D225">
            <v>1</v>
          </cell>
        </row>
        <row r="226">
          <cell r="B226">
            <v>201296</v>
          </cell>
          <cell r="C226" t="str">
            <v>Earpiece shrapnel, 2.5*1.6*1.4, Jess</v>
          </cell>
          <cell r="D226">
            <v>2</v>
          </cell>
        </row>
        <row r="227">
          <cell r="B227">
            <v>201297</v>
          </cell>
          <cell r="C227" t="str">
            <v>Bi-directional TVS, VRWM=+/-12V,VRWM=+/-12V,VC=17V,SOD-123FL</v>
          </cell>
          <cell r="D227">
            <v>1</v>
          </cell>
        </row>
        <row r="228">
          <cell r="B228">
            <v>201298</v>
          </cell>
          <cell r="C228" t="str">
            <v>EOW2016-02-5565-N-PAPB-B,IF=200MA,IPF=350MA,5600-6600K2.0*1.6*0.55</v>
          </cell>
          <cell r="D228">
            <v>1</v>
          </cell>
        </row>
        <row r="229">
          <cell r="B229">
            <v>201299</v>
          </cell>
          <cell r="C229" t="str">
            <v>RES 0201 2.49Kohm +/- 5% 50V 1/20W0.23mm</v>
          </cell>
          <cell r="D229">
            <v>1</v>
          </cell>
        </row>
        <row r="230">
          <cell r="B230">
            <v>201300</v>
          </cell>
          <cell r="C230" t="str">
            <v>RES 0201 330Kohm +/-1%</v>
          </cell>
          <cell r="D230">
            <v>1</v>
          </cell>
        </row>
        <row r="231">
          <cell r="B231">
            <v>201301</v>
          </cell>
          <cell r="C231" t="str">
            <v>RES 0201 39Kohm +/- 1% 50V1/20W 0.23mm</v>
          </cell>
          <cell r="D231">
            <v>1</v>
          </cell>
        </row>
        <row r="232">
          <cell r="B232">
            <v>201302</v>
          </cell>
          <cell r="C232" t="str">
            <v>RES 0201 470Kohm +/-5%</v>
          </cell>
          <cell r="D232">
            <v>1</v>
          </cell>
        </row>
        <row r="233">
          <cell r="B233">
            <v>201303</v>
          </cell>
          <cell r="C233" t="str">
            <v>RES 0201 442ohm +/- 1% 50V 1/16W 0.23mm</v>
          </cell>
          <cell r="D233">
            <v>2</v>
          </cell>
        </row>
        <row r="234">
          <cell r="B234">
            <v>201304</v>
          </cell>
          <cell r="C234" t="str">
            <v>RES 0201 47Kohm +/- 1% 25V 1/20W 0.23</v>
          </cell>
          <cell r="D234">
            <v>4</v>
          </cell>
        </row>
        <row r="235">
          <cell r="B235">
            <v>201305</v>
          </cell>
          <cell r="C235" t="str">
            <v>RES 0805 0.056ohm +/-1%</v>
          </cell>
          <cell r="D235">
            <v>1</v>
          </cell>
        </row>
        <row r="236">
          <cell r="B236">
            <v>201306</v>
          </cell>
          <cell r="C236" t="str">
            <v>Shielding cover 25.3*17.6*1.35</v>
          </cell>
          <cell r="D236">
            <v>1</v>
          </cell>
        </row>
        <row r="237">
          <cell r="B237">
            <v>201307</v>
          </cell>
          <cell r="C237" t="str">
            <v>Shielding cover 13.65*10.55*1.3</v>
          </cell>
          <cell r="D237">
            <v>1</v>
          </cell>
        </row>
        <row r="238">
          <cell r="B238">
            <v>201308</v>
          </cell>
          <cell r="C238" t="str">
            <v>Shielding cover 30.9*23.55*1.35</v>
          </cell>
          <cell r="D238">
            <v>1</v>
          </cell>
        </row>
        <row r="239">
          <cell r="B239">
            <v>201309</v>
          </cell>
          <cell r="C239" t="str">
            <v>Shielding cover 10.96*9.27*1.35</v>
          </cell>
          <cell r="D239">
            <v>1</v>
          </cell>
        </row>
        <row r="240">
          <cell r="B240">
            <v>201310</v>
          </cell>
          <cell r="C240" t="str">
            <v>Sub-PCB V5301_2_20 board information 20171109a.zip</v>
          </cell>
          <cell r="D240">
            <v>1</v>
          </cell>
        </row>
        <row r="241">
          <cell r="B241">
            <v>201311</v>
          </cell>
          <cell r="C241" t="str">
            <v>CAP 0402 5.6pF +/- 0.5pF C0G 50V 0.5mm</v>
          </cell>
          <cell r="D241">
            <v>1</v>
          </cell>
        </row>
        <row r="242">
          <cell r="B242">
            <v>201312</v>
          </cell>
          <cell r="C242" t="str">
            <v>Shielding cover 16.92*14.12*1.35</v>
          </cell>
          <cell r="D242">
            <v>1</v>
          </cell>
        </row>
        <row r="243">
          <cell r="B243">
            <v>201313</v>
          </cell>
          <cell r="C243" t="str">
            <v>Antenna-GPS WIFI BT-White-E9</v>
          </cell>
          <cell r="D243">
            <v>1</v>
          </cell>
        </row>
        <row r="244">
          <cell r="B244">
            <v>201314</v>
          </cell>
          <cell r="C244" t="str">
            <v>Antenna-GSM WCDMA-White-E9</v>
          </cell>
          <cell r="D244">
            <v>1</v>
          </cell>
        </row>
        <row r="245">
          <cell r="B245">
            <v>201315</v>
          </cell>
          <cell r="C245" t="str">
            <v>Front Housing-Golden-E9</v>
          </cell>
          <cell r="D245">
            <v>1</v>
          </cell>
        </row>
        <row r="246">
          <cell r="B246">
            <v>201316</v>
          </cell>
          <cell r="C246" t="str">
            <v>Front Housing-Blue-E9</v>
          </cell>
          <cell r="D246">
            <v>1</v>
          </cell>
        </row>
        <row r="247">
          <cell r="B247">
            <v>201317</v>
          </cell>
          <cell r="C247" t="str">
            <v>Middle Housing-Golden-E9</v>
          </cell>
          <cell r="D247">
            <v>1</v>
          </cell>
        </row>
        <row r="248">
          <cell r="B248">
            <v>201318</v>
          </cell>
          <cell r="C248" t="str">
            <v>Battery 4000mAh-GM3+</v>
          </cell>
          <cell r="D248">
            <v>1</v>
          </cell>
        </row>
        <row r="249">
          <cell r="B249">
            <v>201319</v>
          </cell>
          <cell r="C249" t="str">
            <v>Sim Slot Ejection Pin-GM3+</v>
          </cell>
          <cell r="D249">
            <v>1</v>
          </cell>
        </row>
        <row r="250">
          <cell r="B250">
            <v>201320</v>
          </cell>
          <cell r="C250" t="str">
            <v>Screen Protection Film-GM3+</v>
          </cell>
          <cell r="D250">
            <v>1</v>
          </cell>
        </row>
        <row r="251">
          <cell r="B251">
            <v>201321</v>
          </cell>
          <cell r="C251" t="str">
            <v>Back Housing(Battery Cover)Protection Film-GM3+</v>
          </cell>
          <cell r="D251">
            <v>1</v>
          </cell>
        </row>
        <row r="252">
          <cell r="B252">
            <v>201322</v>
          </cell>
          <cell r="C252" t="str">
            <v>Phone Case-TPU-GM3+</v>
          </cell>
          <cell r="D252">
            <v>1</v>
          </cell>
        </row>
        <row r="253">
          <cell r="B253">
            <v>201323</v>
          </cell>
          <cell r="C253" t="str">
            <v>Usb Cable(White) Micro 5 Pin-GM3+</v>
          </cell>
          <cell r="D253">
            <v>1</v>
          </cell>
        </row>
        <row r="254">
          <cell r="B254">
            <v>201324</v>
          </cell>
          <cell r="C254" t="str">
            <v>Earphone(White) 3.5mm Jack-GM3+</v>
          </cell>
          <cell r="D254">
            <v>1</v>
          </cell>
        </row>
        <row r="255">
          <cell r="B255">
            <v>201325</v>
          </cell>
          <cell r="C255" t="str">
            <v>Anti Water Label Dia2.5mm-GM3+</v>
          </cell>
          <cell r="D255">
            <v>1</v>
          </cell>
        </row>
        <row r="256">
          <cell r="B256">
            <v>201326</v>
          </cell>
          <cell r="C256" t="str">
            <v>Main PCBA-ML13</v>
          </cell>
          <cell r="D256">
            <v>1</v>
          </cell>
        </row>
        <row r="257">
          <cell r="B257">
            <v>201327</v>
          </cell>
          <cell r="C257" t="str">
            <v>LCD-ML13</v>
          </cell>
          <cell r="D257">
            <v>1</v>
          </cell>
        </row>
        <row r="258">
          <cell r="B258">
            <v>201328</v>
          </cell>
          <cell r="C258" t="str">
            <v>Camera 0.8MP Back-ML13</v>
          </cell>
          <cell r="D258">
            <v>1</v>
          </cell>
        </row>
        <row r="259">
          <cell r="B259">
            <v>201329</v>
          </cell>
          <cell r="C259" t="str">
            <v>Speaker-ML13</v>
          </cell>
          <cell r="D259">
            <v>1</v>
          </cell>
        </row>
        <row r="260">
          <cell r="B260">
            <v>201330</v>
          </cell>
          <cell r="C260" t="str">
            <v>Motor-ML13</v>
          </cell>
          <cell r="D260">
            <v>1</v>
          </cell>
        </row>
        <row r="261">
          <cell r="B261">
            <v>201331</v>
          </cell>
          <cell r="C261" t="str">
            <v>Mic-ML13</v>
          </cell>
          <cell r="D261">
            <v>1</v>
          </cell>
        </row>
        <row r="262">
          <cell r="B262">
            <v>201332</v>
          </cell>
          <cell r="C262" t="str">
            <v>Keypad Dome-ML13</v>
          </cell>
          <cell r="D262">
            <v>1</v>
          </cell>
        </row>
        <row r="263">
          <cell r="B263">
            <v>201333</v>
          </cell>
          <cell r="C263" t="str">
            <v>Speaker Cover-ML13</v>
          </cell>
          <cell r="D263">
            <v>1</v>
          </cell>
        </row>
        <row r="264">
          <cell r="B264">
            <v>201334</v>
          </cell>
          <cell r="C264" t="str">
            <v>Bt Antenna-ML13</v>
          </cell>
          <cell r="D264">
            <v>1</v>
          </cell>
        </row>
        <row r="265">
          <cell r="B265">
            <v>201335</v>
          </cell>
          <cell r="C265" t="str">
            <v>Front Housing-Black-ML13</v>
          </cell>
          <cell r="D265">
            <v>1</v>
          </cell>
        </row>
        <row r="266">
          <cell r="B266">
            <v>201336</v>
          </cell>
          <cell r="C266" t="str">
            <v>Front Housing-Dark Blue-ML13</v>
          </cell>
          <cell r="D266">
            <v>1</v>
          </cell>
        </row>
        <row r="267">
          <cell r="B267">
            <v>201337</v>
          </cell>
          <cell r="C267" t="str">
            <v>Tape LCD Lens-ML13</v>
          </cell>
          <cell r="D267">
            <v>1</v>
          </cell>
        </row>
        <row r="268">
          <cell r="B268">
            <v>201338</v>
          </cell>
          <cell r="C268" t="str">
            <v>Seal Foam-LCD-ML13</v>
          </cell>
          <cell r="D268">
            <v>1</v>
          </cell>
        </row>
        <row r="269">
          <cell r="B269">
            <v>201339</v>
          </cell>
          <cell r="C269" t="str">
            <v>Receiver Anti-Dust Net-ML13</v>
          </cell>
          <cell r="D269">
            <v>1</v>
          </cell>
        </row>
        <row r="270">
          <cell r="B270">
            <v>201340</v>
          </cell>
          <cell r="C270" t="str">
            <v>Middle Housing-Black-ML13</v>
          </cell>
          <cell r="D270">
            <v>1</v>
          </cell>
        </row>
        <row r="271">
          <cell r="B271">
            <v>201341</v>
          </cell>
          <cell r="C271" t="str">
            <v>Middle Housing-Blue-ML13</v>
          </cell>
          <cell r="D271">
            <v>1</v>
          </cell>
        </row>
        <row r="272">
          <cell r="B272">
            <v>201342</v>
          </cell>
          <cell r="C272" t="str">
            <v>Middle Housing-Green-ML13</v>
          </cell>
          <cell r="D272">
            <v>1</v>
          </cell>
        </row>
        <row r="273">
          <cell r="B273">
            <v>201343</v>
          </cell>
          <cell r="C273" t="str">
            <v>Middle Housing-Red-ML13</v>
          </cell>
          <cell r="D273">
            <v>1</v>
          </cell>
        </row>
        <row r="274">
          <cell r="B274">
            <v>201344</v>
          </cell>
          <cell r="C274" t="str">
            <v>Earphone(Black) 3.5mm Jack-ML13</v>
          </cell>
          <cell r="D274">
            <v>1</v>
          </cell>
        </row>
        <row r="275">
          <cell r="B275">
            <v>201345</v>
          </cell>
          <cell r="C275" t="str">
            <v>Main PCBA-Q38</v>
          </cell>
          <cell r="D275">
            <v>1</v>
          </cell>
        </row>
        <row r="276">
          <cell r="B276">
            <v>201346</v>
          </cell>
          <cell r="C276" t="str">
            <v>LCD-Q38</v>
          </cell>
          <cell r="D276">
            <v>1</v>
          </cell>
        </row>
        <row r="277">
          <cell r="B277">
            <v>201347</v>
          </cell>
          <cell r="C277" t="str">
            <v>Camera 0.3MP Back-Q38</v>
          </cell>
          <cell r="D277">
            <v>1</v>
          </cell>
        </row>
        <row r="278">
          <cell r="B278">
            <v>201348</v>
          </cell>
          <cell r="C278" t="str">
            <v>Speaker Cover-Q38</v>
          </cell>
          <cell r="D278">
            <v>1</v>
          </cell>
        </row>
        <row r="279">
          <cell r="B279">
            <v>201349</v>
          </cell>
          <cell r="C279" t="str">
            <v>Mic-Q38</v>
          </cell>
          <cell r="D279">
            <v>1</v>
          </cell>
        </row>
        <row r="280">
          <cell r="B280">
            <v>201350</v>
          </cell>
          <cell r="C280" t="str">
            <v>Motor-Q38</v>
          </cell>
          <cell r="D280">
            <v>1</v>
          </cell>
        </row>
        <row r="281">
          <cell r="B281">
            <v>201351</v>
          </cell>
          <cell r="C281" t="str">
            <v>Keypad Dome-Q38</v>
          </cell>
          <cell r="D281">
            <v>1</v>
          </cell>
        </row>
        <row r="282">
          <cell r="B282">
            <v>201352</v>
          </cell>
          <cell r="C282" t="str">
            <v>Receiver-Q38</v>
          </cell>
          <cell r="D282">
            <v>1</v>
          </cell>
        </row>
        <row r="283">
          <cell r="B283">
            <v>201353</v>
          </cell>
          <cell r="C283" t="str">
            <v>Front Housing-Black-Q38</v>
          </cell>
          <cell r="D283">
            <v>1</v>
          </cell>
        </row>
        <row r="284">
          <cell r="B284">
            <v>201354</v>
          </cell>
          <cell r="C284" t="str">
            <v>Front Housing-Golden-Q38</v>
          </cell>
          <cell r="D284">
            <v>1</v>
          </cell>
        </row>
        <row r="285">
          <cell r="B285">
            <v>201355</v>
          </cell>
          <cell r="C285" t="str">
            <v>Front Housing-Blue-Q38</v>
          </cell>
          <cell r="D285">
            <v>1</v>
          </cell>
        </row>
        <row r="286">
          <cell r="B286">
            <v>201356</v>
          </cell>
          <cell r="C286" t="str">
            <v>Middle Housing-Golden-Q38</v>
          </cell>
          <cell r="D286">
            <v>1</v>
          </cell>
        </row>
        <row r="287">
          <cell r="B287">
            <v>201357</v>
          </cell>
          <cell r="C287" t="str">
            <v>Middle Housing-Blue-Q38</v>
          </cell>
          <cell r="D287">
            <v>1</v>
          </cell>
        </row>
        <row r="288">
          <cell r="B288">
            <v>201358</v>
          </cell>
          <cell r="C288" t="str">
            <v>Back Housing(Battery Cover)-Black-Q38</v>
          </cell>
          <cell r="D288">
            <v>1</v>
          </cell>
        </row>
        <row r="289">
          <cell r="B289">
            <v>201359</v>
          </cell>
          <cell r="C289" t="str">
            <v>Back Housing(Battery Cover)-Golden-Q38</v>
          </cell>
          <cell r="D289">
            <v>1</v>
          </cell>
        </row>
        <row r="290">
          <cell r="B290">
            <v>201360</v>
          </cell>
          <cell r="C290" t="str">
            <v>Back Housing(Battery Cover)-Blue-Q38</v>
          </cell>
          <cell r="D290">
            <v>1</v>
          </cell>
        </row>
        <row r="291">
          <cell r="B291">
            <v>201361</v>
          </cell>
          <cell r="C291" t="str">
            <v>H1.3 Contact strip 3.1*1*1.3 (+/-0.2) mm</v>
          </cell>
          <cell r="D291">
            <v>4</v>
          </cell>
        </row>
        <row r="292">
          <cell r="B292">
            <v>201362</v>
          </cell>
          <cell r="C292" t="str">
            <v>2.5*2.5*1.5_1.5mm (+/-0.15) mm</v>
          </cell>
          <cell r="D292">
            <v>2</v>
          </cell>
        </row>
        <row r="293">
          <cell r="B293">
            <v>201363</v>
          </cell>
          <cell r="C293" t="str">
            <v>W2.9_40pin_0.4MM PITCH_H0.8_BTB-SOCKET 10.5*2.2*0.65 (+/-0.2) mm</v>
          </cell>
          <cell r="D293">
            <v>1</v>
          </cell>
        </row>
        <row r="294">
          <cell r="B294">
            <v>201364</v>
          </cell>
          <cell r="C294" t="str">
            <v>_6_0.3mm_1.0mm_ 5*3.8*1 (+/-0.2) mm</v>
          </cell>
          <cell r="D294">
            <v>1</v>
          </cell>
        </row>
        <row r="295">
          <cell r="B295">
            <v>201365</v>
          </cell>
          <cell r="C295" t="str">
            <v>_25_0.3mm_1.0mm_ 9.3.3*1 (+/-0.2) mm</v>
          </cell>
          <cell r="D295">
            <v>2</v>
          </cell>
        </row>
        <row r="296">
          <cell r="B296">
            <v>201366</v>
          </cell>
          <cell r="C296" t="str">
            <v>1.2max_0.6mm_ 2.5*2.5*1.6 (+/-0.2) mm</v>
          </cell>
          <cell r="D296">
            <v>1</v>
          </cell>
        </row>
        <row r="297">
          <cell r="B297">
            <v>201367</v>
          </cell>
          <cell r="C297" t="str">
            <v>_3_3.0mm_4.6mm_ 11.6*8.2*4.6 (+/-0.2) mm</v>
          </cell>
          <cell r="D297">
            <v>1</v>
          </cell>
        </row>
        <row r="298">
          <cell r="B298">
            <v>201368</v>
          </cell>
          <cell r="C298" t="str">
            <v>___1.5mm_TF Connector 11.25*6.95*1.5 (+/-0.2) mm</v>
          </cell>
          <cell r="D298">
            <v>1</v>
          </cell>
        </row>
        <row r="299">
          <cell r="B299">
            <v>201369</v>
          </cell>
          <cell r="C299" t="str">
            <v>_10__1.35mm_NanoSIM Connector 12.35*9.8*1.35 (+/-0.2) mm</v>
          </cell>
          <cell r="D299">
            <v>2</v>
          </cell>
        </row>
        <row r="300">
          <cell r="B300">
            <v>201370</v>
          </cell>
          <cell r="C300" t="str">
            <v>D3.5mm_5_3.8mm_EAR CONNNECTOR 12.5*7.9*4.1 (+/-0.2) mm</v>
          </cell>
          <cell r="D300">
            <v>1</v>
          </cell>
        </row>
        <row r="301">
          <cell r="B301">
            <v>201371</v>
          </cell>
          <cell r="C301" t="str">
            <v>0.4mm pitch 1.6mm?1.68mm +/-0.055mmCSP-14_K _0.6W?0.8W?1W ?1.2W</v>
          </cell>
          <cell r="D301">
            <v>1</v>
          </cell>
        </row>
        <row r="302">
          <cell r="B302">
            <v>201372</v>
          </cell>
          <cell r="C302" t="str">
            <v>TSOT-23-6L_Backlight White LED Driver_Up to 92%_38V 2.9*1.65*2.8 +/-0.12mm</v>
          </cell>
          <cell r="D302">
            <v>1</v>
          </cell>
        </row>
        <row r="303">
          <cell r="B303">
            <v>201373</v>
          </cell>
          <cell r="C303" t="str">
            <v>LFBGA200,11.5mm*13mm*0.9mm+/-0.05mm_16Gb_DDR4__</v>
          </cell>
          <cell r="D303">
            <v>1</v>
          </cell>
        </row>
        <row r="304">
          <cell r="B304">
            <v>201374</v>
          </cell>
          <cell r="C304" t="str">
            <v>LFBGA200,10mm*14.5mm*0.9mm+/-0.1mm__16Gb_DDR4____</v>
          </cell>
          <cell r="D304">
            <v>1</v>
          </cell>
        </row>
        <row r="305">
          <cell r="B305">
            <v>201375</v>
          </cell>
          <cell r="C305" t="str">
            <v>1.1mm?0.9mm +/-0.05mm_B2 single ended</v>
          </cell>
          <cell r="D305">
            <v>2</v>
          </cell>
        </row>
        <row r="306">
          <cell r="B306">
            <v>201376</v>
          </cell>
          <cell r="C306" t="str">
            <v>1.8mmx1.4mm +/-0.05mm_880~960MHz?_</v>
          </cell>
          <cell r="D306">
            <v>1</v>
          </cell>
        </row>
        <row r="307">
          <cell r="B307">
            <v>201377</v>
          </cell>
          <cell r="C307" t="str">
            <v>1.8mmx1.4mm +/-0.05mm_band 5 unbalanced</v>
          </cell>
          <cell r="D307">
            <v>1</v>
          </cell>
        </row>
        <row r="308">
          <cell r="B308">
            <v>201378</v>
          </cell>
          <cell r="C308" t="str">
            <v>CAP 0201 10nF +/-10% X7R 25V</v>
          </cell>
          <cell r="D308">
            <v>2.0299999999999998</v>
          </cell>
        </row>
        <row r="309">
          <cell r="B309">
            <v>201379</v>
          </cell>
          <cell r="C309" t="str">
            <v>CAP 0201 4.3pF +/-5% NPO 25V</v>
          </cell>
          <cell r="D309">
            <v>1</v>
          </cell>
        </row>
        <row r="310">
          <cell r="B310">
            <v>201380</v>
          </cell>
          <cell r="C310" t="str">
            <v>CAP 0201 4.7pF +/-20% X7R 6.3V</v>
          </cell>
          <cell r="D310">
            <v>1</v>
          </cell>
        </row>
        <row r="311">
          <cell r="B311">
            <v>201381</v>
          </cell>
          <cell r="C311" t="str">
            <v>CAP 0201 56pF +/-5% NPO 25V</v>
          </cell>
          <cell r="D311">
            <v>1</v>
          </cell>
        </row>
        <row r="312">
          <cell r="B312">
            <v>201382</v>
          </cell>
          <cell r="C312" t="str">
            <v>IND 2016 1.0uH +/-20% Q&gt;14 Srf=10000MHz DCR=0.07ohm Ir=2.7A</v>
          </cell>
          <cell r="D312">
            <v>1</v>
          </cell>
        </row>
        <row r="313">
          <cell r="B313">
            <v>201383</v>
          </cell>
          <cell r="C313" t="str">
            <v>IND 2016 2.2uH +/-20% Q&gt;14 Srf=10000MHz DCR=0.14ohm Ir=1.9A</v>
          </cell>
          <cell r="D313">
            <v>2</v>
          </cell>
        </row>
        <row r="314">
          <cell r="B314">
            <v>201384</v>
          </cell>
          <cell r="C314" t="str">
            <v>IND 2520 0.33uH +/-20% Q&gt;12 Srf=16000MHz DCR=33mohm Ir=5.5A</v>
          </cell>
          <cell r="D314">
            <v>3</v>
          </cell>
        </row>
        <row r="315">
          <cell r="B315">
            <v>201385</v>
          </cell>
          <cell r="C315" t="str">
            <v>IND 2520 1uH +/-20% Q&gt;14 Srf=12000MHz DCR=0.065ohm Ir=3A</v>
          </cell>
          <cell r="D315">
            <v>1</v>
          </cell>
        </row>
        <row r="316">
          <cell r="B316">
            <v>201386</v>
          </cell>
          <cell r="C316" t="str">
            <v>IND 2520 4.7uH +/-20% Q&gt;11 Srf=16000MHz DCR=0.216ohm Ir=1.4A</v>
          </cell>
          <cell r="D316">
            <v>1</v>
          </cell>
        </row>
        <row r="317">
          <cell r="B317">
            <v>201387</v>
          </cell>
          <cell r="C317" t="str">
            <v>IND 3010 10uH +/-20% Q&gt;14 Srf=10000MHz DCR=0.35ohm Ir=0.77A</v>
          </cell>
          <cell r="D317">
            <v>1</v>
          </cell>
        </row>
        <row r="318">
          <cell r="B318">
            <v>201388</v>
          </cell>
          <cell r="C318" t="str">
            <v>IND 0201 0.062uH +/-3% Q&gt;13 Srf=2300MHz DCR=1.15ohm Ir=0.2A</v>
          </cell>
          <cell r="D318">
            <v>1</v>
          </cell>
        </row>
        <row r="319">
          <cell r="B319">
            <v>201389</v>
          </cell>
          <cell r="C319" t="str">
            <v>IND 0201 6.8nH +/-5% Q&gt;13 Srf=4900MHz DCR=0.5ohm Ir=0.2A</v>
          </cell>
          <cell r="D319">
            <v>2</v>
          </cell>
        </row>
        <row r="320">
          <cell r="B320">
            <v>201390</v>
          </cell>
          <cell r="C320" t="str">
            <v>IND 0201 0.0033UH +/-0.2nH Q&gt;13 Srf=5900MHz DCR=0.25ohm Ir=0.45A</v>
          </cell>
          <cell r="D320">
            <v>1</v>
          </cell>
        </row>
        <row r="321">
          <cell r="B321">
            <v>201391</v>
          </cell>
          <cell r="C321" t="str">
            <v>IND 0201 0.6nH +/-0.3nH Q&gt;13 Srf=10000MHz DCR=0.12ohm Ir=0.36A</v>
          </cell>
          <cell r="D321">
            <v>2</v>
          </cell>
        </row>
        <row r="322">
          <cell r="B322">
            <v>201392</v>
          </cell>
          <cell r="C322" t="str">
            <v>IND 0201 5.1nH +/-0.3nH Q&gt;13 Srf=5900MHz DCR=0.46ohm Ir=0.21A</v>
          </cell>
          <cell r="D322">
            <v>1</v>
          </cell>
        </row>
        <row r="323">
          <cell r="B323">
            <v>201393</v>
          </cell>
          <cell r="C323" t="str">
            <v>IND 0201 1.8nH +/-0.1nH Q&gt;14 Srf=10000MHz DCR=0.15ohm Ir=0.60A</v>
          </cell>
          <cell r="D323">
            <v>4</v>
          </cell>
        </row>
        <row r="324">
          <cell r="B324">
            <v>201394</v>
          </cell>
          <cell r="C324" t="str">
            <v>Conductive Cloth-Silver-Front Camera Grounded 6.4*6.4*0.15mm-Primo G9</v>
          </cell>
          <cell r="D324">
            <v>1.02</v>
          </cell>
        </row>
        <row r="325">
          <cell r="B325">
            <v>201395</v>
          </cell>
          <cell r="C325" t="str">
            <v>IND 0201 2.2nH +/-0.3nH Q&gt;13 Srf=10000MHz DCR=0.25ohm Ir=0.29A</v>
          </cell>
          <cell r="D325">
            <v>1</v>
          </cell>
        </row>
        <row r="326">
          <cell r="B326">
            <v>201396</v>
          </cell>
          <cell r="C326" t="str">
            <v>IND 0201 22nH +/-5% Q&gt;13 Srf=2600MHz DCR=1.2ohm Ir=0.13A</v>
          </cell>
          <cell r="D326">
            <v>1</v>
          </cell>
        </row>
        <row r="327">
          <cell r="B327">
            <v>201397</v>
          </cell>
          <cell r="C327" t="str">
            <v>RES 0201 36Kohm +/-1%</v>
          </cell>
          <cell r="D327">
            <v>1</v>
          </cell>
        </row>
        <row r="328">
          <cell r="B328">
            <v>201398</v>
          </cell>
          <cell r="C328" t="str">
            <v>RES 0603 1ohm +/-1%</v>
          </cell>
          <cell r="D328">
            <v>1</v>
          </cell>
        </row>
        <row r="329">
          <cell r="B329">
            <v>201399</v>
          </cell>
          <cell r="C329" t="str">
            <v>Chip_Bead 0402 1Kohm@100MHz +/-20% DCR=1.10ohm Ir=0.4A</v>
          </cell>
          <cell r="D329">
            <v>2</v>
          </cell>
        </row>
        <row r="330">
          <cell r="B330">
            <v>201400</v>
          </cell>
          <cell r="C330" t="str">
            <v>Chip_Bead 0402 120ohm@100MHz +/-25% DCR=0.3ohm Ir=0.5A</v>
          </cell>
          <cell r="D330">
            <v>2</v>
          </cell>
        </row>
        <row r="331">
          <cell r="B331">
            <v>201401</v>
          </cell>
          <cell r="C331" t="str">
            <v>Middle Housing-Black-Q38</v>
          </cell>
          <cell r="D331">
            <v>1</v>
          </cell>
        </row>
        <row r="332">
          <cell r="B332">
            <v>201402</v>
          </cell>
          <cell r="C332" t="str">
            <v>Glue For Panel-Xin Yi 3109A-F9</v>
          </cell>
          <cell r="D332">
            <v>0</v>
          </cell>
        </row>
        <row r="333">
          <cell r="B333">
            <v>201419</v>
          </cell>
          <cell r="C333" t="str">
            <v>Keypad-Black Red-L26</v>
          </cell>
          <cell r="D333">
            <v>1</v>
          </cell>
        </row>
        <row r="334">
          <cell r="B334">
            <v>201420</v>
          </cell>
          <cell r="C334" t="str">
            <v>Keypad-Black Light Blue-L26</v>
          </cell>
          <cell r="D334">
            <v>1</v>
          </cell>
        </row>
        <row r="335">
          <cell r="B335">
            <v>201421</v>
          </cell>
          <cell r="C335" t="str">
            <v>Middle Housing-Light Blue-L26</v>
          </cell>
          <cell r="D335">
            <v>1</v>
          </cell>
        </row>
        <row r="336">
          <cell r="B336">
            <v>201422</v>
          </cell>
          <cell r="C336" t="str">
            <v>3M Glue Tape-WMB2000505ABAB</v>
          </cell>
          <cell r="D336">
            <v>9.3999999999999994E-5</v>
          </cell>
        </row>
        <row r="337">
          <cell r="B337">
            <v>201423</v>
          </cell>
          <cell r="C337" t="str">
            <v>Cell Insulation Adhesive-WMB2000505ABAB</v>
          </cell>
          <cell r="D337">
            <v>0.03</v>
          </cell>
        </row>
        <row r="338">
          <cell r="B338">
            <v>201424</v>
          </cell>
          <cell r="C338" t="str">
            <v>PE Bag(Battery)-WMB2000505ABAB</v>
          </cell>
          <cell r="D338">
            <v>1</v>
          </cell>
        </row>
        <row r="339">
          <cell r="B339">
            <v>201425</v>
          </cell>
          <cell r="C339" t="str">
            <v>Nickel Strip-WMB2000505ABAB</v>
          </cell>
          <cell r="D339">
            <v>8.2251999999999998E-5</v>
          </cell>
        </row>
        <row r="340">
          <cell r="B340">
            <v>201426</v>
          </cell>
          <cell r="C340" t="str">
            <v>Foam Normal Connector-F8</v>
          </cell>
          <cell r="D340">
            <v>4</v>
          </cell>
        </row>
        <row r="341">
          <cell r="B341">
            <v>201427</v>
          </cell>
          <cell r="C341" t="str">
            <v>Camera Back-L6</v>
          </cell>
          <cell r="D341">
            <v>1</v>
          </cell>
        </row>
        <row r="342">
          <cell r="B342">
            <v>201428</v>
          </cell>
          <cell r="C342" t="str">
            <v>Camera Lens Protective Film-F8</v>
          </cell>
          <cell r="D342">
            <v>1</v>
          </cell>
        </row>
        <row r="343">
          <cell r="B343">
            <v>201429</v>
          </cell>
          <cell r="C343" t="str">
            <v>Graphite Film(Battery Cover)White-F8</v>
          </cell>
          <cell r="D343">
            <v>1</v>
          </cell>
        </row>
        <row r="344">
          <cell r="B344">
            <v>201430</v>
          </cell>
          <cell r="C344" t="str">
            <v>Graphite Film(Battery Cover)Black-F8</v>
          </cell>
          <cell r="D344">
            <v>1</v>
          </cell>
        </row>
        <row r="345">
          <cell r="B345">
            <v>201431</v>
          </cell>
          <cell r="C345" t="str">
            <v>Main PCBA-L6</v>
          </cell>
          <cell r="D345">
            <v>1</v>
          </cell>
        </row>
        <row r="346">
          <cell r="B346">
            <v>201432</v>
          </cell>
          <cell r="C346" t="str">
            <v>LCD-L6</v>
          </cell>
          <cell r="D346">
            <v>1</v>
          </cell>
        </row>
        <row r="347">
          <cell r="B347">
            <v>201433</v>
          </cell>
          <cell r="C347" t="str">
            <v>Speaker Length 35mm-L6</v>
          </cell>
          <cell r="D347">
            <v>1</v>
          </cell>
        </row>
        <row r="348">
          <cell r="B348">
            <v>201434</v>
          </cell>
          <cell r="C348" t="str">
            <v>Mic 4015-L6</v>
          </cell>
          <cell r="D348">
            <v>1</v>
          </cell>
        </row>
        <row r="349">
          <cell r="B349">
            <v>201435</v>
          </cell>
          <cell r="C349" t="str">
            <v>Keypad Dome-L6</v>
          </cell>
          <cell r="D349">
            <v>1</v>
          </cell>
        </row>
        <row r="350">
          <cell r="B350">
            <v>201436</v>
          </cell>
          <cell r="C350" t="str">
            <v>Vibrator Motor Wire length 9mm-L6</v>
          </cell>
          <cell r="D350">
            <v>1</v>
          </cell>
        </row>
        <row r="351">
          <cell r="B351">
            <v>201437</v>
          </cell>
          <cell r="C351" t="str">
            <v>Back Housing(Battery Cover)Black-L6</v>
          </cell>
          <cell r="D351">
            <v>1</v>
          </cell>
        </row>
        <row r="352">
          <cell r="B352">
            <v>201438</v>
          </cell>
          <cell r="C352" t="str">
            <v>Keypad-Black&amp;Silver-L6</v>
          </cell>
          <cell r="D352">
            <v>1</v>
          </cell>
        </row>
        <row r="353">
          <cell r="B353">
            <v>201439</v>
          </cell>
          <cell r="C353" t="str">
            <v>Speaker Cover-Black-L6</v>
          </cell>
          <cell r="D353">
            <v>1</v>
          </cell>
        </row>
        <row r="354">
          <cell r="B354">
            <v>201440</v>
          </cell>
          <cell r="C354" t="str">
            <v>LCD Lens-Black-L6</v>
          </cell>
          <cell r="D354">
            <v>1</v>
          </cell>
        </row>
        <row r="355">
          <cell r="B355">
            <v>201441</v>
          </cell>
          <cell r="C355" t="str">
            <v>Camera Lens Black-L6</v>
          </cell>
          <cell r="D355">
            <v>1</v>
          </cell>
        </row>
        <row r="356">
          <cell r="B356">
            <v>201442</v>
          </cell>
          <cell r="C356" t="str">
            <v>Tape Double LCD Lens-L6</v>
          </cell>
          <cell r="D356">
            <v>1</v>
          </cell>
        </row>
        <row r="357">
          <cell r="B357">
            <v>201443</v>
          </cell>
          <cell r="C357" t="str">
            <v>Foam LCD Sealed-L6</v>
          </cell>
          <cell r="D357">
            <v>1</v>
          </cell>
        </row>
        <row r="358">
          <cell r="B358">
            <v>201444</v>
          </cell>
          <cell r="C358" t="str">
            <v>Tape Camera Lens-L6</v>
          </cell>
          <cell r="D358">
            <v>1</v>
          </cell>
        </row>
        <row r="359">
          <cell r="B359">
            <v>201445</v>
          </cell>
          <cell r="C359" t="str">
            <v>Foam Receiver Sealed Black-L6</v>
          </cell>
          <cell r="D359">
            <v>1</v>
          </cell>
        </row>
        <row r="360">
          <cell r="B360">
            <v>201446</v>
          </cell>
          <cell r="C360" t="str">
            <v>Foam Speaker Sealed Black-L6</v>
          </cell>
          <cell r="D360">
            <v>1</v>
          </cell>
        </row>
        <row r="361">
          <cell r="B361">
            <v>201447</v>
          </cell>
          <cell r="C361" t="str">
            <v>Foam Speaker Box Sealed Black-L6</v>
          </cell>
          <cell r="D361">
            <v>1</v>
          </cell>
        </row>
        <row r="362">
          <cell r="B362">
            <v>201448</v>
          </cell>
          <cell r="C362" t="str">
            <v>Mylar PCBA White-L6</v>
          </cell>
          <cell r="D362">
            <v>1</v>
          </cell>
        </row>
        <row r="363">
          <cell r="B363">
            <v>201449</v>
          </cell>
          <cell r="C363" t="str">
            <v>Conductive Cloth PCBA-L6</v>
          </cell>
          <cell r="D363">
            <v>1</v>
          </cell>
        </row>
        <row r="364">
          <cell r="B364">
            <v>201450</v>
          </cell>
          <cell r="C364" t="str">
            <v>Screw 1.4*3.5*2.5mm-L6</v>
          </cell>
          <cell r="D364">
            <v>6</v>
          </cell>
        </row>
        <row r="365">
          <cell r="B365">
            <v>201451</v>
          </cell>
          <cell r="C365" t="str">
            <v>Charger-(Black)500mA Walton LOGO-L6</v>
          </cell>
          <cell r="D365">
            <v>1</v>
          </cell>
        </row>
        <row r="366">
          <cell r="B366">
            <v>201452</v>
          </cell>
          <cell r="C366" t="str">
            <v>Battery 700mAh-L6</v>
          </cell>
          <cell r="D366">
            <v>1</v>
          </cell>
        </row>
        <row r="367">
          <cell r="B367">
            <v>201453</v>
          </cell>
          <cell r="C367" t="str">
            <v>Earphone(Black) 3.5mm Jack-L6</v>
          </cell>
          <cell r="D367">
            <v>1</v>
          </cell>
        </row>
        <row r="368">
          <cell r="B368">
            <v>201454</v>
          </cell>
          <cell r="C368" t="str">
            <v>Middle Housing-Black-L6</v>
          </cell>
          <cell r="D368">
            <v>1</v>
          </cell>
        </row>
        <row r="369">
          <cell r="B369">
            <v>201455</v>
          </cell>
          <cell r="C369" t="str">
            <v>Front Housing-Black-L6</v>
          </cell>
          <cell r="D369">
            <v>1</v>
          </cell>
        </row>
        <row r="370">
          <cell r="B370">
            <v>201456</v>
          </cell>
          <cell r="C370" t="str">
            <v>Anti Water Label White Dia 2.5mm-L6</v>
          </cell>
          <cell r="D370">
            <v>1</v>
          </cell>
        </row>
        <row r="371">
          <cell r="B371">
            <v>201457</v>
          </cell>
          <cell r="C371" t="str">
            <v>Main PCBA-EF7</v>
          </cell>
          <cell r="D371">
            <v>1</v>
          </cell>
        </row>
        <row r="372">
          <cell r="B372">
            <v>201458</v>
          </cell>
          <cell r="C372" t="str">
            <v>Sub PCBA-EF7</v>
          </cell>
          <cell r="D372">
            <v>1</v>
          </cell>
        </row>
        <row r="373">
          <cell r="B373">
            <v>201459</v>
          </cell>
          <cell r="C373" t="str">
            <v>LCM-EF7</v>
          </cell>
          <cell r="D373">
            <v>1</v>
          </cell>
        </row>
        <row r="374">
          <cell r="B374">
            <v>201460</v>
          </cell>
          <cell r="C374" t="str">
            <v>TP-EF7</v>
          </cell>
          <cell r="D374">
            <v>1</v>
          </cell>
        </row>
        <row r="375">
          <cell r="B375">
            <v>201461</v>
          </cell>
          <cell r="C375" t="str">
            <v>Camera 2MP-Front-EF7</v>
          </cell>
          <cell r="D375">
            <v>1</v>
          </cell>
        </row>
        <row r="376">
          <cell r="B376">
            <v>201462</v>
          </cell>
          <cell r="C376" t="str">
            <v>Camera 5MP-Back-EF7</v>
          </cell>
          <cell r="D376">
            <v>1</v>
          </cell>
        </row>
        <row r="377">
          <cell r="B377">
            <v>201463</v>
          </cell>
          <cell r="C377" t="str">
            <v>FPC Key With Dome-EF7</v>
          </cell>
          <cell r="D377">
            <v>1</v>
          </cell>
        </row>
        <row r="378">
          <cell r="B378">
            <v>201464</v>
          </cell>
          <cell r="C378" t="str">
            <v>Receiver-EF7</v>
          </cell>
          <cell r="D378">
            <v>1</v>
          </cell>
        </row>
        <row r="379">
          <cell r="B379">
            <v>201465</v>
          </cell>
          <cell r="C379" t="str">
            <v>Mic 4.6x2.0mm-EF7</v>
          </cell>
          <cell r="D379">
            <v>1</v>
          </cell>
        </row>
        <row r="380">
          <cell r="B380">
            <v>201466</v>
          </cell>
          <cell r="C380" t="str">
            <v>Motor length 8mm-EF7</v>
          </cell>
          <cell r="D380">
            <v>1</v>
          </cell>
        </row>
        <row r="381">
          <cell r="B381">
            <v>201467</v>
          </cell>
          <cell r="C381" t="str">
            <v>Speaker wire length 10mm-EF7</v>
          </cell>
          <cell r="D381">
            <v>1</v>
          </cell>
        </row>
        <row r="382">
          <cell r="B382">
            <v>201468</v>
          </cell>
          <cell r="C382" t="str">
            <v>Antenna-GSM-Black-EF7</v>
          </cell>
          <cell r="D382">
            <v>1</v>
          </cell>
        </row>
        <row r="383">
          <cell r="B383">
            <v>201469</v>
          </cell>
          <cell r="C383" t="str">
            <v>Antenna-GSM-White-EF7</v>
          </cell>
          <cell r="D383">
            <v>1</v>
          </cell>
        </row>
        <row r="384">
          <cell r="B384">
            <v>201470</v>
          </cell>
          <cell r="C384" t="str">
            <v>Back Housing(Battery cover)-Black-EF7</v>
          </cell>
          <cell r="D384">
            <v>1</v>
          </cell>
        </row>
        <row r="385">
          <cell r="B385">
            <v>201471</v>
          </cell>
          <cell r="C385" t="str">
            <v>Back Housing(Battery cover)-Gold-EF7</v>
          </cell>
          <cell r="D385">
            <v>1</v>
          </cell>
        </row>
        <row r="386">
          <cell r="B386">
            <v>201472</v>
          </cell>
          <cell r="C386" t="str">
            <v>Power key-Black-EF7</v>
          </cell>
          <cell r="D386">
            <v>1</v>
          </cell>
        </row>
        <row r="387">
          <cell r="B387">
            <v>201473</v>
          </cell>
          <cell r="C387" t="str">
            <v>Power key-Gold-EF7</v>
          </cell>
          <cell r="D387">
            <v>1</v>
          </cell>
        </row>
        <row r="388">
          <cell r="B388">
            <v>201474</v>
          </cell>
          <cell r="C388" t="str">
            <v>Volume key-Black-EF7</v>
          </cell>
          <cell r="D388">
            <v>1</v>
          </cell>
        </row>
        <row r="389">
          <cell r="B389">
            <v>201475</v>
          </cell>
          <cell r="C389" t="str">
            <v>Volume key-Gold-EF7</v>
          </cell>
          <cell r="D389">
            <v>1</v>
          </cell>
        </row>
        <row r="390">
          <cell r="B390">
            <v>201476</v>
          </cell>
          <cell r="C390" t="str">
            <v>Mylar PCBA insulation 25*8*0.1mm-EF7</v>
          </cell>
          <cell r="D390">
            <v>1</v>
          </cell>
        </row>
        <row r="391">
          <cell r="B391">
            <v>201477</v>
          </cell>
          <cell r="C391" t="str">
            <v>Mylar TP IC insulation 10.8*10.8*0.1mm-EF7</v>
          </cell>
          <cell r="D391">
            <v>1</v>
          </cell>
        </row>
        <row r="392">
          <cell r="B392">
            <v>201478</v>
          </cell>
          <cell r="C392" t="str">
            <v>Antenna GPS/WIFI-Black-EF7</v>
          </cell>
          <cell r="D392">
            <v>1</v>
          </cell>
        </row>
        <row r="393">
          <cell r="B393">
            <v>201479</v>
          </cell>
          <cell r="C393" t="str">
            <v>Antenna GPS/WIFI-White-EF7</v>
          </cell>
          <cell r="D393">
            <v>1</v>
          </cell>
        </row>
        <row r="394">
          <cell r="B394">
            <v>201480</v>
          </cell>
          <cell r="C394" t="str">
            <v>Cable Coaxial Black-EF7</v>
          </cell>
          <cell r="D394">
            <v>1</v>
          </cell>
        </row>
        <row r="395">
          <cell r="B395">
            <v>201481</v>
          </cell>
          <cell r="C395" t="str">
            <v>Front Housing Black-EF7</v>
          </cell>
          <cell r="D395">
            <v>1</v>
          </cell>
        </row>
        <row r="396">
          <cell r="B396">
            <v>201482</v>
          </cell>
          <cell r="C396" t="str">
            <v>Front Housing Gold-EF7</v>
          </cell>
          <cell r="D396">
            <v>1</v>
          </cell>
        </row>
        <row r="397">
          <cell r="B397">
            <v>201483</v>
          </cell>
          <cell r="C397" t="str">
            <v>Middle Housing-Black-EF7</v>
          </cell>
          <cell r="D397">
            <v>1</v>
          </cell>
        </row>
        <row r="398">
          <cell r="B398">
            <v>201484</v>
          </cell>
          <cell r="C398" t="str">
            <v>Middle Housing-White-EF7</v>
          </cell>
          <cell r="D398">
            <v>1</v>
          </cell>
        </row>
        <row r="399">
          <cell r="B399">
            <v>201485</v>
          </cell>
          <cell r="C399" t="str">
            <v>Seal Mic Spacer 3.75*4.4*0.8mm-EF7</v>
          </cell>
          <cell r="D399">
            <v>1</v>
          </cell>
        </row>
        <row r="400">
          <cell r="B400">
            <v>201486</v>
          </cell>
          <cell r="C400" t="str">
            <v>Graphite Film-LCD 56X39.76mm-EF7</v>
          </cell>
          <cell r="D400">
            <v>1</v>
          </cell>
        </row>
        <row r="401">
          <cell r="B401">
            <v>201487</v>
          </cell>
          <cell r="C401" t="str">
            <v>Graphite Film-Battery Cover 32.06X14.9mm-EF7</v>
          </cell>
          <cell r="D401">
            <v>1</v>
          </cell>
        </row>
        <row r="402">
          <cell r="B402">
            <v>201488</v>
          </cell>
          <cell r="C402" t="str">
            <v>Graphite Film-PCBA 41.23X24.8mm-EF7</v>
          </cell>
          <cell r="D402">
            <v>1</v>
          </cell>
        </row>
        <row r="403">
          <cell r="B403">
            <v>201489</v>
          </cell>
          <cell r="C403" t="str">
            <v>Black Mylar Paper(Battery Cover)-EF7</v>
          </cell>
          <cell r="D403">
            <v>1</v>
          </cell>
        </row>
        <row r="404">
          <cell r="B404">
            <v>201490</v>
          </cell>
          <cell r="C404" t="str">
            <v>Camera Lens Rear-EF7</v>
          </cell>
          <cell r="D404">
            <v>1</v>
          </cell>
        </row>
        <row r="405">
          <cell r="B405">
            <v>201491</v>
          </cell>
          <cell r="C405" t="str">
            <v>Conductive Cloth LCD IC Grounding Connection-EF7</v>
          </cell>
          <cell r="D405">
            <v>1</v>
          </cell>
        </row>
        <row r="406">
          <cell r="B406">
            <v>201492</v>
          </cell>
          <cell r="C406" t="str">
            <v>Conductive Cloth Sub PCBA Ground Connection-EF7</v>
          </cell>
          <cell r="D406">
            <v>1</v>
          </cell>
        </row>
        <row r="407">
          <cell r="B407">
            <v>201493</v>
          </cell>
          <cell r="C407" t="str">
            <v>Conductive Cloth TP IC Ground Connection-EF7</v>
          </cell>
          <cell r="D407">
            <v>1</v>
          </cell>
        </row>
        <row r="408">
          <cell r="B408">
            <v>201494</v>
          </cell>
          <cell r="C408" t="str">
            <v>Conductive Foam LCD 75*3*0.5mm-EF7</v>
          </cell>
          <cell r="D408">
            <v>2</v>
          </cell>
        </row>
        <row r="409">
          <cell r="B409">
            <v>201495</v>
          </cell>
          <cell r="C409" t="str">
            <v>Conductive Foam PCBA 15*4*0.5mm-EF7</v>
          </cell>
          <cell r="D409">
            <v>4</v>
          </cell>
        </row>
        <row r="410">
          <cell r="B410">
            <v>201496</v>
          </cell>
          <cell r="C410" t="str">
            <v>Conductive Foam Sub PCBA 7*3*1.2mm-EF7</v>
          </cell>
          <cell r="D410">
            <v>1</v>
          </cell>
        </row>
        <row r="411">
          <cell r="B411">
            <v>201497</v>
          </cell>
          <cell r="C411" t="str">
            <v>Tape Gum-Motor 7*7*0.1mm-EF7</v>
          </cell>
          <cell r="D411">
            <v>1</v>
          </cell>
        </row>
        <row r="412">
          <cell r="B412">
            <v>201498</v>
          </cell>
          <cell r="C412" t="str">
            <v>Mylar-Speaker 10.8*5*0.05mm-EF7</v>
          </cell>
          <cell r="D412">
            <v>1</v>
          </cell>
        </row>
        <row r="413">
          <cell r="B413">
            <v>201499</v>
          </cell>
          <cell r="C413" t="str">
            <v>Screw CM1.4*2.5 Machine Screw-EF7</v>
          </cell>
          <cell r="D413">
            <v>16</v>
          </cell>
        </row>
        <row r="414">
          <cell r="B414">
            <v>201500</v>
          </cell>
          <cell r="C414" t="str">
            <v>Screw CM1.4*2.6 Self-Tapping Type-EF7</v>
          </cell>
          <cell r="D414">
            <v>1</v>
          </cell>
        </row>
        <row r="415">
          <cell r="B415">
            <v>201501</v>
          </cell>
          <cell r="C415" t="str">
            <v>Anti Water Label Dia4.0mm-EF7</v>
          </cell>
          <cell r="D415">
            <v>1</v>
          </cell>
        </row>
        <row r="416">
          <cell r="B416">
            <v>201502</v>
          </cell>
          <cell r="C416" t="str">
            <v>Battery 2100mAh-EF7</v>
          </cell>
          <cell r="D416">
            <v>1</v>
          </cell>
        </row>
        <row r="417">
          <cell r="B417">
            <v>201503</v>
          </cell>
          <cell r="C417" t="str">
            <v>Charger-(White)1000mA Walton LOGO-EF7</v>
          </cell>
          <cell r="D417">
            <v>0</v>
          </cell>
        </row>
        <row r="418">
          <cell r="B418">
            <v>201504</v>
          </cell>
          <cell r="C418" t="str">
            <v>Usb Cable(White) Micro 5 Pin-EF7</v>
          </cell>
          <cell r="D418">
            <v>1</v>
          </cell>
        </row>
        <row r="419">
          <cell r="B419">
            <v>201505</v>
          </cell>
          <cell r="C419" t="str">
            <v>Earphone(White) 3.5mm Jack-EF7</v>
          </cell>
          <cell r="D419">
            <v>1</v>
          </cell>
        </row>
        <row r="420">
          <cell r="B420">
            <v>201506</v>
          </cell>
          <cell r="C420" t="str">
            <v>Screen Protector-L6</v>
          </cell>
          <cell r="D420">
            <v>1</v>
          </cell>
        </row>
        <row r="421">
          <cell r="B421">
            <v>201507</v>
          </cell>
          <cell r="C421" t="str">
            <v>TP Protector Film 3 layers with silk print-EF7</v>
          </cell>
          <cell r="D421">
            <v>1</v>
          </cell>
        </row>
        <row r="422">
          <cell r="B422">
            <v>201508</v>
          </cell>
          <cell r="C422" t="str">
            <v>LCD FPC Silicone Spacer 7.0*5.5*0.4mm-EF7</v>
          </cell>
          <cell r="D422">
            <v>1</v>
          </cell>
        </row>
        <row r="423">
          <cell r="B423">
            <v>201509</v>
          </cell>
          <cell r="C423" t="str">
            <v>Mylar PCBA Screw 4*3.5*0.05mm-EF7</v>
          </cell>
          <cell r="D423">
            <v>1</v>
          </cell>
        </row>
        <row r="424">
          <cell r="B424">
            <v>201510</v>
          </cell>
          <cell r="C424" t="str">
            <v>Earphone Jack, Hole diameter 3.5mm, JAK-005B222, Weikang</v>
          </cell>
          <cell r="D424">
            <v>1</v>
          </cell>
        </row>
        <row r="425">
          <cell r="B425">
            <v>201511</v>
          </cell>
          <cell r="C425" t="str">
            <v>Bat Connector, A-WKBT03-B30004-29, Weikang</v>
          </cell>
          <cell r="D425">
            <v>1</v>
          </cell>
        </row>
        <row r="426">
          <cell r="B426">
            <v>201512</v>
          </cell>
          <cell r="C426" t="str">
            <v>DG ZIF Connector, H1.0, 818001569, ECT</v>
          </cell>
          <cell r="D426">
            <v>2</v>
          </cell>
        </row>
        <row r="427">
          <cell r="B427">
            <v>201513</v>
          </cell>
          <cell r="C427" t="str">
            <v>DG ZIF Connector, H1.0, 818003213, ECT</v>
          </cell>
          <cell r="D427">
            <v>1</v>
          </cell>
        </row>
        <row r="428">
          <cell r="B428">
            <v>201514</v>
          </cell>
          <cell r="C428" t="str">
            <v>DG USB Connector, R2-H42-00103, GTU</v>
          </cell>
          <cell r="D428">
            <v>1</v>
          </cell>
        </row>
        <row r="429">
          <cell r="B429">
            <v>201515</v>
          </cell>
          <cell r="C429" t="str">
            <v>DG ZIF Connector, H1.0, 818002390, ECT</v>
          </cell>
          <cell r="D429">
            <v>1</v>
          </cell>
        </row>
        <row r="430">
          <cell r="B430">
            <v>201516</v>
          </cell>
          <cell r="C430" t="str">
            <v>DG 3rd RF Connector, 2.0X2.0X0.9, ECT818000291, ECT</v>
          </cell>
          <cell r="D430">
            <v>1</v>
          </cell>
        </row>
        <row r="431">
          <cell r="B431">
            <v>201517</v>
          </cell>
          <cell r="C431" t="str">
            <v>TF Card Connector, H2.5, 09-0821113, LETCON</v>
          </cell>
          <cell r="D431">
            <v>1</v>
          </cell>
        </row>
        <row r="432">
          <cell r="B432">
            <v>201518</v>
          </cell>
          <cell r="C432" t="str">
            <v>DG Micro SIM Card Connector, H1.5, SCH4150615, VELA</v>
          </cell>
          <cell r="D432">
            <v>1</v>
          </cell>
        </row>
        <row r="433">
          <cell r="B433">
            <v>201519</v>
          </cell>
          <cell r="C433" t="str">
            <v>DG SIM Card Connector, H1.5, SCH4150602, VELA</v>
          </cell>
          <cell r="D433">
            <v>1</v>
          </cell>
        </row>
        <row r="434">
          <cell r="B434">
            <v>201520</v>
          </cell>
          <cell r="C434" t="str">
            <v>DG Power Inductor, 0.68uH, SPH252012HR68MTY02, Sunlord</v>
          </cell>
          <cell r="D434">
            <v>2</v>
          </cell>
        </row>
        <row r="435">
          <cell r="B435">
            <v>201521</v>
          </cell>
          <cell r="C435" t="str">
            <v>DG: Power Inductor, 22uH, +/- 20%, 3010, SWPA3010S220MT, Sunlord</v>
          </cell>
          <cell r="D435">
            <v>1</v>
          </cell>
        </row>
        <row r="436">
          <cell r="B436">
            <v>201522</v>
          </cell>
          <cell r="C436" t="str">
            <v>DG Inductor, 3.3NH, 0201, SDCL0603Q3N3ST02, Sunlord</v>
          </cell>
          <cell r="D436">
            <v>3</v>
          </cell>
        </row>
        <row r="437">
          <cell r="B437">
            <v>201523</v>
          </cell>
          <cell r="C437" t="str">
            <v>DG Inductor, 33NH, +/- 5%, 0201, SDCL0603Q33NJT02, Sunlord</v>
          </cell>
          <cell r="D437">
            <v>1</v>
          </cell>
        </row>
        <row r="438">
          <cell r="B438">
            <v>201524</v>
          </cell>
          <cell r="C438" t="str">
            <v>DG Inductor, 47NH, +/- 5%, 0201, SDCL0603Q47NJT02, Sunlord</v>
          </cell>
          <cell r="D438">
            <v>1</v>
          </cell>
        </row>
        <row r="439">
          <cell r="B439">
            <v>201525</v>
          </cell>
          <cell r="C439" t="str">
            <v>CAP 0402 2.2uF +/-20% X5R 6.3V</v>
          </cell>
          <cell r="D439">
            <v>6.09</v>
          </cell>
        </row>
        <row r="440">
          <cell r="B440">
            <v>201526</v>
          </cell>
          <cell r="C440" t="str">
            <v>Cap, 4.7UF, +/- 20%, 6.3V, , 0402</v>
          </cell>
          <cell r="D440">
            <v>11</v>
          </cell>
        </row>
        <row r="441">
          <cell r="B441">
            <v>201527</v>
          </cell>
          <cell r="C441" t="str">
            <v>Cap, 10UF, +/- 20%, 6.3V, 0603</v>
          </cell>
          <cell r="D441">
            <v>1</v>
          </cell>
        </row>
        <row r="442">
          <cell r="B442">
            <v>201528</v>
          </cell>
          <cell r="C442" t="str">
            <v>Cap, 1uF, +/- 10%, 50V, 0603, Sumsung</v>
          </cell>
          <cell r="D442">
            <v>2</v>
          </cell>
        </row>
        <row r="443">
          <cell r="B443">
            <v>201529</v>
          </cell>
          <cell r="C443" t="str">
            <v>CAP 0603 22uF +/-20% X5R 6.3V</v>
          </cell>
          <cell r="D443">
            <v>2.0299999999999998</v>
          </cell>
        </row>
        <row r="444">
          <cell r="B444">
            <v>201530</v>
          </cell>
          <cell r="C444" t="str">
            <v>DG NTC Resistor, 100K ohm, SDNT1005X104F4250FTF, Sunlord</v>
          </cell>
          <cell r="D444">
            <v>1</v>
          </cell>
        </row>
        <row r="445">
          <cell r="B445">
            <v>201531</v>
          </cell>
          <cell r="C445" t="str">
            <v>Resistor, 0 ohm, +/- 5%, 1/20W, 0201</v>
          </cell>
          <cell r="D445">
            <v>13</v>
          </cell>
        </row>
        <row r="446">
          <cell r="B446">
            <v>201532</v>
          </cell>
          <cell r="C446" t="str">
            <v>Resistor, 1.5K ohm, +/- 1%, 1/20W, 0201</v>
          </cell>
          <cell r="D446">
            <v>5</v>
          </cell>
        </row>
        <row r="447">
          <cell r="B447">
            <v>201533</v>
          </cell>
          <cell r="C447" t="str">
            <v>Resistor, 100K ohm, +/- 1%, 1/20W, 0201</v>
          </cell>
          <cell r="D447">
            <v>1</v>
          </cell>
        </row>
        <row r="448">
          <cell r="B448">
            <v>201534</v>
          </cell>
          <cell r="C448" t="str">
            <v>Resistor, 100 ohm, +/- 5%, 1/20W, 0201</v>
          </cell>
          <cell r="D448">
            <v>2</v>
          </cell>
        </row>
        <row r="449">
          <cell r="B449">
            <v>201535</v>
          </cell>
          <cell r="C449" t="str">
            <v>RES 0201 16.9Kohm +/-1%</v>
          </cell>
          <cell r="D449">
            <v>1</v>
          </cell>
        </row>
        <row r="450">
          <cell r="B450">
            <v>201536</v>
          </cell>
          <cell r="C450" t="str">
            <v>Resistor, 1K ohm, +/- 5%, 1/20W, 0201</v>
          </cell>
          <cell r="D450">
            <v>13</v>
          </cell>
        </row>
        <row r="451">
          <cell r="B451">
            <v>201537</v>
          </cell>
          <cell r="C451" t="str">
            <v>DG Resistor, 240 ohm, +/- 1%, 1/20W, 0201</v>
          </cell>
          <cell r="D451">
            <v>2</v>
          </cell>
        </row>
        <row r="452">
          <cell r="B452">
            <v>201538</v>
          </cell>
          <cell r="C452" t="str">
            <v>Resistor, 24K ohm, +/- 5%, 1/20W, 0201</v>
          </cell>
          <cell r="D452">
            <v>1</v>
          </cell>
        </row>
        <row r="453">
          <cell r="B453">
            <v>201539</v>
          </cell>
          <cell r="C453" t="str">
            <v>RES 0201 26.1ohm +/-1%</v>
          </cell>
          <cell r="D453">
            <v>2</v>
          </cell>
        </row>
        <row r="454">
          <cell r="B454">
            <v>201540</v>
          </cell>
          <cell r="C454" t="str">
            <v>RES 0201 27Kohm +/-1%</v>
          </cell>
          <cell r="D454">
            <v>1</v>
          </cell>
        </row>
        <row r="455">
          <cell r="B455">
            <v>201541</v>
          </cell>
          <cell r="C455" t="str">
            <v>Resistor, 2K ohm, +/- 1%, 1/20W, 0201</v>
          </cell>
          <cell r="D455">
            <v>1</v>
          </cell>
        </row>
        <row r="456">
          <cell r="B456">
            <v>201542</v>
          </cell>
          <cell r="C456" t="str">
            <v>Resistor, 330K ohm, +/- 1%, 1/20W, 0201</v>
          </cell>
          <cell r="D456">
            <v>2</v>
          </cell>
        </row>
        <row r="457">
          <cell r="B457">
            <v>201543</v>
          </cell>
          <cell r="C457" t="str">
            <v>DG Resistor, 36 ohm, +/- 1%, 1/20W, 0201</v>
          </cell>
          <cell r="D457">
            <v>2</v>
          </cell>
        </row>
        <row r="458">
          <cell r="B458">
            <v>201544</v>
          </cell>
          <cell r="C458" t="str">
            <v>Resistor, 390K ohm, +/- 1%, 1/20W, 0201</v>
          </cell>
          <cell r="D458">
            <v>1</v>
          </cell>
        </row>
        <row r="459">
          <cell r="B459">
            <v>201545</v>
          </cell>
          <cell r="C459" t="str">
            <v>RES 0201 39Kohm +/-1%</v>
          </cell>
          <cell r="D459">
            <v>1</v>
          </cell>
        </row>
        <row r="460">
          <cell r="B460">
            <v>201546</v>
          </cell>
          <cell r="C460" t="str">
            <v>Resistor, 4.7K ohm, +/- 5%, 1/20W, 0201</v>
          </cell>
          <cell r="D460">
            <v>2</v>
          </cell>
        </row>
        <row r="461">
          <cell r="B461">
            <v>201547</v>
          </cell>
          <cell r="C461" t="str">
            <v>Resistor, 4.7ohm, +/- 1%, 1/20W, 0201</v>
          </cell>
          <cell r="D461">
            <v>1</v>
          </cell>
        </row>
        <row r="462">
          <cell r="B462">
            <v>201548</v>
          </cell>
          <cell r="C462" t="str">
            <v>Resistor, 470 ohm, +/- 5%, 1/20W, 0201</v>
          </cell>
          <cell r="D462">
            <v>9</v>
          </cell>
        </row>
        <row r="463">
          <cell r="B463">
            <v>201549</v>
          </cell>
          <cell r="C463" t="str">
            <v>Resistor, 5.1K ohm, +/- 1%, 1/20W, 0201</v>
          </cell>
          <cell r="D463">
            <v>1</v>
          </cell>
        </row>
        <row r="464">
          <cell r="B464">
            <v>201550</v>
          </cell>
          <cell r="C464" t="str">
            <v>Resistor, 51 ohm, +/- 1%, 1/20W, 0201</v>
          </cell>
          <cell r="D464">
            <v>1</v>
          </cell>
        </row>
        <row r="465">
          <cell r="B465">
            <v>201551</v>
          </cell>
          <cell r="C465" t="str">
            <v>Resistor, 8.06K ohm, +/- 1%, 1/20W, 0201</v>
          </cell>
          <cell r="D465">
            <v>2</v>
          </cell>
        </row>
        <row r="466">
          <cell r="B466">
            <v>201552</v>
          </cell>
          <cell r="C466" t="str">
            <v>Resistor, 0 ohm, +/- 5%, 1/16W, 0402</v>
          </cell>
          <cell r="D466">
            <v>2</v>
          </cell>
        </row>
        <row r="467">
          <cell r="B467">
            <v>201553</v>
          </cell>
          <cell r="C467" t="str">
            <v>Resistor, 0.2 ohm, +/- 1%, 1/4W, 0805</v>
          </cell>
          <cell r="D467">
            <v>1</v>
          </cell>
        </row>
        <row r="468">
          <cell r="B468">
            <v>201554</v>
          </cell>
          <cell r="C468" t="str">
            <v>PCB Main board, G186_MB_V2.0, Bomin</v>
          </cell>
          <cell r="D468">
            <v>1</v>
          </cell>
        </row>
        <row r="469">
          <cell r="B469">
            <v>201559</v>
          </cell>
          <cell r="C469" t="str">
            <v>Front Housing-Black-GH7i</v>
          </cell>
          <cell r="D469">
            <v>1</v>
          </cell>
        </row>
        <row r="470">
          <cell r="B470">
            <v>201560</v>
          </cell>
          <cell r="C470" t="str">
            <v>Front Housing-Golden-GH7i</v>
          </cell>
          <cell r="D470">
            <v>1</v>
          </cell>
        </row>
        <row r="471">
          <cell r="B471">
            <v>201561</v>
          </cell>
          <cell r="C471" t="str">
            <v>Middle Housing-Black-GH7i</v>
          </cell>
          <cell r="D471">
            <v>1</v>
          </cell>
        </row>
        <row r="472">
          <cell r="B472">
            <v>201562</v>
          </cell>
          <cell r="C472" t="str">
            <v>Middle Housing-White-GH7i</v>
          </cell>
          <cell r="D472">
            <v>1</v>
          </cell>
        </row>
        <row r="473">
          <cell r="B473">
            <v>201563</v>
          </cell>
          <cell r="C473" t="str">
            <v>Back Cover Speaker Bracket-Black-GH7i</v>
          </cell>
          <cell r="D473">
            <v>1</v>
          </cell>
        </row>
        <row r="474">
          <cell r="B474">
            <v>201564</v>
          </cell>
          <cell r="C474" t="str">
            <v>Back Cover Speaker Bracket-White-GH7i</v>
          </cell>
          <cell r="D474">
            <v>1</v>
          </cell>
        </row>
        <row r="475">
          <cell r="B475">
            <v>201565</v>
          </cell>
          <cell r="C475" t="str">
            <v>Camera Lens Rear-GH7i</v>
          </cell>
          <cell r="D475">
            <v>1</v>
          </cell>
        </row>
        <row r="476">
          <cell r="B476">
            <v>201566</v>
          </cell>
          <cell r="C476" t="str">
            <v>TPU Protective Case-GH7i</v>
          </cell>
          <cell r="D476">
            <v>1</v>
          </cell>
        </row>
        <row r="477">
          <cell r="B477">
            <v>201567</v>
          </cell>
          <cell r="C477" t="str">
            <v>Camera Lens Protector Film-GH7i</v>
          </cell>
          <cell r="D477">
            <v>1.01</v>
          </cell>
        </row>
        <row r="478">
          <cell r="B478">
            <v>201568</v>
          </cell>
          <cell r="C478" t="str">
            <v>Battery Cover Cooling Copper Foil-Black-GH7i</v>
          </cell>
          <cell r="D478">
            <v>1</v>
          </cell>
        </row>
        <row r="479">
          <cell r="B479">
            <v>201569</v>
          </cell>
          <cell r="C479" t="str">
            <v>Battery Cover Cooling Copper Foil-White-GH7i</v>
          </cell>
          <cell r="D479">
            <v>1</v>
          </cell>
        </row>
        <row r="480">
          <cell r="B480">
            <v>201575</v>
          </cell>
          <cell r="C480" t="str">
            <v>Phone Case(Back Cover)-H7s</v>
          </cell>
          <cell r="D480">
            <v>1</v>
          </cell>
        </row>
        <row r="481">
          <cell r="B481">
            <v>201576</v>
          </cell>
          <cell r="C481" t="str">
            <v>Touch With LCM-Black-H7s</v>
          </cell>
          <cell r="D481">
            <v>1</v>
          </cell>
        </row>
        <row r="482">
          <cell r="B482">
            <v>201577</v>
          </cell>
          <cell r="C482" t="str">
            <v>Camera 5MP Front-H7s</v>
          </cell>
          <cell r="D482">
            <v>1</v>
          </cell>
        </row>
        <row r="483">
          <cell r="B483">
            <v>201578</v>
          </cell>
          <cell r="C483" t="str">
            <v>Camera 13MP Back-H7s</v>
          </cell>
          <cell r="D483">
            <v>1</v>
          </cell>
        </row>
        <row r="484">
          <cell r="B484">
            <v>201579</v>
          </cell>
          <cell r="C484" t="str">
            <v>Front Housing-Black-H7s</v>
          </cell>
          <cell r="D484">
            <v>1</v>
          </cell>
        </row>
        <row r="485">
          <cell r="B485">
            <v>201580</v>
          </cell>
          <cell r="C485" t="str">
            <v>Back Housing(Battery Cover)Blue-H7s</v>
          </cell>
          <cell r="D485">
            <v>1</v>
          </cell>
        </row>
        <row r="486">
          <cell r="B486">
            <v>201581</v>
          </cell>
          <cell r="C486" t="str">
            <v>Speaker With Cable 8mm-H7s</v>
          </cell>
          <cell r="D486">
            <v>1</v>
          </cell>
        </row>
        <row r="487">
          <cell r="B487">
            <v>201582</v>
          </cell>
          <cell r="C487" t="str">
            <v>Vibrator Motor Flat- H7s</v>
          </cell>
          <cell r="D487">
            <v>1</v>
          </cell>
        </row>
        <row r="488">
          <cell r="B488">
            <v>201583</v>
          </cell>
          <cell r="C488" t="str">
            <v>Charger-(White)1500mA Walton LOGO-H7s</v>
          </cell>
          <cell r="D488">
            <v>1</v>
          </cell>
        </row>
        <row r="489">
          <cell r="B489">
            <v>201584</v>
          </cell>
          <cell r="C489" t="str">
            <v>Usb Cable(White) Micro 5 Pin-H7s</v>
          </cell>
          <cell r="D489">
            <v>1</v>
          </cell>
        </row>
        <row r="490">
          <cell r="B490">
            <v>201585</v>
          </cell>
          <cell r="C490" t="str">
            <v>Earphone(White) 3.5mm Jack-H7s</v>
          </cell>
          <cell r="D490">
            <v>1</v>
          </cell>
        </row>
        <row r="491">
          <cell r="B491">
            <v>201586</v>
          </cell>
          <cell r="C491" t="str">
            <v>Bracket Speaker-Black-H7s</v>
          </cell>
          <cell r="D491">
            <v>1</v>
          </cell>
        </row>
        <row r="492">
          <cell r="B492">
            <v>201587</v>
          </cell>
          <cell r="C492" t="str">
            <v>Bracket Fingerprint-Black-H7s</v>
          </cell>
          <cell r="D492">
            <v>1</v>
          </cell>
        </row>
        <row r="493">
          <cell r="B493">
            <v>201588</v>
          </cell>
          <cell r="C493" t="str">
            <v>Plug-P/L Sensor-H7s</v>
          </cell>
          <cell r="D493">
            <v>1</v>
          </cell>
        </row>
        <row r="494">
          <cell r="B494">
            <v>201589</v>
          </cell>
          <cell r="C494" t="str">
            <v>Plug Seal-Mic -H7s</v>
          </cell>
          <cell r="D494">
            <v>1</v>
          </cell>
        </row>
        <row r="495">
          <cell r="B495">
            <v>201590</v>
          </cell>
          <cell r="C495" t="str">
            <v>Bracket-Back Camera-H7s</v>
          </cell>
          <cell r="D495">
            <v>1</v>
          </cell>
        </row>
        <row r="496">
          <cell r="B496">
            <v>201591</v>
          </cell>
          <cell r="C496" t="str">
            <v>Sim Slot-Blue-H7s</v>
          </cell>
          <cell r="D496">
            <v>1</v>
          </cell>
        </row>
        <row r="497">
          <cell r="B497">
            <v>201592</v>
          </cell>
          <cell r="C497" t="str">
            <v>Camera Protective Lens Rear-H7s</v>
          </cell>
          <cell r="D497">
            <v>1</v>
          </cell>
        </row>
        <row r="498">
          <cell r="B498">
            <v>201593</v>
          </cell>
          <cell r="C498" t="str">
            <v>Antenna-GSM-Black FPC-H7s</v>
          </cell>
          <cell r="D498">
            <v>1</v>
          </cell>
        </row>
        <row r="499">
          <cell r="B499">
            <v>201594</v>
          </cell>
          <cell r="C499" t="str">
            <v>Antenna-Driversity-Black FPC-H7s</v>
          </cell>
          <cell r="D499">
            <v>1</v>
          </cell>
        </row>
        <row r="500">
          <cell r="B500">
            <v>201595</v>
          </cell>
          <cell r="C500" t="str">
            <v>Antenna-3 In 1-Black FPC-H7s</v>
          </cell>
          <cell r="D500">
            <v>1</v>
          </cell>
        </row>
        <row r="501">
          <cell r="B501">
            <v>201596</v>
          </cell>
          <cell r="C501" t="str">
            <v>Cable Coaxial-H7s</v>
          </cell>
          <cell r="D501">
            <v>1</v>
          </cell>
        </row>
        <row r="502">
          <cell r="B502">
            <v>201597</v>
          </cell>
          <cell r="C502" t="str">
            <v>Fingerprint Module-Blue-H7s</v>
          </cell>
          <cell r="D502">
            <v>1</v>
          </cell>
        </row>
        <row r="503">
          <cell r="B503">
            <v>201598</v>
          </cell>
          <cell r="C503" t="str">
            <v>Main FPC-H7s</v>
          </cell>
          <cell r="D503">
            <v>1</v>
          </cell>
        </row>
        <row r="504">
          <cell r="B504">
            <v>201599</v>
          </cell>
          <cell r="C504" t="str">
            <v>FPC Key With Dome-H7s</v>
          </cell>
          <cell r="D504">
            <v>1</v>
          </cell>
        </row>
        <row r="505">
          <cell r="B505">
            <v>201600</v>
          </cell>
          <cell r="C505" t="str">
            <v>Reset Key FPC With Dome-H7s</v>
          </cell>
          <cell r="D505">
            <v>1</v>
          </cell>
        </row>
        <row r="506">
          <cell r="B506">
            <v>201601</v>
          </cell>
          <cell r="C506" t="str">
            <v>Speaker Bracket Grounding Piece-H7s</v>
          </cell>
          <cell r="D506">
            <v>2</v>
          </cell>
        </row>
        <row r="507">
          <cell r="B507">
            <v>201602</v>
          </cell>
          <cell r="C507" t="str">
            <v>Copper Foil(Heat Sink)34.46*20.2*0.05mm-H7s</v>
          </cell>
          <cell r="D507">
            <v>1</v>
          </cell>
        </row>
        <row r="508">
          <cell r="B508">
            <v>201603</v>
          </cell>
          <cell r="C508" t="str">
            <v>Copper Foil(Heat Sink)-Front Housing 62.25*57.4*0.05mm-H7s</v>
          </cell>
          <cell r="D508">
            <v>1</v>
          </cell>
        </row>
        <row r="509">
          <cell r="B509">
            <v>201604</v>
          </cell>
          <cell r="C509" t="str">
            <v>Foam Seal-Front Camera-H7s</v>
          </cell>
          <cell r="D509">
            <v>1</v>
          </cell>
        </row>
        <row r="510">
          <cell r="B510">
            <v>201605</v>
          </cell>
          <cell r="C510" t="str">
            <v>Conductive Foam-Fingerprint-H7s</v>
          </cell>
          <cell r="D510">
            <v>1</v>
          </cell>
        </row>
        <row r="511">
          <cell r="B511">
            <v>201606</v>
          </cell>
          <cell r="C511" t="str">
            <v>Receiver-H7s</v>
          </cell>
          <cell r="D511">
            <v>1</v>
          </cell>
        </row>
        <row r="512">
          <cell r="B512">
            <v>201607</v>
          </cell>
          <cell r="C512" t="str">
            <v>Screw CM1.4*L2.5*2.5*0.5H7s</v>
          </cell>
          <cell r="D512">
            <v>10</v>
          </cell>
        </row>
        <row r="513">
          <cell r="B513">
            <v>201608</v>
          </cell>
          <cell r="C513" t="str">
            <v>Screw CM1.2*2.5*1.6*0.45 H7s</v>
          </cell>
          <cell r="D513">
            <v>2</v>
          </cell>
        </row>
        <row r="514">
          <cell r="B514">
            <v>201609</v>
          </cell>
          <cell r="C514" t="str">
            <v>Anti Water Label Dia 2.5mm-H7s</v>
          </cell>
          <cell r="D514">
            <v>1</v>
          </cell>
        </row>
        <row r="515">
          <cell r="B515">
            <v>201610</v>
          </cell>
          <cell r="C515" t="str">
            <v>Battery 2900mAh-H7s</v>
          </cell>
          <cell r="D515">
            <v>1</v>
          </cell>
        </row>
        <row r="516">
          <cell r="B516">
            <v>201611</v>
          </cell>
          <cell r="C516" t="str">
            <v>Sub PCBA-H7s</v>
          </cell>
          <cell r="D516">
            <v>1</v>
          </cell>
        </row>
        <row r="517">
          <cell r="B517">
            <v>201612</v>
          </cell>
          <cell r="C517" t="str">
            <v>Main PCBA-H7s</v>
          </cell>
          <cell r="D517">
            <v>1</v>
          </cell>
        </row>
        <row r="518">
          <cell r="B518">
            <v>201613</v>
          </cell>
          <cell r="C518" t="str">
            <v>Sim Slot Ejector Pin-H7s</v>
          </cell>
          <cell r="D518">
            <v>1</v>
          </cell>
        </row>
        <row r="519">
          <cell r="B519">
            <v>201614</v>
          </cell>
          <cell r="C519" t="str">
            <v>Screen Protector Film-H7s</v>
          </cell>
          <cell r="D519">
            <v>1</v>
          </cell>
        </row>
        <row r="520">
          <cell r="B520">
            <v>201615</v>
          </cell>
          <cell r="C520" t="str">
            <v>Battery Cover Protector FilmH7s</v>
          </cell>
          <cell r="D520">
            <v>1</v>
          </cell>
        </row>
        <row r="521">
          <cell r="B521">
            <v>201616</v>
          </cell>
          <cell r="C521" t="str">
            <v>Battery 4000mAh-GM3</v>
          </cell>
          <cell r="D521">
            <v>1</v>
          </cell>
        </row>
        <row r="522">
          <cell r="B522">
            <v>201617</v>
          </cell>
          <cell r="C522" t="str">
            <v>Battery 3000mAh-RX6</v>
          </cell>
          <cell r="D522">
            <v>1</v>
          </cell>
        </row>
        <row r="523">
          <cell r="B523">
            <v>201618</v>
          </cell>
          <cell r="C523" t="str">
            <v>Battery 2700mAh-GF7</v>
          </cell>
          <cell r="D523">
            <v>1</v>
          </cell>
        </row>
        <row r="524">
          <cell r="B524">
            <v>201619</v>
          </cell>
          <cell r="C524" t="str">
            <v>Middle Housing-Red-MM18</v>
          </cell>
          <cell r="D524">
            <v>1</v>
          </cell>
        </row>
        <row r="525">
          <cell r="B525">
            <v>201620</v>
          </cell>
          <cell r="C525" t="str">
            <v>Back Housing (Back Cover)Black-MM18</v>
          </cell>
          <cell r="D525">
            <v>1</v>
          </cell>
        </row>
        <row r="526">
          <cell r="B526">
            <v>201621</v>
          </cell>
          <cell r="C526" t="str">
            <v>Back Housing (Back Cover)Blue-MM18</v>
          </cell>
          <cell r="D526">
            <v>1</v>
          </cell>
        </row>
        <row r="527">
          <cell r="B527">
            <v>201622</v>
          </cell>
          <cell r="C527" t="str">
            <v>Keypad Black-MM18</v>
          </cell>
          <cell r="D527">
            <v>1</v>
          </cell>
        </row>
        <row r="528">
          <cell r="B528">
            <v>201623</v>
          </cell>
          <cell r="C528" t="str">
            <v>Keypad Blue-MM18</v>
          </cell>
          <cell r="D528">
            <v>1</v>
          </cell>
        </row>
        <row r="529">
          <cell r="B529">
            <v>201624</v>
          </cell>
          <cell r="C529" t="str">
            <v>Vibrator Length 38mm-MM18</v>
          </cell>
          <cell r="D529">
            <v>1</v>
          </cell>
        </row>
        <row r="530">
          <cell r="B530">
            <v>201625</v>
          </cell>
          <cell r="C530" t="str">
            <v>LCD Lens Black-MM18</v>
          </cell>
          <cell r="D530">
            <v>1</v>
          </cell>
        </row>
        <row r="531">
          <cell r="B531">
            <v>201626</v>
          </cell>
          <cell r="C531" t="str">
            <v>Camera Protective Lens-MM18</v>
          </cell>
          <cell r="D531">
            <v>1</v>
          </cell>
        </row>
        <row r="532">
          <cell r="B532">
            <v>201627</v>
          </cell>
          <cell r="C532" t="str">
            <v>Insulation Glue-LCD&amp;Camera-MM18</v>
          </cell>
          <cell r="D532">
            <v>1</v>
          </cell>
        </row>
        <row r="533">
          <cell r="B533">
            <v>201628</v>
          </cell>
          <cell r="C533" t="str">
            <v>Main PCBA-MM18</v>
          </cell>
          <cell r="D533">
            <v>1</v>
          </cell>
        </row>
        <row r="534">
          <cell r="B534">
            <v>201629</v>
          </cell>
          <cell r="C534" t="str">
            <v>Camera 0.8MP-MM18</v>
          </cell>
          <cell r="D534">
            <v>1</v>
          </cell>
        </row>
        <row r="535">
          <cell r="B535">
            <v>201630</v>
          </cell>
          <cell r="C535" t="str">
            <v>Speaker 43mm-MM18</v>
          </cell>
          <cell r="D535">
            <v>1</v>
          </cell>
        </row>
        <row r="536">
          <cell r="B536">
            <v>201631</v>
          </cell>
          <cell r="C536" t="str">
            <v>Bt Antenna-MM18</v>
          </cell>
          <cell r="D536">
            <v>1</v>
          </cell>
        </row>
        <row r="537">
          <cell r="B537">
            <v>201632</v>
          </cell>
          <cell r="C537" t="str">
            <v>Speaker Holder-MM18</v>
          </cell>
          <cell r="D537">
            <v>1</v>
          </cell>
        </row>
        <row r="538">
          <cell r="B538">
            <v>201633</v>
          </cell>
          <cell r="C538" t="str">
            <v>Mic-MM18</v>
          </cell>
          <cell r="D538">
            <v>1</v>
          </cell>
        </row>
        <row r="539">
          <cell r="B539">
            <v>201634</v>
          </cell>
          <cell r="C539" t="str">
            <v>Dome-Silver-MM18</v>
          </cell>
          <cell r="D539">
            <v>1</v>
          </cell>
        </row>
        <row r="540">
          <cell r="B540">
            <v>201635</v>
          </cell>
          <cell r="C540" t="str">
            <v>Tape-LCM Lens-MM18</v>
          </cell>
          <cell r="D540">
            <v>1</v>
          </cell>
        </row>
        <row r="541">
          <cell r="B541">
            <v>201636</v>
          </cell>
          <cell r="C541" t="str">
            <v>Foam-LCD-MM18</v>
          </cell>
          <cell r="D541">
            <v>1</v>
          </cell>
        </row>
        <row r="542">
          <cell r="B542">
            <v>201637</v>
          </cell>
          <cell r="C542" t="str">
            <v>Tape-Camera Lens-MM18</v>
          </cell>
          <cell r="D542">
            <v>1</v>
          </cell>
        </row>
        <row r="543">
          <cell r="B543">
            <v>201638</v>
          </cell>
          <cell r="C543" t="str">
            <v>Foam-Speaker-MM18</v>
          </cell>
          <cell r="D543">
            <v>1</v>
          </cell>
        </row>
        <row r="544">
          <cell r="B544">
            <v>201639</v>
          </cell>
          <cell r="C544" t="str">
            <v>Speaker Net 18.8*11.2mm-Black-MM18</v>
          </cell>
          <cell r="D544">
            <v>1</v>
          </cell>
        </row>
        <row r="545">
          <cell r="B545">
            <v>201640</v>
          </cell>
          <cell r="C545" t="str">
            <v>Middle Housing-Black-MM18</v>
          </cell>
          <cell r="D545">
            <v>1</v>
          </cell>
        </row>
        <row r="546">
          <cell r="B546">
            <v>201641</v>
          </cell>
          <cell r="C546" t="str">
            <v>Middle Housing-Blue-MM18</v>
          </cell>
          <cell r="D546">
            <v>1</v>
          </cell>
        </row>
        <row r="547">
          <cell r="B547">
            <v>201642</v>
          </cell>
          <cell r="C547" t="str">
            <v>Screen Protector Film-MM18</v>
          </cell>
          <cell r="D547">
            <v>1</v>
          </cell>
        </row>
        <row r="548">
          <cell r="B548">
            <v>201643</v>
          </cell>
          <cell r="C548" t="str">
            <v>Screw CB1.4X3.5x2.5x0.7m-MM18</v>
          </cell>
          <cell r="D548">
            <v>8</v>
          </cell>
        </row>
        <row r="549">
          <cell r="B549">
            <v>201644</v>
          </cell>
          <cell r="C549" t="str">
            <v>Anti water Label White 4mm-MM18</v>
          </cell>
          <cell r="D549">
            <v>1</v>
          </cell>
        </row>
        <row r="550">
          <cell r="B550">
            <v>201645</v>
          </cell>
          <cell r="C550" t="str">
            <v>Conductive Cloth-LCD-MM18</v>
          </cell>
          <cell r="D550">
            <v>1</v>
          </cell>
        </row>
        <row r="551">
          <cell r="B551">
            <v>201646</v>
          </cell>
          <cell r="C551" t="str">
            <v>Battery 1800mah-MM18</v>
          </cell>
          <cell r="D551">
            <v>1</v>
          </cell>
        </row>
        <row r="552">
          <cell r="B552">
            <v>201647</v>
          </cell>
          <cell r="C552" t="str">
            <v>Charger (Black)500mA-MM18</v>
          </cell>
          <cell r="D552">
            <v>1</v>
          </cell>
        </row>
        <row r="553">
          <cell r="B553">
            <v>201648</v>
          </cell>
          <cell r="C553" t="str">
            <v>Earphone (Black) 3.5 jack-MM18</v>
          </cell>
          <cell r="D553">
            <v>1</v>
          </cell>
        </row>
        <row r="554">
          <cell r="B554">
            <v>201654</v>
          </cell>
          <cell r="C554" t="str">
            <v>LED Light-ML14</v>
          </cell>
          <cell r="D554">
            <v>1</v>
          </cell>
        </row>
        <row r="555">
          <cell r="B555">
            <v>201655</v>
          </cell>
          <cell r="C555" t="str">
            <v>LCD 2.4-MM18</v>
          </cell>
          <cell r="D555">
            <v>1</v>
          </cell>
        </row>
        <row r="556">
          <cell r="B556">
            <v>201656</v>
          </cell>
          <cell r="C556" t="str">
            <v>Front Housing-Black-MM18</v>
          </cell>
          <cell r="D556">
            <v>1</v>
          </cell>
        </row>
        <row r="557">
          <cell r="B557">
            <v>201657</v>
          </cell>
          <cell r="C557" t="str">
            <v>Front Housing-Blue-MM18</v>
          </cell>
          <cell r="D557">
            <v>1</v>
          </cell>
        </row>
        <row r="558">
          <cell r="B558">
            <v>201662</v>
          </cell>
          <cell r="C558" t="str">
            <v>Charger 1000mAh-White 5V-Tianyin</v>
          </cell>
          <cell r="D558">
            <v>1</v>
          </cell>
        </row>
        <row r="559">
          <cell r="B559">
            <v>201663</v>
          </cell>
          <cell r="C559" t="str">
            <v>Charger 500mAh AC110V~240V, 4.8V~5.4V-Baijunda</v>
          </cell>
          <cell r="D559">
            <v>0</v>
          </cell>
        </row>
        <row r="560">
          <cell r="B560">
            <v>201664</v>
          </cell>
          <cell r="C560" t="str">
            <v>Capacitor 0201, 470nF, +/- 20%, 6.3V, X5R</v>
          </cell>
          <cell r="D560">
            <v>5</v>
          </cell>
        </row>
        <row r="561">
          <cell r="B561">
            <v>201666</v>
          </cell>
          <cell r="C561" t="str">
            <v>Earphone-Wei Wang Da-HK B0850BX-3.5mm Jack-SPL-100db.0-10MW</v>
          </cell>
          <cell r="D561">
            <v>0</v>
          </cell>
        </row>
        <row r="562">
          <cell r="B562">
            <v>201667</v>
          </cell>
          <cell r="C562" t="str">
            <v>SMD capacitor CAP 0201 82pF +/-5%pF 5C 50V 0.3mm</v>
          </cell>
          <cell r="D562">
            <v>1</v>
          </cell>
        </row>
        <row r="563">
          <cell r="B563">
            <v>201668</v>
          </cell>
          <cell r="C563" t="str">
            <v>SMD capacitor CAP 0603 1uF +/-10% X5R 50V 0.8mm</v>
          </cell>
          <cell r="D563">
            <v>1</v>
          </cell>
        </row>
        <row r="564">
          <cell r="B564">
            <v>201669</v>
          </cell>
          <cell r="C564" t="str">
            <v>SMD capacitor CAP 0603 10uF +/-20% X5R 6.3V 0.8mm</v>
          </cell>
          <cell r="D564">
            <v>8</v>
          </cell>
        </row>
        <row r="565">
          <cell r="B565">
            <v>201670</v>
          </cell>
          <cell r="C565" t="str">
            <v>SMD capacitor CAP 0603 2.2uF +/-10% X5R 6.3V 0.8mm</v>
          </cell>
          <cell r="D565">
            <v>4</v>
          </cell>
        </row>
        <row r="566">
          <cell r="B566">
            <v>201671</v>
          </cell>
          <cell r="C566" t="str">
            <v>SMD capacitor CAP,0603, X5R, 4.7uF, +/-10%, 35V?Hmax=0.1(3.0104.12600/3.0104.07000/3.0104.12520)</v>
          </cell>
          <cell r="D566">
            <v>1</v>
          </cell>
        </row>
        <row r="567">
          <cell r="B567">
            <v>201672</v>
          </cell>
          <cell r="C567" t="str">
            <v>SMD capacitor CAP 22uF 6.3V +/-20% X5R 0603(3.0104.12730/3.0104.03100)</v>
          </cell>
          <cell r="D567">
            <v>9</v>
          </cell>
        </row>
        <row r="568">
          <cell r="B568">
            <v>201675</v>
          </cell>
          <cell r="C568" t="str">
            <v>SMD Inductor IND 0201 3.6nH +/- 0.3nH Q&gt;13 Srf&gt;8500MHz DCR=0.26ohm Ir</v>
          </cell>
          <cell r="D568">
            <v>2</v>
          </cell>
        </row>
        <row r="569">
          <cell r="B569">
            <v>201676</v>
          </cell>
          <cell r="C569" t="str">
            <v>SMD Inductor IND 0201 5.1nH +/- 0.3nH Q&gt;8 Srf&gt;6000MHz DCR=0.23ohm Ir</v>
          </cell>
          <cell r="D569">
            <v>2</v>
          </cell>
        </row>
        <row r="570">
          <cell r="B570">
            <v>201677</v>
          </cell>
          <cell r="C570" t="str">
            <v>GB Seal Label 40*20*0.1mm-L6i</v>
          </cell>
          <cell r="D570">
            <v>1</v>
          </cell>
        </row>
        <row r="571">
          <cell r="B571">
            <v>201678</v>
          </cell>
          <cell r="C571" t="str">
            <v>Extra Inner Box Label 35*40*0.1mm-L6i</v>
          </cell>
          <cell r="D571">
            <v>1</v>
          </cell>
        </row>
        <row r="572">
          <cell r="B572">
            <v>201679</v>
          </cell>
          <cell r="C572" t="str">
            <v>Screw Label 2.5mm with W-R5+</v>
          </cell>
          <cell r="D572">
            <v>1</v>
          </cell>
        </row>
        <row r="573">
          <cell r="B573">
            <v>201680</v>
          </cell>
          <cell r="C573" t="str">
            <v>Gift Box Sealed Label-R5+</v>
          </cell>
          <cell r="D573">
            <v>2</v>
          </cell>
        </row>
        <row r="574">
          <cell r="B574">
            <v>201681</v>
          </cell>
          <cell r="C574" t="str">
            <v>Xyz Label 40*45mm-R5+</v>
          </cell>
          <cell r="D574">
            <v>1.02</v>
          </cell>
        </row>
        <row r="575">
          <cell r="B575">
            <v>201682</v>
          </cell>
          <cell r="C575" t="str">
            <v>GB IMEI Label 78*42mm-R5+</v>
          </cell>
          <cell r="D575">
            <v>1.02</v>
          </cell>
        </row>
        <row r="576">
          <cell r="B576">
            <v>201683</v>
          </cell>
          <cell r="C576" t="str">
            <v>Carton IMEI Label 153*103mm-R5+</v>
          </cell>
          <cell r="D576">
            <v>5.0999999999999997E-2</v>
          </cell>
        </row>
        <row r="577">
          <cell r="B577">
            <v>201684</v>
          </cell>
          <cell r="C577" t="str">
            <v>Handset IMEI Label 77.2*61.7mm-R5+</v>
          </cell>
          <cell r="D577">
            <v>1.02</v>
          </cell>
        </row>
        <row r="578">
          <cell r="B578">
            <v>201685</v>
          </cell>
          <cell r="C578" t="str">
            <v>Handset PE Bag 90*180mm-R5+</v>
          </cell>
          <cell r="D578">
            <v>1</v>
          </cell>
        </row>
        <row r="579">
          <cell r="B579">
            <v>201686</v>
          </cell>
          <cell r="C579" t="str">
            <v>Giftbox-R5+</v>
          </cell>
          <cell r="D579">
            <v>1</v>
          </cell>
        </row>
        <row r="580">
          <cell r="B580">
            <v>201687</v>
          </cell>
          <cell r="C580" t="str">
            <v>Anti Water Label White Dia 2.5mm-F7s</v>
          </cell>
          <cell r="D580">
            <v>1</v>
          </cell>
        </row>
        <row r="581">
          <cell r="B581">
            <v>201688</v>
          </cell>
          <cell r="C581" t="str">
            <v>Screw Label 2.5mm with x-F7s</v>
          </cell>
          <cell r="D581">
            <v>1</v>
          </cell>
        </row>
        <row r="582">
          <cell r="B582">
            <v>201689</v>
          </cell>
          <cell r="C582" t="str">
            <v>Hand set IMEI Label 35x19mm-F7s</v>
          </cell>
          <cell r="D582">
            <v>1</v>
          </cell>
        </row>
        <row r="583">
          <cell r="B583">
            <v>201690</v>
          </cell>
          <cell r="C583" t="str">
            <v>GB IMEI Label 78x45mm-F7s</v>
          </cell>
          <cell r="D583">
            <v>1</v>
          </cell>
        </row>
        <row r="584">
          <cell r="B584">
            <v>201691</v>
          </cell>
          <cell r="C584" t="str">
            <v>GB IMEI Label 40x33mm-F7s</v>
          </cell>
          <cell r="D584">
            <v>1</v>
          </cell>
        </row>
        <row r="585">
          <cell r="B585">
            <v>201692</v>
          </cell>
          <cell r="C585" t="str">
            <v>GB seal label 38X19-F7s</v>
          </cell>
          <cell r="D585">
            <v>2</v>
          </cell>
        </row>
        <row r="586">
          <cell r="B586">
            <v>201693</v>
          </cell>
          <cell r="C586" t="str">
            <v>Carton IMEI Label 95x150mm-F7s</v>
          </cell>
          <cell r="D586">
            <v>0.05</v>
          </cell>
        </row>
        <row r="587">
          <cell r="B587">
            <v>201694</v>
          </cell>
          <cell r="C587" t="str">
            <v>Handset PE Bag 90x190mm-F7s</v>
          </cell>
          <cell r="D587">
            <v>1</v>
          </cell>
        </row>
        <row r="588">
          <cell r="B588">
            <v>201695</v>
          </cell>
          <cell r="C588" t="str">
            <v>Gift Box-F7s</v>
          </cell>
          <cell r="D588">
            <v>1</v>
          </cell>
        </row>
        <row r="589">
          <cell r="B589">
            <v>201696</v>
          </cell>
          <cell r="C589" t="str">
            <v>Gift box Jacket-F7s</v>
          </cell>
          <cell r="D589">
            <v>1</v>
          </cell>
        </row>
        <row r="590">
          <cell r="B590">
            <v>201697</v>
          </cell>
          <cell r="C590" t="str">
            <v>GB Seal Label 38x19mm-MM17</v>
          </cell>
          <cell r="D590">
            <v>1</v>
          </cell>
        </row>
        <row r="591">
          <cell r="B591">
            <v>201698</v>
          </cell>
          <cell r="C591" t="str">
            <v>Carton IMEI Label 100*150mm-MM17</v>
          </cell>
          <cell r="D591">
            <v>0.05</v>
          </cell>
        </row>
        <row r="592">
          <cell r="B592">
            <v>201699</v>
          </cell>
          <cell r="C592" t="str">
            <v>Screw Label 2.0mm LOGO-W-MM17</v>
          </cell>
          <cell r="D592">
            <v>0</v>
          </cell>
        </row>
        <row r="593">
          <cell r="B593">
            <v>201700</v>
          </cell>
          <cell r="C593" t="str">
            <v>Gift box-MM17</v>
          </cell>
          <cell r="D593">
            <v>1</v>
          </cell>
        </row>
        <row r="594">
          <cell r="B594">
            <v>201701</v>
          </cell>
          <cell r="C594" t="str">
            <v>Carton Box 312*295*290mm-MM17</v>
          </cell>
          <cell r="D594">
            <v>0</v>
          </cell>
        </row>
        <row r="595">
          <cell r="B595">
            <v>201702</v>
          </cell>
          <cell r="C595" t="str">
            <v>Handset PE Bag 165*70mm-MM17</v>
          </cell>
          <cell r="D595">
            <v>1</v>
          </cell>
        </row>
        <row r="596">
          <cell r="B596">
            <v>201703</v>
          </cell>
          <cell r="C596" t="str">
            <v>Handset IMEI Label 38.5*27.5mm-MM17</v>
          </cell>
          <cell r="D596">
            <v>1</v>
          </cell>
        </row>
        <row r="597">
          <cell r="B597">
            <v>201704</v>
          </cell>
          <cell r="C597" t="str">
            <v>GB IMEI Label 65*45mm-MM17</v>
          </cell>
          <cell r="D597">
            <v>1</v>
          </cell>
        </row>
        <row r="598">
          <cell r="B598">
            <v>201705</v>
          </cell>
          <cell r="C598" t="str">
            <v>GB IMEI Label 40*33mm-MM17</v>
          </cell>
          <cell r="D598">
            <v>1</v>
          </cell>
        </row>
        <row r="599">
          <cell r="B599">
            <v>201706</v>
          </cell>
          <cell r="C599" t="str">
            <v>Caution Label 110*120mm-MM17</v>
          </cell>
          <cell r="D599">
            <v>0</v>
          </cell>
        </row>
        <row r="600">
          <cell r="B600">
            <v>201707</v>
          </cell>
          <cell r="C600" t="str">
            <v>Waterproof Bag 850*1000MM-MM17</v>
          </cell>
          <cell r="D600">
            <v>0</v>
          </cell>
        </row>
        <row r="601">
          <cell r="B601">
            <v>201708</v>
          </cell>
          <cell r="C601" t="str">
            <v>Giftbox-OLVIO L2</v>
          </cell>
          <cell r="D601">
            <v>1</v>
          </cell>
        </row>
        <row r="602">
          <cell r="B602">
            <v>201709</v>
          </cell>
          <cell r="C602" t="str">
            <v>Giftbox-OLVIO Q40</v>
          </cell>
          <cell r="D602">
            <v>1</v>
          </cell>
        </row>
        <row r="603">
          <cell r="B603">
            <v>201710</v>
          </cell>
          <cell r="C603" t="str">
            <v>Giftbox With Jacket-NH5</v>
          </cell>
          <cell r="D603">
            <v>1</v>
          </cell>
        </row>
        <row r="604">
          <cell r="B604">
            <v>201711</v>
          </cell>
          <cell r="C604" t="str">
            <v>Carton IMEI Label 100x150mm-Q38</v>
          </cell>
          <cell r="D604">
            <v>0.05</v>
          </cell>
        </row>
        <row r="605">
          <cell r="B605">
            <v>201712</v>
          </cell>
          <cell r="C605" t="str">
            <v>Caution Label 120x110mm-Q38</v>
          </cell>
          <cell r="D605">
            <v>2.5000000000000001E-2</v>
          </cell>
        </row>
        <row r="606">
          <cell r="B606">
            <v>201713</v>
          </cell>
          <cell r="C606" t="str">
            <v>Screw Label 2.5mm with W-Q38</v>
          </cell>
          <cell r="D606">
            <v>1</v>
          </cell>
        </row>
        <row r="607">
          <cell r="B607">
            <v>201714</v>
          </cell>
          <cell r="C607" t="str">
            <v>Screen Protector Film-Q38</v>
          </cell>
          <cell r="D607">
            <v>1</v>
          </cell>
        </row>
        <row r="608">
          <cell r="B608">
            <v>201715</v>
          </cell>
          <cell r="C608" t="str">
            <v>Handset Label Label 66x41.8mm-Q38</v>
          </cell>
          <cell r="D608">
            <v>1</v>
          </cell>
        </row>
        <row r="609">
          <cell r="B609">
            <v>201716</v>
          </cell>
          <cell r="C609" t="str">
            <v>Handset IMEI Label 73.3*55.8mm-EM2</v>
          </cell>
          <cell r="D609">
            <v>1.02</v>
          </cell>
        </row>
        <row r="610">
          <cell r="B610">
            <v>201717</v>
          </cell>
          <cell r="C610" t="str">
            <v>Handset PE Bag 90*180mm- EM2</v>
          </cell>
          <cell r="D610">
            <v>1.05</v>
          </cell>
        </row>
        <row r="611">
          <cell r="B611">
            <v>201718</v>
          </cell>
          <cell r="C611" t="str">
            <v>Giftbox Jacket-EM2</v>
          </cell>
          <cell r="D611">
            <v>1</v>
          </cell>
        </row>
        <row r="612">
          <cell r="B612">
            <v>201719</v>
          </cell>
          <cell r="C612" t="str">
            <v>Giftbox-EM2</v>
          </cell>
          <cell r="D612">
            <v>1</v>
          </cell>
        </row>
        <row r="613">
          <cell r="B613">
            <v>201720</v>
          </cell>
          <cell r="C613" t="str">
            <v>XYZ IMEI Label 40*45mm-EM2</v>
          </cell>
          <cell r="D613">
            <v>1.02</v>
          </cell>
        </row>
        <row r="614">
          <cell r="B614">
            <v>201721</v>
          </cell>
          <cell r="C614" t="str">
            <v>Screw Label Printed Blue "W"-EM2</v>
          </cell>
          <cell r="D614">
            <v>1</v>
          </cell>
        </row>
        <row r="615">
          <cell r="B615">
            <v>201722</v>
          </cell>
          <cell r="C615" t="str">
            <v>GB Sealing Label-EM2</v>
          </cell>
          <cell r="D615">
            <v>2</v>
          </cell>
        </row>
        <row r="616">
          <cell r="B616">
            <v>201723</v>
          </cell>
          <cell r="C616" t="str">
            <v>GB IMEI Label 78*42mm-EM2</v>
          </cell>
          <cell r="D616">
            <v>1.02</v>
          </cell>
        </row>
        <row r="617">
          <cell r="B617">
            <v>201724</v>
          </cell>
          <cell r="C617" t="str">
            <v>Carton Box IMEI Label 153*103mm-EM2</v>
          </cell>
          <cell r="D617">
            <v>5.0999999999999997E-2</v>
          </cell>
        </row>
        <row r="618">
          <cell r="B618">
            <v>201725</v>
          </cell>
          <cell r="C618" t="str">
            <v>Carton Box IMEI Label 100*150mm-ML15</v>
          </cell>
          <cell r="D618">
            <v>0.05</v>
          </cell>
        </row>
        <row r="619">
          <cell r="B619">
            <v>201726</v>
          </cell>
          <cell r="C619" t="str">
            <v>Giftbox 134*140*34mm-ML15</v>
          </cell>
          <cell r="D619">
            <v>1</v>
          </cell>
        </row>
        <row r="620">
          <cell r="B620">
            <v>201727</v>
          </cell>
          <cell r="C620" t="str">
            <v>Carton Seal Label 60*30mm-ML15</v>
          </cell>
          <cell r="D620">
            <v>0.05</v>
          </cell>
        </row>
        <row r="621">
          <cell r="B621">
            <v>201728</v>
          </cell>
          <cell r="C621" t="str">
            <v>GB Seal Label 38*19mm-ML15</v>
          </cell>
          <cell r="D621">
            <v>1</v>
          </cell>
        </row>
        <row r="622">
          <cell r="B622">
            <v>201729</v>
          </cell>
          <cell r="C622" t="str">
            <v>Handset IMEI Label 43*17mmm-ML15</v>
          </cell>
          <cell r="D622">
            <v>1</v>
          </cell>
        </row>
        <row r="623">
          <cell r="B623">
            <v>201747</v>
          </cell>
          <cell r="C623" t="str">
            <v>GB Inside IMEI label 45x45mm-S6 Dual</v>
          </cell>
          <cell r="D623">
            <v>1</v>
          </cell>
        </row>
        <row r="624">
          <cell r="B624">
            <v>201943</v>
          </cell>
          <cell r="C624" t="str">
            <v>ESD, TVS, 15PF, Vdiode=5V, DFN1006-2L, PESDNC2FD5VB, Prisemi</v>
          </cell>
          <cell r="D624">
            <v>7</v>
          </cell>
        </row>
        <row r="625">
          <cell r="B625">
            <v>201944</v>
          </cell>
          <cell r="C625" t="str">
            <v>Battery connector, 3pin, pitch: 3.0mm, H: 5.4mm, without positioning post, GY-BTY03P-143, marking</v>
          </cell>
          <cell r="D625">
            <v>1</v>
          </cell>
        </row>
        <row r="626">
          <cell r="B626">
            <v>201946</v>
          </cell>
          <cell r="C626" t="str">
            <v>H9TQ17ADFTACUR-KUM, 16GB eMMC(x8)LPDDR3+24Gb(x32),221-ball FBGA,11.5x13.0mm2, 1.0t, 0.5mm pitch</v>
          </cell>
          <cell r="D626">
            <v>1</v>
          </cell>
        </row>
        <row r="627">
          <cell r="B627">
            <v>201947</v>
          </cell>
          <cell r="C627" t="str">
            <v>MICRO SIM Card Socket PUSH type 8pin14.15*13.40mm H=1.5mm</v>
          </cell>
          <cell r="D627">
            <v>2</v>
          </cell>
        </row>
        <row r="628">
          <cell r="B628">
            <v>201948</v>
          </cell>
          <cell r="C628" t="str">
            <v>HS8301 Power Amplifier Module for CDMA / WCDMA Band I (1920?1980 MHz) H=0.9mm</v>
          </cell>
          <cell r="D628">
            <v>1</v>
          </cell>
        </row>
        <row r="629">
          <cell r="B629">
            <v>201990</v>
          </cell>
          <cell r="C629" t="str">
            <v>Giftbox With Jacket-H8 Turbo</v>
          </cell>
          <cell r="D629">
            <v>1</v>
          </cell>
        </row>
        <row r="630">
          <cell r="B630">
            <v>201991</v>
          </cell>
          <cell r="C630" t="str">
            <v>Giftbox-ML19</v>
          </cell>
          <cell r="D630">
            <v>1</v>
          </cell>
        </row>
        <row r="631">
          <cell r="B631">
            <v>201992</v>
          </cell>
          <cell r="C631" t="str">
            <v>Screw Label 2.5mm with W-NH4</v>
          </cell>
          <cell r="D631">
            <v>1</v>
          </cell>
        </row>
        <row r="632">
          <cell r="B632">
            <v>201993</v>
          </cell>
          <cell r="C632" t="str">
            <v>Carton IMEI Label 150*95mm-NH4</v>
          </cell>
          <cell r="D632">
            <v>0.05</v>
          </cell>
        </row>
        <row r="633">
          <cell r="B633">
            <v>201994</v>
          </cell>
          <cell r="C633" t="str">
            <v>GB IMEI Label 78*45mm-NH4</v>
          </cell>
          <cell r="D633">
            <v>1</v>
          </cell>
        </row>
        <row r="634">
          <cell r="B634">
            <v>201995</v>
          </cell>
          <cell r="C634" t="str">
            <v>Handset IMEI Label 59*81mm-NH4</v>
          </cell>
          <cell r="D634">
            <v>1</v>
          </cell>
        </row>
        <row r="635">
          <cell r="B635">
            <v>201996</v>
          </cell>
          <cell r="C635" t="str">
            <v>Inner GB IMEI Label 40*45mm-NH4</v>
          </cell>
          <cell r="D635">
            <v>1</v>
          </cell>
        </row>
        <row r="636">
          <cell r="B636">
            <v>201997</v>
          </cell>
          <cell r="C636" t="str">
            <v>GB Seal Label 38*19mm-NH4</v>
          </cell>
          <cell r="D636">
            <v>1</v>
          </cell>
        </row>
        <row r="637">
          <cell r="B637">
            <v>201998</v>
          </cell>
          <cell r="C637" t="str">
            <v>Carton Seal Label 30*60mm-NH4</v>
          </cell>
          <cell r="D637">
            <v>0.1</v>
          </cell>
        </row>
        <row r="638">
          <cell r="B638">
            <v>201999</v>
          </cell>
          <cell r="C638" t="str">
            <v>Handset PE Bag 87*189mm-NH4</v>
          </cell>
          <cell r="D638">
            <v>1</v>
          </cell>
        </row>
        <row r="639">
          <cell r="B639">
            <v>202000</v>
          </cell>
          <cell r="C639" t="str">
            <v>Giftbox-ML18</v>
          </cell>
          <cell r="D639">
            <v>1</v>
          </cell>
        </row>
        <row r="640">
          <cell r="B640">
            <v>202001</v>
          </cell>
          <cell r="C640" t="str">
            <v>Gift Box-EF9</v>
          </cell>
          <cell r="D640">
            <v>1</v>
          </cell>
        </row>
        <row r="641">
          <cell r="B641">
            <v>202002</v>
          </cell>
          <cell r="C641" t="str">
            <v>Screw Label Fragile Paper Dia 2.5mm With "W"-L5</v>
          </cell>
          <cell r="D641">
            <v>1</v>
          </cell>
        </row>
        <row r="642">
          <cell r="B642">
            <v>202003</v>
          </cell>
          <cell r="C642" t="str">
            <v>Handset IMEI Label 32*14.5*0.1mm-L5</v>
          </cell>
          <cell r="D642">
            <v>1</v>
          </cell>
        </row>
        <row r="643">
          <cell r="B643">
            <v>202004</v>
          </cell>
          <cell r="C643" t="str">
            <v>Waterproof Label-Red-L5</v>
          </cell>
          <cell r="D643">
            <v>1</v>
          </cell>
        </row>
        <row r="644">
          <cell r="B644">
            <v>202005</v>
          </cell>
          <cell r="C644" t="str">
            <v>Handset PE Bag 160*70mm-L5</v>
          </cell>
          <cell r="D644">
            <v>1</v>
          </cell>
        </row>
        <row r="645">
          <cell r="B645">
            <v>202006</v>
          </cell>
          <cell r="C645" t="str">
            <v>Waterproof Bag-L5</v>
          </cell>
          <cell r="D645">
            <v>2.5000000000000001E-2</v>
          </cell>
        </row>
        <row r="646">
          <cell r="B646">
            <v>202007</v>
          </cell>
          <cell r="C646" t="str">
            <v>Carton IMEI Label 100*150mm-L5</v>
          </cell>
          <cell r="D646">
            <v>0.05</v>
          </cell>
        </row>
        <row r="647">
          <cell r="B647">
            <v>202008</v>
          </cell>
          <cell r="C647" t="str">
            <v>Extra GB IMEI 35*40*0.1mm-L5</v>
          </cell>
          <cell r="D647">
            <v>1</v>
          </cell>
        </row>
        <row r="648">
          <cell r="B648">
            <v>202009</v>
          </cell>
          <cell r="C648" t="str">
            <v>GB Seal Label 40*20*0.1mm-L5</v>
          </cell>
          <cell r="D648">
            <v>1</v>
          </cell>
        </row>
        <row r="649">
          <cell r="B649">
            <v>202010</v>
          </cell>
          <cell r="C649" t="str">
            <v>GB IMEI Label 70*40*0.1mm-L5</v>
          </cell>
          <cell r="D649">
            <v>1</v>
          </cell>
        </row>
        <row r="650">
          <cell r="B650">
            <v>202011</v>
          </cell>
          <cell r="C650" t="str">
            <v>Screw Label Dia 2.5mm With W-G8i 4G</v>
          </cell>
          <cell r="D650">
            <v>1</v>
          </cell>
        </row>
        <row r="651">
          <cell r="B651">
            <v>202012</v>
          </cell>
          <cell r="C651" t="str">
            <v>Handset PE Bag 90*190mm-G8i 4G</v>
          </cell>
          <cell r="D651">
            <v>1</v>
          </cell>
        </row>
        <row r="652">
          <cell r="B652">
            <v>202013</v>
          </cell>
          <cell r="C652" t="str">
            <v>Giftbox Jacket 162*92*53mm-G8i 4G</v>
          </cell>
          <cell r="D652">
            <v>1</v>
          </cell>
        </row>
        <row r="653">
          <cell r="B653">
            <v>202014</v>
          </cell>
          <cell r="C653" t="str">
            <v>Giftbox 160*90*50mm-G8i 4G</v>
          </cell>
          <cell r="D653">
            <v>1</v>
          </cell>
        </row>
        <row r="654">
          <cell r="B654">
            <v>202015</v>
          </cell>
          <cell r="C654" t="str">
            <v>Handset IMEI Label-51.6*79.2mm-G8i 4G</v>
          </cell>
          <cell r="D654">
            <v>1</v>
          </cell>
        </row>
        <row r="655">
          <cell r="B655">
            <v>202016</v>
          </cell>
          <cell r="C655" t="str">
            <v>GB IMEI Label 78*42mm-G8i 4G</v>
          </cell>
          <cell r="D655">
            <v>1</v>
          </cell>
        </row>
        <row r="656">
          <cell r="B656">
            <v>202017</v>
          </cell>
          <cell r="C656" t="str">
            <v>GB Seal Label 38*19mm-G8i 4G</v>
          </cell>
          <cell r="D656">
            <v>2</v>
          </cell>
        </row>
        <row r="657">
          <cell r="B657">
            <v>202018</v>
          </cell>
          <cell r="C657" t="str">
            <v>Carton IMEI Label 95*150mm-G8i 4G</v>
          </cell>
          <cell r="D657">
            <v>0.05</v>
          </cell>
        </row>
        <row r="658">
          <cell r="B658">
            <v>202020</v>
          </cell>
          <cell r="C658" t="str">
            <v>Screw Label Dia 2.5mm With "W"-RX7 Mini</v>
          </cell>
          <cell r="D658">
            <v>1.02</v>
          </cell>
        </row>
        <row r="659">
          <cell r="B659">
            <v>202021</v>
          </cell>
          <cell r="C659" t="str">
            <v>Handset IMEI Label 35*19mm-RX7 Mini</v>
          </cell>
          <cell r="D659">
            <v>1.01</v>
          </cell>
        </row>
        <row r="660">
          <cell r="B660">
            <v>202022</v>
          </cell>
          <cell r="C660" t="str">
            <v>GB Seal Label 35*19mm-RX7 Mini</v>
          </cell>
          <cell r="D660">
            <v>1.01</v>
          </cell>
        </row>
        <row r="661">
          <cell r="B661">
            <v>202023</v>
          </cell>
          <cell r="C661" t="str">
            <v>Handset PE Bag 100*200mm-RX7 Mini</v>
          </cell>
          <cell r="D661">
            <v>1</v>
          </cell>
        </row>
        <row r="662">
          <cell r="B662">
            <v>202024</v>
          </cell>
          <cell r="C662" t="str">
            <v>Giftbox With Jacket-RX7 Mini</v>
          </cell>
          <cell r="D662">
            <v>1</v>
          </cell>
        </row>
        <row r="663">
          <cell r="B663">
            <v>202025</v>
          </cell>
          <cell r="C663" t="str">
            <v>Giftbox With Jacket-Primo F9</v>
          </cell>
          <cell r="D663">
            <v>0</v>
          </cell>
        </row>
        <row r="664">
          <cell r="B664">
            <v>202026</v>
          </cell>
          <cell r="C664" t="str">
            <v>Handset IMEI Label 20*18*0.1mm-OLVIO L2</v>
          </cell>
          <cell r="D664">
            <v>1.02</v>
          </cell>
        </row>
        <row r="665">
          <cell r="B665">
            <v>202027</v>
          </cell>
          <cell r="C665" t="str">
            <v>Screw Label Dia 2.5mm With "W"-OLVIO L2</v>
          </cell>
          <cell r="D665">
            <v>1.02</v>
          </cell>
        </row>
        <row r="666">
          <cell r="B666">
            <v>202028</v>
          </cell>
          <cell r="C666" t="str">
            <v>GB Seal Label 38*20*0.1mm-OLVIO L2</v>
          </cell>
          <cell r="D666">
            <v>1.02</v>
          </cell>
        </row>
        <row r="667">
          <cell r="B667">
            <v>202029</v>
          </cell>
          <cell r="C667" t="str">
            <v>Handset PE Bag 180*80mm-OLVIO L2</v>
          </cell>
          <cell r="D667">
            <v>1</v>
          </cell>
        </row>
        <row r="668">
          <cell r="B668">
            <v>202030</v>
          </cell>
          <cell r="C668" t="str">
            <v>Handset PE Bag 180*80mm-MH19</v>
          </cell>
          <cell r="D668">
            <v>1</v>
          </cell>
        </row>
        <row r="669">
          <cell r="B669">
            <v>202031</v>
          </cell>
          <cell r="C669" t="str">
            <v>Screw Label Dia 2.5mm With "W"-MH19</v>
          </cell>
          <cell r="D669">
            <v>1.02</v>
          </cell>
        </row>
        <row r="670">
          <cell r="B670">
            <v>202032</v>
          </cell>
          <cell r="C670" t="str">
            <v>Handset IMEI Label 22.0*20.0mm-MH19</v>
          </cell>
          <cell r="D670">
            <v>1.02</v>
          </cell>
        </row>
        <row r="671">
          <cell r="B671">
            <v>202033</v>
          </cell>
          <cell r="C671" t="str">
            <v>GB Seal Label 38*19mm-MH19</v>
          </cell>
          <cell r="D671">
            <v>1.02</v>
          </cell>
        </row>
        <row r="672">
          <cell r="B672">
            <v>202034</v>
          </cell>
          <cell r="C672" t="str">
            <v>Screw Label Dia 2.5mm With "W"-OLVIO L1</v>
          </cell>
          <cell r="D672">
            <v>1.02</v>
          </cell>
        </row>
        <row r="673">
          <cell r="B673">
            <v>202035</v>
          </cell>
          <cell r="C673" t="str">
            <v>Handset PE Bag 80*180mm-OLVIO L1</v>
          </cell>
          <cell r="D673">
            <v>1.0049999999999999</v>
          </cell>
        </row>
        <row r="674">
          <cell r="B674">
            <v>202036</v>
          </cell>
          <cell r="C674" t="str">
            <v>Handset IMEI Label 20.8*17.9mm-OLVIO L1</v>
          </cell>
          <cell r="D674">
            <v>1.02</v>
          </cell>
        </row>
        <row r="675">
          <cell r="B675">
            <v>202037</v>
          </cell>
          <cell r="C675" t="str">
            <v>GB Seal Label 38*19mm-OLVIO L1</v>
          </cell>
          <cell r="D675">
            <v>1.02</v>
          </cell>
        </row>
        <row r="676">
          <cell r="B676">
            <v>202038</v>
          </cell>
          <cell r="C676" t="str">
            <v>Handset PE Bag 70*150mm-MM22i</v>
          </cell>
          <cell r="D676">
            <v>1</v>
          </cell>
        </row>
        <row r="677">
          <cell r="B677">
            <v>202039</v>
          </cell>
          <cell r="C677" t="str">
            <v>GB IMEI Label 40*70mm-OLIVO L51</v>
          </cell>
          <cell r="D677">
            <v>0</v>
          </cell>
        </row>
        <row r="678">
          <cell r="B678">
            <v>202040</v>
          </cell>
          <cell r="C678" t="str">
            <v>Handset IMEI Label 28*44mm-OLIVO L51</v>
          </cell>
          <cell r="D678">
            <v>1.02</v>
          </cell>
        </row>
        <row r="679">
          <cell r="B679">
            <v>202041</v>
          </cell>
          <cell r="C679" t="str">
            <v>GB Seal Label 19*38mm-OLIVO L51</v>
          </cell>
          <cell r="D679">
            <v>1.02</v>
          </cell>
        </row>
        <row r="680">
          <cell r="B680">
            <v>202042</v>
          </cell>
          <cell r="C680" t="str">
            <v>Carton Seal Label 30*60mm-OLIVO L51</v>
          </cell>
          <cell r="D680">
            <v>0.10199999999999999</v>
          </cell>
        </row>
        <row r="681">
          <cell r="B681">
            <v>202043</v>
          </cell>
          <cell r="C681" t="str">
            <v>Waterproof Label Dia 2.5mm-OLIVO L51</v>
          </cell>
          <cell r="D681">
            <v>1.02</v>
          </cell>
        </row>
        <row r="682">
          <cell r="B682">
            <v>202044</v>
          </cell>
          <cell r="C682" t="str">
            <v>Carton IMEI Label 95*15mm-OLIVO L51</v>
          </cell>
          <cell r="D682">
            <v>5.0999999999999997E-2</v>
          </cell>
        </row>
        <row r="683">
          <cell r="B683">
            <v>202045</v>
          </cell>
          <cell r="C683" t="str">
            <v>Handset PE Bag 70*150mm-OLIVO L51</v>
          </cell>
          <cell r="D683">
            <v>1.02</v>
          </cell>
        </row>
        <row r="684">
          <cell r="B684">
            <v>202047</v>
          </cell>
          <cell r="C684" t="str">
            <v>Warranty Card (Smart Phone)</v>
          </cell>
          <cell r="D684">
            <v>0</v>
          </cell>
        </row>
        <row r="685">
          <cell r="B685">
            <v>202048</v>
          </cell>
          <cell r="C685" t="str">
            <v>Anti Water Label Dia 2.5mm-E8i</v>
          </cell>
          <cell r="D685">
            <v>1</v>
          </cell>
        </row>
        <row r="686">
          <cell r="B686">
            <v>202049</v>
          </cell>
          <cell r="C686" t="str">
            <v>Hand set IMEI Label 51.8x66.5mm-E8i</v>
          </cell>
          <cell r="D686">
            <v>1</v>
          </cell>
        </row>
        <row r="687">
          <cell r="B687">
            <v>202050</v>
          </cell>
          <cell r="C687" t="str">
            <v>GB IMEI Label 1 78x45mm-E8i</v>
          </cell>
          <cell r="D687">
            <v>1</v>
          </cell>
        </row>
        <row r="688">
          <cell r="B688">
            <v>202051</v>
          </cell>
          <cell r="C688" t="str">
            <v>GB IMEI Label 2 33x40mm-E8i</v>
          </cell>
          <cell r="D688">
            <v>1</v>
          </cell>
        </row>
        <row r="689">
          <cell r="B689">
            <v>202052</v>
          </cell>
          <cell r="C689" t="str">
            <v>GB Seal Label 38x19mm-E8i</v>
          </cell>
          <cell r="D689">
            <v>2</v>
          </cell>
        </row>
        <row r="690">
          <cell r="B690">
            <v>202053</v>
          </cell>
          <cell r="C690" t="str">
            <v>Carton IMEI Label 95x150mm-E8i</v>
          </cell>
          <cell r="D690">
            <v>0.05</v>
          </cell>
        </row>
        <row r="691">
          <cell r="B691">
            <v>202056</v>
          </cell>
          <cell r="C691" t="str">
            <v>Screw Label 2.5mm with x-E8i</v>
          </cell>
          <cell r="D691">
            <v>1</v>
          </cell>
        </row>
        <row r="692">
          <cell r="B692">
            <v>202057</v>
          </cell>
          <cell r="C692" t="str">
            <v>Hand set PE Bag 80x180mm-E8i</v>
          </cell>
          <cell r="D692">
            <v>1</v>
          </cell>
        </row>
        <row r="693">
          <cell r="B693">
            <v>202058</v>
          </cell>
          <cell r="C693" t="str">
            <v>Giftbox Walton Design E8i</v>
          </cell>
          <cell r="D693">
            <v>1</v>
          </cell>
        </row>
        <row r="694">
          <cell r="B694">
            <v>202061</v>
          </cell>
          <cell r="C694" t="str">
            <v>Screw Label 2.5mm-RX6</v>
          </cell>
          <cell r="D694">
            <v>1</v>
          </cell>
        </row>
        <row r="695">
          <cell r="B695">
            <v>202062</v>
          </cell>
          <cell r="C695" t="str">
            <v>Gift Box Jacket-RX6</v>
          </cell>
          <cell r="D695">
            <v>1</v>
          </cell>
        </row>
        <row r="696">
          <cell r="B696">
            <v>202063</v>
          </cell>
          <cell r="C696" t="str">
            <v>Giftbox-RX6</v>
          </cell>
          <cell r="D696">
            <v>1</v>
          </cell>
        </row>
        <row r="697">
          <cell r="B697">
            <v>202064</v>
          </cell>
          <cell r="C697" t="str">
            <v>Safety User Manual-RX6</v>
          </cell>
          <cell r="D697">
            <v>1</v>
          </cell>
        </row>
        <row r="698">
          <cell r="B698">
            <v>202065</v>
          </cell>
          <cell r="C698" t="str">
            <v>Handset IMEI Label 35x19mm-RX6</v>
          </cell>
          <cell r="D698">
            <v>1</v>
          </cell>
        </row>
        <row r="699">
          <cell r="B699">
            <v>202066</v>
          </cell>
          <cell r="C699" t="str">
            <v>GB IMEI Label 78x45mm-RX6</v>
          </cell>
          <cell r="D699">
            <v>1</v>
          </cell>
        </row>
        <row r="700">
          <cell r="B700">
            <v>202067</v>
          </cell>
          <cell r="C700" t="str">
            <v>Additional GB Inside IMEI Label 33x40mm-RX6</v>
          </cell>
          <cell r="D700">
            <v>1</v>
          </cell>
        </row>
        <row r="701">
          <cell r="B701">
            <v>202068</v>
          </cell>
          <cell r="C701" t="str">
            <v>GB Seal Label 38x19mm-RX6</v>
          </cell>
          <cell r="D701">
            <v>3</v>
          </cell>
        </row>
        <row r="702">
          <cell r="B702">
            <v>202069</v>
          </cell>
          <cell r="C702" t="str">
            <v>Carton IMEI Label 95x150mm-RX6</v>
          </cell>
          <cell r="D702">
            <v>0.05</v>
          </cell>
        </row>
        <row r="703">
          <cell r="B703">
            <v>202070</v>
          </cell>
          <cell r="C703" t="str">
            <v>Handset PE Bag 110x220mm-RX6</v>
          </cell>
          <cell r="D703">
            <v>1</v>
          </cell>
        </row>
        <row r="704">
          <cell r="B704">
            <v>202071</v>
          </cell>
          <cell r="C704" t="str">
            <v>Giftbox-S6 Dual</v>
          </cell>
          <cell r="D704">
            <v>1</v>
          </cell>
        </row>
        <row r="705">
          <cell r="B705">
            <v>202072</v>
          </cell>
          <cell r="C705" t="str">
            <v>Giftbox Seal Label 38x19mm-S6 Dual</v>
          </cell>
          <cell r="D705">
            <v>2</v>
          </cell>
        </row>
        <row r="706">
          <cell r="B706">
            <v>202073</v>
          </cell>
          <cell r="C706" t="str">
            <v>Carton IMEI Label 100x150mm-S6 Dual</v>
          </cell>
          <cell r="D706">
            <v>0.15</v>
          </cell>
        </row>
        <row r="707">
          <cell r="B707">
            <v>202074</v>
          </cell>
          <cell r="C707" t="str">
            <v>Handset PE Bag 90x180mm-S6 Dual</v>
          </cell>
          <cell r="D707">
            <v>1</v>
          </cell>
        </row>
        <row r="708">
          <cell r="B708">
            <v>202075</v>
          </cell>
          <cell r="C708" t="str">
            <v>GB IMEI Label-S6 Dual</v>
          </cell>
          <cell r="D708">
            <v>1</v>
          </cell>
        </row>
        <row r="709">
          <cell r="B709">
            <v>202076</v>
          </cell>
          <cell r="C709" t="str">
            <v>Handset IMEI label-S6 Dual</v>
          </cell>
          <cell r="D709">
            <v>1</v>
          </cell>
        </row>
        <row r="710">
          <cell r="B710">
            <v>202077</v>
          </cell>
          <cell r="C710" t="str">
            <v>GB IMEI 70*40 Label mm-MH17</v>
          </cell>
          <cell r="D710">
            <v>1</v>
          </cell>
        </row>
        <row r="711">
          <cell r="B711">
            <v>202078</v>
          </cell>
          <cell r="C711" t="str">
            <v>GB IMEI Label(Inner) 40*33 mm-MH17</v>
          </cell>
          <cell r="D711">
            <v>1</v>
          </cell>
        </row>
        <row r="712">
          <cell r="B712">
            <v>202079</v>
          </cell>
          <cell r="C712" t="str">
            <v>GB Seal Label 38*19-MH17</v>
          </cell>
          <cell r="D712">
            <v>1</v>
          </cell>
        </row>
        <row r="713">
          <cell r="B713">
            <v>202080</v>
          </cell>
          <cell r="C713" t="str">
            <v>Screw Label 2.5mm -MH17</v>
          </cell>
          <cell r="D713">
            <v>1</v>
          </cell>
        </row>
        <row r="714">
          <cell r="B714">
            <v>202081</v>
          </cell>
          <cell r="C714" t="str">
            <v>Gift Box-MH17</v>
          </cell>
          <cell r="D714">
            <v>1</v>
          </cell>
        </row>
        <row r="715">
          <cell r="B715">
            <v>202082</v>
          </cell>
          <cell r="C715" t="str">
            <v>Handset PE Bag- MH17</v>
          </cell>
          <cell r="D715">
            <v>1</v>
          </cell>
        </row>
        <row r="716">
          <cell r="B716">
            <v>202083</v>
          </cell>
          <cell r="C716" t="str">
            <v>Handset IMEI Label 41.23*68.46 mm-MH17</v>
          </cell>
          <cell r="D716">
            <v>1</v>
          </cell>
        </row>
        <row r="717">
          <cell r="B717">
            <v>202085</v>
          </cell>
          <cell r="C717" t="str">
            <v>Handset IMEI Label 43*18mm-ML19</v>
          </cell>
          <cell r="D717">
            <v>1.01</v>
          </cell>
        </row>
        <row r="718">
          <cell r="B718">
            <v>202086</v>
          </cell>
          <cell r="C718" t="str">
            <v>Carton IMEI Label 100*150mm-ML19</v>
          </cell>
          <cell r="D718">
            <v>5.0500000000000003E-2</v>
          </cell>
        </row>
        <row r="719">
          <cell r="B719">
            <v>202087</v>
          </cell>
          <cell r="C719" t="str">
            <v>GB IMEI Label 70*40mm-ML19</v>
          </cell>
          <cell r="D719">
            <v>0</v>
          </cell>
        </row>
        <row r="720">
          <cell r="B720">
            <v>202088</v>
          </cell>
          <cell r="C720" t="str">
            <v>Handset PE Bag 80*180mm-ML19</v>
          </cell>
          <cell r="D720">
            <v>1</v>
          </cell>
        </row>
        <row r="721">
          <cell r="B721">
            <v>202089</v>
          </cell>
          <cell r="C721" t="str">
            <v>Handset IMEI Label 40*30*0.2mm-P14</v>
          </cell>
          <cell r="D721">
            <v>1.01</v>
          </cell>
        </row>
        <row r="722">
          <cell r="B722">
            <v>202090</v>
          </cell>
          <cell r="C722" t="str">
            <v>Screw Label Dia 2.5mm"W"--P14</v>
          </cell>
          <cell r="D722">
            <v>1.01</v>
          </cell>
        </row>
        <row r="723">
          <cell r="B723">
            <v>202091</v>
          </cell>
          <cell r="C723" t="str">
            <v>GB Seal Label 38*19mm-P14</v>
          </cell>
          <cell r="D723">
            <v>1.01</v>
          </cell>
        </row>
        <row r="724">
          <cell r="B724">
            <v>202092</v>
          </cell>
          <cell r="C724" t="str">
            <v>Handset PE Bag 170*80mm-P14</v>
          </cell>
          <cell r="D724">
            <v>1</v>
          </cell>
        </row>
        <row r="725">
          <cell r="B725">
            <v>202093</v>
          </cell>
          <cell r="C725" t="str">
            <v>Giftbox With Jacket-H8 Pro</v>
          </cell>
          <cell r="D725">
            <v>1</v>
          </cell>
        </row>
        <row r="726">
          <cell r="B726">
            <v>202094</v>
          </cell>
          <cell r="C726" t="str">
            <v>Handset IMEI Label 76.5*60mm-Primo G9</v>
          </cell>
          <cell r="D726">
            <v>1.02</v>
          </cell>
        </row>
        <row r="727">
          <cell r="B727">
            <v>202095</v>
          </cell>
          <cell r="C727" t="str">
            <v>GB Seal Label 38*19mm-Primo G9</v>
          </cell>
          <cell r="D727">
            <v>1.02</v>
          </cell>
        </row>
        <row r="728">
          <cell r="B728">
            <v>202096</v>
          </cell>
          <cell r="C728" t="str">
            <v>Carton Seal Label 60*30mm-Primo G9</v>
          </cell>
          <cell r="D728">
            <v>0.10199999999999999</v>
          </cell>
        </row>
        <row r="729">
          <cell r="B729">
            <v>202097</v>
          </cell>
          <cell r="C729" t="str">
            <v>Screw Label 2.5mm With "W"-Primo G9</v>
          </cell>
          <cell r="D729">
            <v>2.04</v>
          </cell>
        </row>
        <row r="730">
          <cell r="B730">
            <v>202098</v>
          </cell>
          <cell r="C730" t="str">
            <v>Waterproof Label 4.5mm-Primo G9</v>
          </cell>
          <cell r="D730">
            <v>1.02</v>
          </cell>
        </row>
        <row r="731">
          <cell r="B731">
            <v>202099</v>
          </cell>
          <cell r="C731" t="str">
            <v>Handset PE Bag 90*190mm-Primo G9</v>
          </cell>
          <cell r="D731">
            <v>1.02</v>
          </cell>
        </row>
        <row r="732">
          <cell r="B732">
            <v>202100</v>
          </cell>
          <cell r="C732" t="str">
            <v>Giftbox With Jacket-F8s</v>
          </cell>
          <cell r="D732">
            <v>1</v>
          </cell>
        </row>
        <row r="733">
          <cell r="B733">
            <v>202101</v>
          </cell>
          <cell r="C733" t="str">
            <v>Carton IMEI label 95*150mm-GF7</v>
          </cell>
          <cell r="D733">
            <v>0.05</v>
          </cell>
        </row>
        <row r="734">
          <cell r="B734">
            <v>202102</v>
          </cell>
          <cell r="C734" t="str">
            <v>Screw Label 2.5mm with x-GF7</v>
          </cell>
          <cell r="D734">
            <v>1</v>
          </cell>
        </row>
        <row r="735">
          <cell r="B735">
            <v>202103</v>
          </cell>
          <cell r="C735" t="str">
            <v>Carton Seal Label 80*40mm-P13</v>
          </cell>
          <cell r="D735">
            <v>0.05</v>
          </cell>
        </row>
        <row r="736">
          <cell r="B736">
            <v>202104</v>
          </cell>
          <cell r="C736" t="str">
            <v>Waterproof Bag-P13</v>
          </cell>
          <cell r="D736">
            <v>2.5000000000000001E-2</v>
          </cell>
        </row>
        <row r="737">
          <cell r="B737">
            <v>202105</v>
          </cell>
          <cell r="C737" t="str">
            <v>Battery Laution Label 120*110mm-P13</v>
          </cell>
          <cell r="D737">
            <v>2.5000000000000001E-2</v>
          </cell>
        </row>
        <row r="738">
          <cell r="B738">
            <v>202106</v>
          </cell>
          <cell r="C738" t="str">
            <v>Giftbox-P13</v>
          </cell>
          <cell r="D738">
            <v>1</v>
          </cell>
        </row>
        <row r="739">
          <cell r="B739">
            <v>202107</v>
          </cell>
          <cell r="C739" t="str">
            <v>Handset PE Bag 160*70mm-P13</v>
          </cell>
          <cell r="D739">
            <v>1</v>
          </cell>
        </row>
        <row r="740">
          <cell r="B740">
            <v>202108</v>
          </cell>
          <cell r="C740" t="str">
            <v>PCB Label 5*10mm-P13</v>
          </cell>
          <cell r="D740">
            <v>1</v>
          </cell>
        </row>
        <row r="741">
          <cell r="B741">
            <v>202109</v>
          </cell>
          <cell r="C741" t="str">
            <v>Handset IMEI Label 33*33*0.1mm-P13</v>
          </cell>
          <cell r="D741">
            <v>1</v>
          </cell>
        </row>
        <row r="742">
          <cell r="B742">
            <v>202110</v>
          </cell>
          <cell r="C742" t="str">
            <v>Screw Label 2.5mm With W-P13</v>
          </cell>
          <cell r="D742">
            <v>1</v>
          </cell>
        </row>
        <row r="743">
          <cell r="B743">
            <v>202111</v>
          </cell>
          <cell r="C743" t="str">
            <v>GB IMEI Label 70*40*0.1mm-P13</v>
          </cell>
          <cell r="D743">
            <v>1</v>
          </cell>
        </row>
        <row r="744">
          <cell r="B744">
            <v>202112</v>
          </cell>
          <cell r="C744" t="str">
            <v>GB Seal Label 40*20*0.1mm-P13</v>
          </cell>
          <cell r="D744">
            <v>1</v>
          </cell>
        </row>
        <row r="745">
          <cell r="B745">
            <v>202113</v>
          </cell>
          <cell r="C745" t="str">
            <v>Extra Inner Box Label 35*40*0.1mm-P13</v>
          </cell>
          <cell r="D745">
            <v>1</v>
          </cell>
        </row>
        <row r="746">
          <cell r="B746">
            <v>202114</v>
          </cell>
          <cell r="C746" t="str">
            <v>Carton IMEI label 100*150mm-P13</v>
          </cell>
          <cell r="D746">
            <v>0.05</v>
          </cell>
        </row>
        <row r="747">
          <cell r="B747">
            <v>202115</v>
          </cell>
          <cell r="C747" t="str">
            <v>Carton IMEI Label 100*150mm-MM20</v>
          </cell>
          <cell r="D747">
            <v>0.05</v>
          </cell>
        </row>
        <row r="748">
          <cell r="B748">
            <v>202116</v>
          </cell>
          <cell r="C748" t="str">
            <v>Carton Seal Label 40*80mm-MM20</v>
          </cell>
          <cell r="D748">
            <v>0.1</v>
          </cell>
        </row>
        <row r="749">
          <cell r="B749">
            <v>202117</v>
          </cell>
          <cell r="C749" t="str">
            <v>Waterproof Bag-MM20</v>
          </cell>
          <cell r="D749">
            <v>0.05</v>
          </cell>
        </row>
        <row r="750">
          <cell r="B750">
            <v>202118</v>
          </cell>
          <cell r="C750" t="str">
            <v>Battery Caution Label 120*110mm-MM20</v>
          </cell>
          <cell r="D750">
            <v>0.05</v>
          </cell>
        </row>
        <row r="751">
          <cell r="B751">
            <v>202119</v>
          </cell>
          <cell r="C751" t="str">
            <v>Giftbox-135x140x35mm-MM20</v>
          </cell>
          <cell r="D751">
            <v>1</v>
          </cell>
        </row>
        <row r="752">
          <cell r="B752">
            <v>202120</v>
          </cell>
          <cell r="C752" t="str">
            <v>GB Seal Label-H8</v>
          </cell>
          <cell r="D752">
            <v>1.02</v>
          </cell>
        </row>
        <row r="753">
          <cell r="B753">
            <v>202121</v>
          </cell>
          <cell r="C753" t="str">
            <v>Inside GB IMEI Label 40*45mm-H8</v>
          </cell>
          <cell r="D753">
            <v>1.02</v>
          </cell>
        </row>
        <row r="754">
          <cell r="B754">
            <v>202122</v>
          </cell>
          <cell r="C754" t="str">
            <v>Waterproof Label 2*5 * 0.15mm-H8</v>
          </cell>
          <cell r="D754">
            <v>2.02</v>
          </cell>
        </row>
        <row r="755">
          <cell r="B755">
            <v>202123</v>
          </cell>
          <cell r="C755" t="str">
            <v>Handset PE Bag 8.5*17.5cm-H8</v>
          </cell>
          <cell r="D755">
            <v>1.02</v>
          </cell>
        </row>
        <row r="756">
          <cell r="B756">
            <v>202124</v>
          </cell>
          <cell r="C756" t="str">
            <v>Screw Label 2.5mm-H8</v>
          </cell>
          <cell r="D756">
            <v>1.02</v>
          </cell>
        </row>
        <row r="757">
          <cell r="B757">
            <v>202125</v>
          </cell>
          <cell r="C757" t="str">
            <v>Handset IMEI 16*30mm-H8</v>
          </cell>
          <cell r="D757">
            <v>1.02</v>
          </cell>
        </row>
        <row r="758">
          <cell r="B758">
            <v>202126</v>
          </cell>
          <cell r="C758" t="str">
            <v>GB IMEI Label 78*45mm-H8</v>
          </cell>
          <cell r="D758">
            <v>1.02</v>
          </cell>
        </row>
        <row r="759">
          <cell r="B759">
            <v>202127</v>
          </cell>
          <cell r="C759" t="str">
            <v>Carton IMEI Label 95*150mm-H8</v>
          </cell>
          <cell r="D759">
            <v>0.05</v>
          </cell>
        </row>
        <row r="760">
          <cell r="B760">
            <v>202128</v>
          </cell>
          <cell r="C760" t="str">
            <v>Carton IMEI Label 100*150mm-S33</v>
          </cell>
          <cell r="D760">
            <v>5.0500000000000003E-2</v>
          </cell>
        </row>
        <row r="761">
          <cell r="B761">
            <v>202129</v>
          </cell>
          <cell r="C761" t="str">
            <v>Screw Label 2.5mm with W-S33</v>
          </cell>
          <cell r="D761">
            <v>1.01</v>
          </cell>
        </row>
        <row r="762">
          <cell r="B762">
            <v>202130</v>
          </cell>
          <cell r="C762" t="str">
            <v>Handset IMEI Label 37*15*0.1mm-S33</v>
          </cell>
          <cell r="D762">
            <v>1.01</v>
          </cell>
        </row>
        <row r="763">
          <cell r="B763">
            <v>202131</v>
          </cell>
          <cell r="C763" t="str">
            <v>Warranty Card (Feature Phone)</v>
          </cell>
          <cell r="D763">
            <v>1</v>
          </cell>
        </row>
        <row r="764">
          <cell r="B764">
            <v>202132</v>
          </cell>
          <cell r="C764" t="str">
            <v>Cartoon For Mobile Distribution L 381xW 305xH 318 mm</v>
          </cell>
          <cell r="D764">
            <v>2.5000000000000001E-2</v>
          </cell>
        </row>
        <row r="765">
          <cell r="B765">
            <v>202133</v>
          </cell>
          <cell r="C765" t="str">
            <v>Cartoon For Mobile Distribution L 292xW 216xH 381 mm</v>
          </cell>
          <cell r="D765">
            <v>0.05</v>
          </cell>
        </row>
        <row r="766">
          <cell r="B766">
            <v>202134</v>
          </cell>
          <cell r="C766" t="str">
            <v>Anti Water Label White Dia 2.5mm-E8s</v>
          </cell>
          <cell r="D766">
            <v>1</v>
          </cell>
        </row>
        <row r="767">
          <cell r="B767">
            <v>202135</v>
          </cell>
          <cell r="C767" t="str">
            <v>Hand set IMEI Label 42x30mm-E8s</v>
          </cell>
          <cell r="D767">
            <v>1</v>
          </cell>
        </row>
        <row r="768">
          <cell r="B768">
            <v>202136</v>
          </cell>
          <cell r="C768" t="str">
            <v>Screw Label 2.5mm with x-E8s</v>
          </cell>
          <cell r="D768">
            <v>1</v>
          </cell>
        </row>
        <row r="769">
          <cell r="B769">
            <v>202137</v>
          </cell>
          <cell r="C769" t="str">
            <v>Hand set PE Bag 95x170mm-E8s</v>
          </cell>
          <cell r="D769">
            <v>1</v>
          </cell>
        </row>
        <row r="770">
          <cell r="B770">
            <v>202138</v>
          </cell>
          <cell r="C770" t="str">
            <v>GB IMEI Label 70x40mm-E8s</v>
          </cell>
          <cell r="D770">
            <v>1</v>
          </cell>
        </row>
        <row r="771">
          <cell r="B771">
            <v>202139</v>
          </cell>
          <cell r="C771" t="str">
            <v>GB IMEI Label 35x40mm-E8s</v>
          </cell>
          <cell r="D771">
            <v>1</v>
          </cell>
        </row>
        <row r="772">
          <cell r="B772">
            <v>202140</v>
          </cell>
          <cell r="C772" t="str">
            <v>Carton IMEI Label 105x155mm-E8s</v>
          </cell>
          <cell r="D772">
            <v>0.05</v>
          </cell>
        </row>
        <row r="773">
          <cell r="B773">
            <v>202141</v>
          </cell>
          <cell r="C773" t="str">
            <v>Giftbox Seal label-E8s</v>
          </cell>
          <cell r="D773">
            <v>1</v>
          </cell>
        </row>
        <row r="774">
          <cell r="B774">
            <v>202142</v>
          </cell>
          <cell r="C774" t="str">
            <v>Gift Box-E8s</v>
          </cell>
          <cell r="D774">
            <v>1</v>
          </cell>
        </row>
        <row r="775">
          <cell r="B775">
            <v>202143</v>
          </cell>
          <cell r="C775" t="str">
            <v>Anti Water Label-White Dia 2.5mm-NF3</v>
          </cell>
          <cell r="D775">
            <v>1</v>
          </cell>
        </row>
        <row r="776">
          <cell r="B776">
            <v>202144</v>
          </cell>
          <cell r="C776" t="str">
            <v>Gift Box-NF3</v>
          </cell>
          <cell r="D776">
            <v>1</v>
          </cell>
        </row>
        <row r="777">
          <cell r="B777">
            <v>202145</v>
          </cell>
          <cell r="C777" t="str">
            <v>Hand set IMEI Label 69.5x97.5mm-NF3</v>
          </cell>
          <cell r="D777">
            <v>1</v>
          </cell>
        </row>
        <row r="778">
          <cell r="B778">
            <v>202146</v>
          </cell>
          <cell r="C778" t="str">
            <v>GB IMEI Label 78x45mm-NF3</v>
          </cell>
          <cell r="D778">
            <v>1</v>
          </cell>
        </row>
        <row r="779">
          <cell r="B779">
            <v>202147</v>
          </cell>
          <cell r="C779" t="str">
            <v>GB IMEI Label 33x40mm-NF3</v>
          </cell>
          <cell r="D779">
            <v>1</v>
          </cell>
        </row>
        <row r="780">
          <cell r="B780">
            <v>202148</v>
          </cell>
          <cell r="C780" t="str">
            <v>GB seal label 38X19-NF3</v>
          </cell>
          <cell r="D780">
            <v>2</v>
          </cell>
        </row>
        <row r="781">
          <cell r="B781">
            <v>202149</v>
          </cell>
          <cell r="C781" t="str">
            <v>Carton IMEI Label 95x150mm-NF3</v>
          </cell>
          <cell r="D781">
            <v>0.05</v>
          </cell>
        </row>
        <row r="782">
          <cell r="B782">
            <v>202150</v>
          </cell>
          <cell r="C782" t="str">
            <v>Screw Label 2.5mm with x-NF3</v>
          </cell>
          <cell r="D782">
            <v>1</v>
          </cell>
        </row>
        <row r="783">
          <cell r="B783">
            <v>202151</v>
          </cell>
          <cell r="C783" t="str">
            <v>Hand set PE Bag 110x220mm-NF3</v>
          </cell>
          <cell r="D783">
            <v>1</v>
          </cell>
        </row>
        <row r="784">
          <cell r="B784">
            <v>202152</v>
          </cell>
          <cell r="C784" t="str">
            <v>Handset IMEI Label 42x30mm-EF8</v>
          </cell>
          <cell r="D784">
            <v>1</v>
          </cell>
        </row>
        <row r="785">
          <cell r="B785">
            <v>202153</v>
          </cell>
          <cell r="C785" t="str">
            <v>Screw Label 2.5mm-EF8</v>
          </cell>
          <cell r="D785">
            <v>1</v>
          </cell>
        </row>
        <row r="786">
          <cell r="B786">
            <v>202154</v>
          </cell>
          <cell r="C786" t="str">
            <v>Handset PE Bag 95x170mm-EF8</v>
          </cell>
          <cell r="D786">
            <v>1</v>
          </cell>
        </row>
        <row r="787">
          <cell r="B787">
            <v>202155</v>
          </cell>
          <cell r="C787" t="str">
            <v>Giftbox IMEI Label 70x40mm-EF8</v>
          </cell>
          <cell r="D787">
            <v>1</v>
          </cell>
        </row>
        <row r="788">
          <cell r="B788">
            <v>202156</v>
          </cell>
          <cell r="C788" t="str">
            <v>Additional IMEI Label 35x40mm-EF8</v>
          </cell>
          <cell r="D788">
            <v>1</v>
          </cell>
        </row>
        <row r="789">
          <cell r="B789">
            <v>202157</v>
          </cell>
          <cell r="C789" t="str">
            <v>Carton IMEI Label 105x155mm-EF8</v>
          </cell>
          <cell r="D789">
            <v>0.05</v>
          </cell>
        </row>
        <row r="790">
          <cell r="B790">
            <v>202158</v>
          </cell>
          <cell r="C790" t="str">
            <v>Giftbox Seal Label-EF8</v>
          </cell>
          <cell r="D790">
            <v>1</v>
          </cell>
        </row>
        <row r="791">
          <cell r="B791">
            <v>202159</v>
          </cell>
          <cell r="C791" t="str">
            <v>Giftbox 150x80x45mm-EF8</v>
          </cell>
          <cell r="D791">
            <v>1</v>
          </cell>
        </row>
        <row r="792">
          <cell r="B792">
            <v>202160</v>
          </cell>
          <cell r="C792" t="str">
            <v>Waterproof Label 2.5mm-EF8</v>
          </cell>
          <cell r="D792">
            <v>1</v>
          </cell>
        </row>
        <row r="793">
          <cell r="B793">
            <v>202161</v>
          </cell>
          <cell r="C793" t="str">
            <v>Carton Seal Label 30*60mm-MM22i</v>
          </cell>
          <cell r="D793">
            <v>0.10199999999999999</v>
          </cell>
        </row>
        <row r="794">
          <cell r="B794">
            <v>202162</v>
          </cell>
          <cell r="C794" t="str">
            <v>Screw Label Dia 2.5mm With "W"-MM22i</v>
          </cell>
          <cell r="D794">
            <v>1.02</v>
          </cell>
        </row>
        <row r="795">
          <cell r="B795">
            <v>202163</v>
          </cell>
          <cell r="C795" t="str">
            <v>Waterproof Label Dia 2.5mm-MM22i</v>
          </cell>
          <cell r="D795">
            <v>1.02</v>
          </cell>
        </row>
        <row r="796">
          <cell r="B796">
            <v>202164</v>
          </cell>
          <cell r="C796" t="str">
            <v>Carton IMEI Label 95*150mm-MM22i</v>
          </cell>
          <cell r="D796">
            <v>5.0999999999999997E-2</v>
          </cell>
        </row>
        <row r="797">
          <cell r="B797">
            <v>202165</v>
          </cell>
          <cell r="C797" t="str">
            <v>Screw Label Dia 2.5mm With "W"-H8 Pro</v>
          </cell>
          <cell r="D797">
            <v>0</v>
          </cell>
        </row>
        <row r="798">
          <cell r="B798">
            <v>202166</v>
          </cell>
          <cell r="C798" t="str">
            <v>Waterproof Label-Red Dia4.5mm-H8 Pro</v>
          </cell>
          <cell r="D798">
            <v>2.02</v>
          </cell>
        </row>
        <row r="799">
          <cell r="B799">
            <v>202167</v>
          </cell>
          <cell r="C799" t="str">
            <v>TP Protective Film -H8 Pro</v>
          </cell>
          <cell r="D799">
            <v>1</v>
          </cell>
        </row>
        <row r="800">
          <cell r="B800">
            <v>202168</v>
          </cell>
          <cell r="C800" t="str">
            <v>Handset PE Bag 90*190mm-H8 Pro</v>
          </cell>
          <cell r="D800">
            <v>1</v>
          </cell>
        </row>
        <row r="801">
          <cell r="B801">
            <v>202169</v>
          </cell>
          <cell r="C801" t="str">
            <v>Battery Cover Protector Film-H8 Pro</v>
          </cell>
          <cell r="D801">
            <v>0</v>
          </cell>
        </row>
        <row r="802">
          <cell r="B802">
            <v>202170</v>
          </cell>
          <cell r="C802" t="str">
            <v>GB IMEI Label 70*40mm-Primo R6</v>
          </cell>
          <cell r="D802">
            <v>1.01</v>
          </cell>
        </row>
        <row r="803">
          <cell r="B803">
            <v>202171</v>
          </cell>
          <cell r="C803" t="str">
            <v>GB Seal Label 38*19mm-Primo R6</v>
          </cell>
          <cell r="D803">
            <v>1</v>
          </cell>
        </row>
        <row r="804">
          <cell r="B804">
            <v>202172</v>
          </cell>
          <cell r="C804" t="str">
            <v>Screw Label Dia 2.5mm With "W" -Primo R6</v>
          </cell>
          <cell r="D804">
            <v>2</v>
          </cell>
        </row>
        <row r="805">
          <cell r="B805">
            <v>202173</v>
          </cell>
          <cell r="C805" t="str">
            <v>Waterproof Label Dia 4.5mm-Primo R6</v>
          </cell>
          <cell r="D805">
            <v>1</v>
          </cell>
        </row>
        <row r="806">
          <cell r="B806">
            <v>202174</v>
          </cell>
          <cell r="C806" t="str">
            <v>Handset PE Bag 90*190mm-Primo R6</v>
          </cell>
          <cell r="D806">
            <v>1</v>
          </cell>
        </row>
        <row r="807">
          <cell r="B807">
            <v>202175</v>
          </cell>
          <cell r="C807" t="str">
            <v>Carton Seal Label 60*30mm-Primo R6</v>
          </cell>
          <cell r="D807">
            <v>0.1</v>
          </cell>
        </row>
        <row r="808">
          <cell r="B808">
            <v>202176</v>
          </cell>
          <cell r="C808" t="str">
            <v>Giftbox With Jacket-Primo R6</v>
          </cell>
          <cell r="D808">
            <v>1</v>
          </cell>
        </row>
        <row r="809">
          <cell r="B809">
            <v>202177</v>
          </cell>
          <cell r="C809" t="str">
            <v>Giftbox With Jacket-R6 Max</v>
          </cell>
          <cell r="D809">
            <v>1</v>
          </cell>
        </row>
        <row r="810">
          <cell r="B810">
            <v>202178</v>
          </cell>
          <cell r="C810" t="str">
            <v>Giftbox With Jacket-RX7</v>
          </cell>
          <cell r="D810">
            <v>1</v>
          </cell>
        </row>
        <row r="811">
          <cell r="B811">
            <v>202179</v>
          </cell>
          <cell r="C811" t="str">
            <v>Giftbox With Jacket-Primo S7</v>
          </cell>
          <cell r="D811">
            <v>1</v>
          </cell>
        </row>
        <row r="812">
          <cell r="B812">
            <v>202180</v>
          </cell>
          <cell r="C812" t="str">
            <v>Handset IMEI Label 30*15mm-R6 Max</v>
          </cell>
          <cell r="D812">
            <v>1</v>
          </cell>
        </row>
        <row r="813">
          <cell r="B813">
            <v>202181</v>
          </cell>
          <cell r="C813" t="str">
            <v>Carton Seal Label 60*30mm-R6 Max</v>
          </cell>
          <cell r="D813">
            <v>0</v>
          </cell>
        </row>
        <row r="814">
          <cell r="B814">
            <v>202183</v>
          </cell>
          <cell r="C814" t="str">
            <v>Giftbox With Jacket-NF4 Turbo 1GB</v>
          </cell>
          <cell r="D814">
            <v>1</v>
          </cell>
        </row>
        <row r="815">
          <cell r="B815">
            <v>202184</v>
          </cell>
          <cell r="C815" t="str">
            <v>Giftbox With Jacket-NF4 Turbo</v>
          </cell>
          <cell r="D815">
            <v>1</v>
          </cell>
        </row>
        <row r="816">
          <cell r="B816">
            <v>202185</v>
          </cell>
          <cell r="C816" t="str">
            <v>Giftbox With Jacket-Primo G9</v>
          </cell>
          <cell r="D816">
            <v>1</v>
          </cell>
        </row>
        <row r="817">
          <cell r="B817">
            <v>202186</v>
          </cell>
          <cell r="C817" t="str">
            <v>Giftbox With Jacket-Primo E10+</v>
          </cell>
          <cell r="D817">
            <v>1</v>
          </cell>
        </row>
        <row r="818">
          <cell r="B818">
            <v>202187</v>
          </cell>
          <cell r="C818" t="str">
            <v>GB Seal Label 38*19mm-Primo E10+</v>
          </cell>
          <cell r="D818">
            <v>1.02</v>
          </cell>
        </row>
        <row r="819">
          <cell r="B819">
            <v>202188</v>
          </cell>
          <cell r="C819" t="str">
            <v>Screw Label Dia 2.5mm With "W"-Primo E10+</v>
          </cell>
          <cell r="D819">
            <v>1.02</v>
          </cell>
        </row>
        <row r="820">
          <cell r="B820">
            <v>202189</v>
          </cell>
          <cell r="C820" t="str">
            <v>Handset IMEI Label 47.8*78.1mm -Primo E10+</v>
          </cell>
          <cell r="D820">
            <v>1.02</v>
          </cell>
        </row>
        <row r="821">
          <cell r="B821">
            <v>202190</v>
          </cell>
          <cell r="C821" t="str">
            <v>Handset PE Bag-Primo E10+</v>
          </cell>
          <cell r="D821">
            <v>1</v>
          </cell>
        </row>
        <row r="822">
          <cell r="B822">
            <v>202191</v>
          </cell>
          <cell r="C822" t="str">
            <v>Handset IMEI 16*30mm-H8 Turbo</v>
          </cell>
          <cell r="D822">
            <v>1.02</v>
          </cell>
        </row>
        <row r="823">
          <cell r="B823">
            <v>202192</v>
          </cell>
          <cell r="C823" t="str">
            <v>GB IMEI Label 78*45mm-H8 Turbo</v>
          </cell>
          <cell r="D823">
            <v>1.02</v>
          </cell>
        </row>
        <row r="824">
          <cell r="B824">
            <v>202193</v>
          </cell>
          <cell r="C824" t="str">
            <v>Carton IMEI Label 95*150mm-H8 Turbo</v>
          </cell>
          <cell r="D824">
            <v>5.0999999999999997E-2</v>
          </cell>
        </row>
        <row r="825">
          <cell r="B825">
            <v>202194</v>
          </cell>
          <cell r="C825" t="str">
            <v>GB Seal Label-H8 Turbo</v>
          </cell>
          <cell r="D825">
            <v>1.02</v>
          </cell>
        </row>
        <row r="826">
          <cell r="B826">
            <v>202195</v>
          </cell>
          <cell r="C826" t="str">
            <v>Inside GB IMEI Label 40*45mm-H8 Turbo</v>
          </cell>
          <cell r="D826">
            <v>1.02</v>
          </cell>
        </row>
        <row r="827">
          <cell r="B827">
            <v>202196</v>
          </cell>
          <cell r="C827" t="str">
            <v>Screw Label 2.5mm-H8 Turbo</v>
          </cell>
          <cell r="D827">
            <v>0</v>
          </cell>
        </row>
        <row r="828">
          <cell r="B828">
            <v>202197</v>
          </cell>
          <cell r="C828" t="str">
            <v>Handset PE Bag 8.5*17.5cm-H8 Turbo</v>
          </cell>
          <cell r="D828">
            <v>1.02</v>
          </cell>
        </row>
        <row r="829">
          <cell r="B829">
            <v>202199</v>
          </cell>
          <cell r="C829" t="str">
            <v>Screw Label 2.0mm with W-Q39</v>
          </cell>
          <cell r="D829">
            <v>1</v>
          </cell>
        </row>
        <row r="830">
          <cell r="B830">
            <v>202200</v>
          </cell>
          <cell r="C830" t="str">
            <v>Giftbox-Q39</v>
          </cell>
          <cell r="D830">
            <v>1</v>
          </cell>
        </row>
        <row r="831">
          <cell r="B831">
            <v>202201</v>
          </cell>
          <cell r="C831" t="str">
            <v>Handset PE Bag 160x75mm-Q39</v>
          </cell>
          <cell r="D831">
            <v>1</v>
          </cell>
        </row>
        <row r="832">
          <cell r="B832">
            <v>202202</v>
          </cell>
          <cell r="C832" t="str">
            <v>Handset IMEI Label 71.9x41.9mm-Q39</v>
          </cell>
          <cell r="D832">
            <v>1</v>
          </cell>
        </row>
        <row r="833">
          <cell r="B833">
            <v>202203</v>
          </cell>
          <cell r="C833" t="str">
            <v>GB IMEI Label1-70x40mm-Q39</v>
          </cell>
          <cell r="D833">
            <v>1</v>
          </cell>
        </row>
        <row r="834">
          <cell r="B834">
            <v>202204</v>
          </cell>
          <cell r="C834" t="str">
            <v>GB IMEI Label2-40x33mm-Q39</v>
          </cell>
          <cell r="D834">
            <v>1</v>
          </cell>
        </row>
        <row r="835">
          <cell r="B835">
            <v>202205</v>
          </cell>
          <cell r="C835" t="str">
            <v>GB Seal Label-Q39</v>
          </cell>
          <cell r="D835">
            <v>1</v>
          </cell>
        </row>
        <row r="836">
          <cell r="B836">
            <v>202206</v>
          </cell>
          <cell r="C836" t="str">
            <v>Carton IMEI Label 105x155mm-Q39</v>
          </cell>
          <cell r="D836">
            <v>0.05</v>
          </cell>
        </row>
        <row r="837">
          <cell r="B837">
            <v>202208</v>
          </cell>
          <cell r="C837" t="str">
            <v>Waterproof Bag-S33</v>
          </cell>
          <cell r="D837">
            <v>0.05</v>
          </cell>
        </row>
        <row r="838">
          <cell r="B838">
            <v>202209</v>
          </cell>
          <cell r="C838" t="str">
            <v>Battery Caution Label 120*110mm-S33</v>
          </cell>
          <cell r="D838">
            <v>0.05</v>
          </cell>
        </row>
        <row r="839">
          <cell r="B839">
            <v>202210</v>
          </cell>
          <cell r="C839" t="str">
            <v>Handset IMEI Label 16*30mm-NF4</v>
          </cell>
          <cell r="D839">
            <v>1.02</v>
          </cell>
        </row>
        <row r="840">
          <cell r="B840">
            <v>202211</v>
          </cell>
          <cell r="C840" t="str">
            <v>GB IMEI Label 78*45mm-NF4</v>
          </cell>
          <cell r="D840">
            <v>1.02</v>
          </cell>
        </row>
        <row r="841">
          <cell r="B841">
            <v>202212</v>
          </cell>
          <cell r="C841" t="str">
            <v>Carton IMEI Label 95*150mm-NF4</v>
          </cell>
          <cell r="D841">
            <v>5.0999999999999997E-2</v>
          </cell>
        </row>
        <row r="842">
          <cell r="B842">
            <v>202213</v>
          </cell>
          <cell r="C842" t="str">
            <v>Screw Label 2.5mm With W-NF4</v>
          </cell>
          <cell r="D842">
            <v>1.02</v>
          </cell>
        </row>
        <row r="843">
          <cell r="B843">
            <v>202214</v>
          </cell>
          <cell r="C843" t="str">
            <v>Waterproof Label-NF4</v>
          </cell>
          <cell r="D843">
            <v>1.02</v>
          </cell>
        </row>
        <row r="844">
          <cell r="B844">
            <v>202215</v>
          </cell>
          <cell r="C844" t="str">
            <v>Handset PE Bag 8.5*17.5cm-NF4</v>
          </cell>
          <cell r="D844">
            <v>1</v>
          </cell>
        </row>
        <row r="845">
          <cell r="B845">
            <v>202216</v>
          </cell>
          <cell r="C845" t="str">
            <v>GB Seal Label-NF4</v>
          </cell>
          <cell r="D845">
            <v>1.02</v>
          </cell>
        </row>
        <row r="846">
          <cell r="B846">
            <v>202217</v>
          </cell>
          <cell r="C846" t="str">
            <v>GB IMEI Label 40*45mm-NF4</v>
          </cell>
          <cell r="D846">
            <v>1.02</v>
          </cell>
        </row>
        <row r="847">
          <cell r="B847">
            <v>202218</v>
          </cell>
          <cell r="C847" t="str">
            <v>Giftbox-R5</v>
          </cell>
          <cell r="D847">
            <v>1</v>
          </cell>
        </row>
        <row r="848">
          <cell r="B848">
            <v>202219</v>
          </cell>
          <cell r="C848" t="str">
            <v>GB IMEILabel-mm-R5</v>
          </cell>
          <cell r="D848">
            <v>1.02</v>
          </cell>
        </row>
        <row r="849">
          <cell r="B849">
            <v>202220</v>
          </cell>
          <cell r="C849" t="str">
            <v>Carton IMEI Label 153x103mm-R5</v>
          </cell>
          <cell r="D849">
            <v>5.0999999999999997E-2</v>
          </cell>
        </row>
        <row r="850">
          <cell r="B850">
            <v>202221</v>
          </cell>
          <cell r="C850" t="str">
            <v>Handset IMEI Label 77.2x61.7mm-R5</v>
          </cell>
          <cell r="D850">
            <v>1.02</v>
          </cell>
        </row>
        <row r="851">
          <cell r="B851">
            <v>202222</v>
          </cell>
          <cell r="C851" t="str">
            <v>Screw Label 2.5mm with W-R5</v>
          </cell>
          <cell r="D851">
            <v>1</v>
          </cell>
        </row>
        <row r="852">
          <cell r="B852">
            <v>202223</v>
          </cell>
          <cell r="C852" t="str">
            <v>Gift Box Sealed Label-R5</v>
          </cell>
          <cell r="D852">
            <v>2</v>
          </cell>
        </row>
        <row r="853">
          <cell r="B853">
            <v>202224</v>
          </cell>
          <cell r="C853" t="str">
            <v>Handset IMEI Label 75.6*59.4*0.1mm-F8s</v>
          </cell>
          <cell r="D853">
            <v>1.02</v>
          </cell>
        </row>
        <row r="854">
          <cell r="B854">
            <v>202225</v>
          </cell>
          <cell r="C854" t="str">
            <v>Handset IMEI label 56.5*85mm-GF7</v>
          </cell>
          <cell r="D854">
            <v>1</v>
          </cell>
        </row>
        <row r="855">
          <cell r="B855">
            <v>202226</v>
          </cell>
          <cell r="C855" t="str">
            <v>GB IMEI label 78*45mm-GF7</v>
          </cell>
          <cell r="D855">
            <v>1</v>
          </cell>
        </row>
        <row r="856">
          <cell r="B856">
            <v>202227</v>
          </cell>
          <cell r="C856" t="str">
            <v>Addition GB inside IMEI label 33*40mm-GF7</v>
          </cell>
          <cell r="D856">
            <v>1</v>
          </cell>
        </row>
        <row r="857">
          <cell r="B857">
            <v>202228</v>
          </cell>
          <cell r="C857" t="str">
            <v>GB Seal Label 38*19mm-GF7</v>
          </cell>
          <cell r="D857">
            <v>2</v>
          </cell>
        </row>
        <row r="858">
          <cell r="B858">
            <v>202229</v>
          </cell>
          <cell r="C858" t="str">
            <v>Handset IMEI Label 40.6*42*0.1mm-MH18</v>
          </cell>
          <cell r="D858">
            <v>1.01</v>
          </cell>
        </row>
        <row r="859">
          <cell r="B859">
            <v>202230</v>
          </cell>
          <cell r="C859" t="str">
            <v>Screw Label With "W" Dia 2.5mm-MH18</v>
          </cell>
          <cell r="D859">
            <v>1</v>
          </cell>
        </row>
        <row r="860">
          <cell r="B860">
            <v>202231</v>
          </cell>
          <cell r="C860" t="str">
            <v>GB IMEI Label 70*40*0.1mm-MH18</v>
          </cell>
          <cell r="D860">
            <v>1.01</v>
          </cell>
        </row>
        <row r="861">
          <cell r="B861">
            <v>202232</v>
          </cell>
          <cell r="C861" t="str">
            <v>GB Seal Label 40*20*0.1mm-MH18</v>
          </cell>
          <cell r="D861">
            <v>1.01</v>
          </cell>
        </row>
        <row r="862">
          <cell r="B862">
            <v>202233</v>
          </cell>
          <cell r="C862" t="str">
            <v>Extra GB IMEI 35*40*0.1mm-MH18</v>
          </cell>
          <cell r="D862">
            <v>1.01</v>
          </cell>
        </row>
        <row r="863">
          <cell r="B863">
            <v>202234</v>
          </cell>
          <cell r="C863" t="str">
            <v>Carton IMEI Label 100*150mm-MH18</v>
          </cell>
          <cell r="D863">
            <v>0.06</v>
          </cell>
        </row>
        <row r="864">
          <cell r="B864">
            <v>202235</v>
          </cell>
          <cell r="C864" t="str">
            <v>Gift box Jacket-E8s</v>
          </cell>
          <cell r="D864">
            <v>1</v>
          </cell>
        </row>
        <row r="865">
          <cell r="B865">
            <v>202237</v>
          </cell>
          <cell r="C865" t="str">
            <v>Gift Box-L26</v>
          </cell>
          <cell r="D865">
            <v>1</v>
          </cell>
        </row>
        <row r="866">
          <cell r="B866">
            <v>202238</v>
          </cell>
          <cell r="C866" t="str">
            <v>Handset PE Bag 70*150mm-MH20</v>
          </cell>
          <cell r="D866">
            <v>1</v>
          </cell>
        </row>
        <row r="867">
          <cell r="B867">
            <v>202239</v>
          </cell>
          <cell r="C867" t="str">
            <v>GB IMEI Label 40*70mm-MH20</v>
          </cell>
          <cell r="D867">
            <v>0</v>
          </cell>
        </row>
        <row r="868">
          <cell r="B868">
            <v>202240</v>
          </cell>
          <cell r="C868" t="str">
            <v>Handset IMEI Label 22.6*43.7mm-MH20</v>
          </cell>
          <cell r="D868">
            <v>1.02</v>
          </cell>
        </row>
        <row r="869">
          <cell r="B869">
            <v>202241</v>
          </cell>
          <cell r="C869" t="str">
            <v>GB Seal Label 19*38mm-MH20</v>
          </cell>
          <cell r="D869">
            <v>1.02</v>
          </cell>
        </row>
        <row r="870">
          <cell r="B870">
            <v>202242</v>
          </cell>
          <cell r="C870" t="str">
            <v>Carton Seal Label 30*60mm-MH20</v>
          </cell>
          <cell r="D870">
            <v>0.10199999999999999</v>
          </cell>
        </row>
        <row r="871">
          <cell r="B871">
            <v>202243</v>
          </cell>
          <cell r="C871" t="str">
            <v>Screw Label Dia 2.5mm With "W"-MH20</v>
          </cell>
          <cell r="D871">
            <v>1.02</v>
          </cell>
        </row>
        <row r="872">
          <cell r="B872">
            <v>202244</v>
          </cell>
          <cell r="C872" t="str">
            <v>GB IMEI Label 40*70mm-MM22i</v>
          </cell>
          <cell r="D872">
            <v>1.02</v>
          </cell>
        </row>
        <row r="873">
          <cell r="B873">
            <v>202245</v>
          </cell>
          <cell r="C873" t="str">
            <v>Handset IMEI Label 28*44mm-MM22i</v>
          </cell>
          <cell r="D873">
            <v>1.02</v>
          </cell>
        </row>
        <row r="874">
          <cell r="B874">
            <v>202246</v>
          </cell>
          <cell r="C874" t="str">
            <v>GB Seal Label 19*38mm-MM22i</v>
          </cell>
          <cell r="D874">
            <v>1.02</v>
          </cell>
        </row>
        <row r="875">
          <cell r="B875">
            <v>202247</v>
          </cell>
          <cell r="C875" t="str">
            <v>GB IMEI Label 40*70mm-OLVIO P16</v>
          </cell>
          <cell r="D875">
            <v>1.02</v>
          </cell>
        </row>
        <row r="876">
          <cell r="B876">
            <v>202248</v>
          </cell>
          <cell r="C876" t="str">
            <v>Handset IMEI Label 25*37mm-OLVIO P16</v>
          </cell>
          <cell r="D876">
            <v>1.02</v>
          </cell>
        </row>
        <row r="877">
          <cell r="B877">
            <v>202249</v>
          </cell>
          <cell r="C877" t="str">
            <v>GB Seal Label 19*38mm-OLVIO P16</v>
          </cell>
          <cell r="D877">
            <v>1.02</v>
          </cell>
        </row>
        <row r="878">
          <cell r="B878">
            <v>202250</v>
          </cell>
          <cell r="C878" t="str">
            <v>Carton Seal Label 30*60mm-OLVIO P16</v>
          </cell>
          <cell r="D878">
            <v>0.10199999999999999</v>
          </cell>
        </row>
        <row r="879">
          <cell r="B879">
            <v>202251</v>
          </cell>
          <cell r="C879" t="str">
            <v>Screw Label Dia-2.5mm With "W"-OLVIO P16</v>
          </cell>
          <cell r="D879">
            <v>1.02</v>
          </cell>
        </row>
        <row r="880">
          <cell r="B880">
            <v>202252</v>
          </cell>
          <cell r="C880" t="str">
            <v>Carton IMEI Label 90*150mm-OLVIO P16</v>
          </cell>
          <cell r="D880">
            <v>5.0999999999999997E-2</v>
          </cell>
        </row>
        <row r="881">
          <cell r="B881">
            <v>202253</v>
          </cell>
          <cell r="C881" t="str">
            <v>Handset PE Bag 70*150mm-OLVIO P16</v>
          </cell>
          <cell r="D881">
            <v>1.02</v>
          </cell>
        </row>
        <row r="882">
          <cell r="B882">
            <v>202254</v>
          </cell>
          <cell r="C882" t="str">
            <v>Handset IMEI Label 20*20*0.1mm-ML21</v>
          </cell>
          <cell r="D882">
            <v>1.02</v>
          </cell>
        </row>
        <row r="883">
          <cell r="B883">
            <v>202255</v>
          </cell>
          <cell r="C883" t="str">
            <v>GB Seal Label 40*20*01mm-ML21</v>
          </cell>
          <cell r="D883">
            <v>1.02</v>
          </cell>
        </row>
        <row r="884">
          <cell r="B884">
            <v>202256</v>
          </cell>
          <cell r="C884" t="str">
            <v>Handset PE Bag 160*70mm-ML21</v>
          </cell>
          <cell r="D884">
            <v>1</v>
          </cell>
        </row>
        <row r="885">
          <cell r="B885">
            <v>202257</v>
          </cell>
          <cell r="C885" t="str">
            <v>Screw Label Dia 2.5mm With "W"-ML21</v>
          </cell>
          <cell r="D885">
            <v>1.02</v>
          </cell>
        </row>
        <row r="886">
          <cell r="B886">
            <v>202258</v>
          </cell>
          <cell r="C886" t="str">
            <v>Giftbox-GH7i</v>
          </cell>
          <cell r="D886">
            <v>1</v>
          </cell>
        </row>
        <row r="887">
          <cell r="B887">
            <v>202259</v>
          </cell>
          <cell r="C887" t="str">
            <v>Giftbox Jacket-GH7i</v>
          </cell>
          <cell r="D887">
            <v>1</v>
          </cell>
        </row>
        <row r="888">
          <cell r="B888">
            <v>202260</v>
          </cell>
          <cell r="C888" t="str">
            <v>Handset PE Bag 90*180mm-GH7i</v>
          </cell>
          <cell r="D888">
            <v>1.01</v>
          </cell>
        </row>
        <row r="889">
          <cell r="B889">
            <v>202261</v>
          </cell>
          <cell r="C889" t="str">
            <v>Handset IMEI Label 76.7*59.8*0.1mm-GH7i</v>
          </cell>
          <cell r="D889">
            <v>1.02</v>
          </cell>
        </row>
        <row r="890">
          <cell r="B890">
            <v>202262</v>
          </cell>
          <cell r="C890" t="str">
            <v>Carton IMEI Label 153*103mm-GH7i</v>
          </cell>
          <cell r="D890">
            <v>0.1071</v>
          </cell>
        </row>
        <row r="891">
          <cell r="B891">
            <v>202263</v>
          </cell>
          <cell r="C891" t="str">
            <v>GB IMEI Label 78*42mm-GH7i</v>
          </cell>
          <cell r="D891">
            <v>1.02</v>
          </cell>
        </row>
        <row r="892">
          <cell r="B892">
            <v>202264</v>
          </cell>
          <cell r="C892" t="str">
            <v>Giftbox Sealed Label-GH7i</v>
          </cell>
          <cell r="D892">
            <v>2.04</v>
          </cell>
        </row>
        <row r="893">
          <cell r="B893">
            <v>202265</v>
          </cell>
          <cell r="C893" t="str">
            <v>USB Anti-Static Insulating Paper 15*6*0.06mm-GH7i</v>
          </cell>
          <cell r="D893">
            <v>1.01</v>
          </cell>
        </row>
        <row r="894">
          <cell r="B894">
            <v>202266</v>
          </cell>
          <cell r="C894" t="str">
            <v>GB IMEI Label 78*42mm-F8s</v>
          </cell>
          <cell r="D894">
            <v>1.02</v>
          </cell>
        </row>
        <row r="895">
          <cell r="B895">
            <v>202267</v>
          </cell>
          <cell r="C895" t="str">
            <v>GB Sealed Label-F8s</v>
          </cell>
          <cell r="D895">
            <v>1</v>
          </cell>
        </row>
        <row r="896">
          <cell r="B896">
            <v>202268</v>
          </cell>
          <cell r="C896" t="str">
            <v>Screw Label-F8s</v>
          </cell>
          <cell r="D896">
            <v>1.02</v>
          </cell>
        </row>
        <row r="897">
          <cell r="B897">
            <v>202269</v>
          </cell>
          <cell r="C897" t="str">
            <v>Anti Water Label-F8s</v>
          </cell>
          <cell r="D897">
            <v>1.02</v>
          </cell>
        </row>
        <row r="898">
          <cell r="B898">
            <v>202270</v>
          </cell>
          <cell r="C898" t="str">
            <v>XYZ Label 40*45mm-F8s</v>
          </cell>
          <cell r="D898">
            <v>1.02</v>
          </cell>
        </row>
        <row r="899">
          <cell r="B899">
            <v>202271</v>
          </cell>
          <cell r="C899" t="str">
            <v>Giftbox-L4</v>
          </cell>
          <cell r="D899">
            <v>1</v>
          </cell>
        </row>
        <row r="900">
          <cell r="B900">
            <v>202272</v>
          </cell>
          <cell r="C900" t="str">
            <v>Giftbox-ML17</v>
          </cell>
          <cell r="D900">
            <v>1</v>
          </cell>
        </row>
        <row r="901">
          <cell r="B901">
            <v>202275</v>
          </cell>
          <cell r="C901" t="str">
            <v>GB Seal Label 38*19-PRIMO E10</v>
          </cell>
          <cell r="D901">
            <v>1.01</v>
          </cell>
        </row>
        <row r="902">
          <cell r="B902">
            <v>202276</v>
          </cell>
          <cell r="C902" t="str">
            <v>Waterproof Label 2.5mm- PRIMO E10</v>
          </cell>
          <cell r="D902">
            <v>2.02</v>
          </cell>
        </row>
        <row r="903">
          <cell r="B903">
            <v>202277</v>
          </cell>
          <cell r="C903" t="str">
            <v>Screw Seal Label 2.5mm "W"- PRIMO E10</v>
          </cell>
          <cell r="D903">
            <v>1.01</v>
          </cell>
        </row>
        <row r="904">
          <cell r="B904">
            <v>202278</v>
          </cell>
          <cell r="C904" t="str">
            <v>Handset IMEI Label 47.8*78.1mm- PRIMO E10</v>
          </cell>
          <cell r="D904">
            <v>1.01</v>
          </cell>
        </row>
        <row r="905">
          <cell r="B905">
            <v>202279</v>
          </cell>
          <cell r="C905" t="str">
            <v>Handset PE Bag- PRIMO E10</v>
          </cell>
          <cell r="D905">
            <v>1</v>
          </cell>
        </row>
        <row r="906">
          <cell r="B906">
            <v>202280</v>
          </cell>
          <cell r="C906" t="str">
            <v>Gift Box-L5</v>
          </cell>
          <cell r="D906">
            <v>1</v>
          </cell>
        </row>
        <row r="907">
          <cell r="B907">
            <v>202281</v>
          </cell>
          <cell r="C907" t="str">
            <v>Giftbox With Jacket-H8 Turbo 2GB</v>
          </cell>
          <cell r="D907">
            <v>1</v>
          </cell>
        </row>
        <row r="908">
          <cell r="B908">
            <v>202282</v>
          </cell>
          <cell r="C908" t="str">
            <v>Giftbox With Jacket-H8 Turbo 3GB</v>
          </cell>
          <cell r="D908">
            <v>1</v>
          </cell>
        </row>
        <row r="909">
          <cell r="B909">
            <v>202283</v>
          </cell>
          <cell r="C909" t="str">
            <v>Giftbox With Jacket-NF4 Turbo 2GB</v>
          </cell>
          <cell r="D909">
            <v>1</v>
          </cell>
        </row>
        <row r="910">
          <cell r="B910">
            <v>202284</v>
          </cell>
          <cell r="C910" t="str">
            <v>Gift Box-NH4</v>
          </cell>
          <cell r="D910">
            <v>1</v>
          </cell>
        </row>
        <row r="911">
          <cell r="B911">
            <v>202285</v>
          </cell>
          <cell r="C911" t="str">
            <v>Gift Box-MM21</v>
          </cell>
          <cell r="D911">
            <v>1</v>
          </cell>
        </row>
        <row r="912">
          <cell r="B912">
            <v>202286</v>
          </cell>
          <cell r="C912" t="str">
            <v>Giftbox-Black 512 RAM-E9</v>
          </cell>
          <cell r="D912">
            <v>1</v>
          </cell>
        </row>
        <row r="913">
          <cell r="B913">
            <v>202287</v>
          </cell>
          <cell r="C913" t="str">
            <v>Gift Box-PRIMO E10</v>
          </cell>
          <cell r="D913">
            <v>1</v>
          </cell>
        </row>
        <row r="914">
          <cell r="B914">
            <v>202288</v>
          </cell>
          <cell r="C914" t="str">
            <v>Gift Box-F9</v>
          </cell>
          <cell r="D914">
            <v>1</v>
          </cell>
        </row>
        <row r="915">
          <cell r="B915">
            <v>202289</v>
          </cell>
          <cell r="C915" t="str">
            <v>Gift Box-MH18</v>
          </cell>
          <cell r="D915">
            <v>1</v>
          </cell>
        </row>
        <row r="916">
          <cell r="B916">
            <v>202290</v>
          </cell>
          <cell r="C916" t="str">
            <v>Handset IMEI Label 35*19mm-H8 Pro</v>
          </cell>
          <cell r="D916">
            <v>1.01</v>
          </cell>
        </row>
        <row r="917">
          <cell r="B917">
            <v>202291</v>
          </cell>
          <cell r="C917" t="str">
            <v>GB Seal Label 38*19mm-H8 Pro</v>
          </cell>
          <cell r="D917">
            <v>1.01</v>
          </cell>
        </row>
        <row r="918">
          <cell r="B918">
            <v>202292</v>
          </cell>
          <cell r="C918" t="str">
            <v>Carton Seal Label 60*30mm-H8 Pro</v>
          </cell>
          <cell r="D918">
            <v>0</v>
          </cell>
        </row>
        <row r="919">
          <cell r="B919">
            <v>202293</v>
          </cell>
          <cell r="C919" t="str">
            <v>Carton Seal Label 80x40mm-MM18</v>
          </cell>
          <cell r="D919">
            <v>0.05</v>
          </cell>
        </row>
        <row r="920">
          <cell r="B920">
            <v>202294</v>
          </cell>
          <cell r="C920" t="str">
            <v>Waterproof Bag-MM18</v>
          </cell>
          <cell r="D920">
            <v>2.5000000000000001E-2</v>
          </cell>
        </row>
        <row r="921">
          <cell r="B921">
            <v>202295</v>
          </cell>
          <cell r="C921" t="str">
            <v>GB Seal Label 40x20mm-MM18</v>
          </cell>
          <cell r="D921">
            <v>1</v>
          </cell>
        </row>
        <row r="922">
          <cell r="B922">
            <v>202296</v>
          </cell>
          <cell r="C922" t="str">
            <v>Inner Box Label 35x40mm-MM18</v>
          </cell>
          <cell r="D922">
            <v>1</v>
          </cell>
        </row>
        <row r="923">
          <cell r="B923">
            <v>202297</v>
          </cell>
          <cell r="C923" t="str">
            <v>Caution Label 110*120mm-MM18</v>
          </cell>
          <cell r="D923">
            <v>2.5000000000000001E-2</v>
          </cell>
        </row>
        <row r="924">
          <cell r="B924">
            <v>202298</v>
          </cell>
          <cell r="C924" t="str">
            <v>Giftbox-MM18</v>
          </cell>
          <cell r="D924">
            <v>1</v>
          </cell>
        </row>
        <row r="925">
          <cell r="B925">
            <v>202299</v>
          </cell>
          <cell r="C925" t="str">
            <v>Handset PE Bag 160*70mm-MM18</v>
          </cell>
          <cell r="D925">
            <v>1</v>
          </cell>
        </row>
        <row r="926">
          <cell r="B926">
            <v>202300</v>
          </cell>
          <cell r="C926" t="str">
            <v>PCBA Label 5*10mm-MM18</v>
          </cell>
          <cell r="D926">
            <v>1</v>
          </cell>
        </row>
        <row r="927">
          <cell r="B927">
            <v>202301</v>
          </cell>
          <cell r="C927" t="str">
            <v>PCBA Label 5*15mm-L25</v>
          </cell>
          <cell r="D927">
            <v>0</v>
          </cell>
        </row>
        <row r="928">
          <cell r="B928">
            <v>202302</v>
          </cell>
          <cell r="C928" t="str">
            <v>Gift Box-F8</v>
          </cell>
          <cell r="D928">
            <v>1</v>
          </cell>
        </row>
        <row r="929">
          <cell r="B929">
            <v>202303</v>
          </cell>
          <cell r="C929" t="str">
            <v>Handset PE Bag 90x180mm-F8</v>
          </cell>
          <cell r="D929">
            <v>1</v>
          </cell>
        </row>
        <row r="930">
          <cell r="B930">
            <v>202304</v>
          </cell>
          <cell r="C930" t="str">
            <v>Hand set IMEI Label 77.5x48x0.1mm-F8</v>
          </cell>
          <cell r="D930">
            <v>1.03</v>
          </cell>
        </row>
        <row r="931">
          <cell r="B931">
            <v>202305</v>
          </cell>
          <cell r="C931" t="str">
            <v>GB IMEI Label 78x42mm-F8</v>
          </cell>
          <cell r="D931">
            <v>1.03</v>
          </cell>
        </row>
        <row r="932">
          <cell r="B932">
            <v>202306</v>
          </cell>
          <cell r="C932" t="str">
            <v>GB Seal Label-F8</v>
          </cell>
          <cell r="D932">
            <v>1.03</v>
          </cell>
        </row>
        <row r="933">
          <cell r="B933">
            <v>202307</v>
          </cell>
          <cell r="C933" t="str">
            <v>Screw Label 2.3mm with S-F8</v>
          </cell>
          <cell r="D933">
            <v>1.03</v>
          </cell>
        </row>
        <row r="934">
          <cell r="B934">
            <v>202308</v>
          </cell>
          <cell r="C934" t="str">
            <v>Handset PE Bag 100*200mm-RX7</v>
          </cell>
          <cell r="D934">
            <v>1</v>
          </cell>
        </row>
        <row r="935">
          <cell r="B935">
            <v>202309</v>
          </cell>
          <cell r="C935" t="str">
            <v>GB Seal Label-RX7</v>
          </cell>
          <cell r="D935">
            <v>1.02</v>
          </cell>
        </row>
        <row r="936">
          <cell r="B936">
            <v>202310</v>
          </cell>
          <cell r="C936" t="str">
            <v>Handset IMEI Label 35*19mm-RX7</v>
          </cell>
          <cell r="D936">
            <v>1.02</v>
          </cell>
        </row>
        <row r="937">
          <cell r="B937">
            <v>202311</v>
          </cell>
          <cell r="C937" t="str">
            <v>Waterproof Label -RX7</v>
          </cell>
          <cell r="D937">
            <v>2.04</v>
          </cell>
        </row>
        <row r="938">
          <cell r="B938">
            <v>202312</v>
          </cell>
          <cell r="C938" t="str">
            <v>Screw Label Dia2.5mm With "W"-RX7</v>
          </cell>
          <cell r="D938">
            <v>1.02</v>
          </cell>
        </row>
        <row r="939">
          <cell r="B939">
            <v>202313</v>
          </cell>
          <cell r="C939" t="str">
            <v>Screw Label 2.5mm With W-NF4 Turbo 2GB</v>
          </cell>
          <cell r="D939">
            <v>1.02</v>
          </cell>
        </row>
        <row r="940">
          <cell r="B940">
            <v>202314</v>
          </cell>
          <cell r="C940" t="str">
            <v>Waterproof Label-NF4 Turbo 2GB</v>
          </cell>
          <cell r="D940">
            <v>1.02</v>
          </cell>
        </row>
        <row r="941">
          <cell r="B941">
            <v>202315</v>
          </cell>
          <cell r="C941" t="str">
            <v>Handset PE Bag 8.5*17.5cm-NF4 Turbo 2GB</v>
          </cell>
          <cell r="D941">
            <v>1</v>
          </cell>
        </row>
        <row r="942">
          <cell r="B942">
            <v>202316</v>
          </cell>
          <cell r="C942" t="str">
            <v>Handset IMEI Label 16*30mm-NF4 Turbo 2GB</v>
          </cell>
          <cell r="D942">
            <v>1.02</v>
          </cell>
        </row>
        <row r="943">
          <cell r="B943">
            <v>202317</v>
          </cell>
          <cell r="C943" t="str">
            <v>GB IMEI Label 78*45mm-NF4 Turbo 2GB</v>
          </cell>
          <cell r="D943">
            <v>1</v>
          </cell>
        </row>
        <row r="944">
          <cell r="B944">
            <v>202318</v>
          </cell>
          <cell r="C944" t="str">
            <v>Carton IMEI Label 95*150mm-NF4 Turbo 2GB</v>
          </cell>
          <cell r="D944">
            <v>0.05</v>
          </cell>
        </row>
        <row r="945">
          <cell r="B945">
            <v>202319</v>
          </cell>
          <cell r="C945" t="str">
            <v>GB IMEI Label-NF4 Turbo 2GB</v>
          </cell>
          <cell r="D945">
            <v>1.02</v>
          </cell>
        </row>
        <row r="946">
          <cell r="B946">
            <v>202320</v>
          </cell>
          <cell r="C946" t="str">
            <v>GB IMEI Label 40*45mm-NF4 Turbo 2GB</v>
          </cell>
          <cell r="D946">
            <v>1</v>
          </cell>
        </row>
        <row r="947">
          <cell r="B947">
            <v>202321</v>
          </cell>
          <cell r="C947" t="str">
            <v>Handset IMEI Label 38.89*15.85mm-L27</v>
          </cell>
          <cell r="D947">
            <v>1.01</v>
          </cell>
        </row>
        <row r="948">
          <cell r="B948">
            <v>202322</v>
          </cell>
          <cell r="C948" t="str">
            <v>Screw Label Dia 2.5mm With "W"-L27</v>
          </cell>
          <cell r="D948">
            <v>1.01</v>
          </cell>
        </row>
        <row r="949">
          <cell r="B949">
            <v>202323</v>
          </cell>
          <cell r="C949" t="str">
            <v>GB IMEI Label 65*45mm-L27</v>
          </cell>
          <cell r="D949">
            <v>1.01</v>
          </cell>
        </row>
        <row r="950">
          <cell r="B950">
            <v>202324</v>
          </cell>
          <cell r="C950" t="str">
            <v>GB Seal Label 38*19mm-L27</v>
          </cell>
          <cell r="D950">
            <v>1.01</v>
          </cell>
        </row>
        <row r="951">
          <cell r="B951">
            <v>202325</v>
          </cell>
          <cell r="C951" t="str">
            <v>Extra Inner Box Label 33*40mm-L27</v>
          </cell>
          <cell r="D951">
            <v>1.02</v>
          </cell>
        </row>
        <row r="952">
          <cell r="B952">
            <v>202326</v>
          </cell>
          <cell r="C952" t="str">
            <v>Carton IMEI Label 100*150mm -L27</v>
          </cell>
          <cell r="D952">
            <v>5.0500000000000003E-2</v>
          </cell>
        </row>
        <row r="953">
          <cell r="B953">
            <v>202327</v>
          </cell>
          <cell r="C953" t="str">
            <v>Waterproof Bag 100*100cm-L27</v>
          </cell>
          <cell r="D953">
            <v>0.05</v>
          </cell>
        </row>
        <row r="954">
          <cell r="B954">
            <v>202328</v>
          </cell>
          <cell r="C954" t="str">
            <v>Handset PE Bag 65*150mm-L27</v>
          </cell>
          <cell r="D954">
            <v>1</v>
          </cell>
        </row>
        <row r="955">
          <cell r="B955">
            <v>202329</v>
          </cell>
          <cell r="C955" t="str">
            <v>Giftbox-F8s</v>
          </cell>
          <cell r="D955">
            <v>1</v>
          </cell>
        </row>
        <row r="956">
          <cell r="B956">
            <v>202330</v>
          </cell>
          <cell r="C956" t="str">
            <v>Giftbox Jacket-F8s</v>
          </cell>
          <cell r="D956">
            <v>1</v>
          </cell>
        </row>
        <row r="957">
          <cell r="B957">
            <v>202331</v>
          </cell>
          <cell r="C957" t="str">
            <v>Handset PE Bag 90*180mm-F8s</v>
          </cell>
          <cell r="D957">
            <v>1</v>
          </cell>
        </row>
        <row r="958">
          <cell r="B958">
            <v>202332</v>
          </cell>
          <cell r="C958" t="str">
            <v>Carton IMEI Label 153*103mm-F8s</v>
          </cell>
          <cell r="D958">
            <v>0.11</v>
          </cell>
        </row>
        <row r="959">
          <cell r="B959">
            <v>202333</v>
          </cell>
          <cell r="C959" t="str">
            <v>Extra GB Label 35*40*0.1mm-MM21</v>
          </cell>
          <cell r="D959">
            <v>1</v>
          </cell>
        </row>
        <row r="960">
          <cell r="B960">
            <v>202334</v>
          </cell>
          <cell r="C960" t="str">
            <v>GB Seal Label 40*20*0.1mm-MM21</v>
          </cell>
          <cell r="D960">
            <v>1</v>
          </cell>
        </row>
        <row r="961">
          <cell r="B961">
            <v>202335</v>
          </cell>
          <cell r="C961" t="str">
            <v>Carton IMEI 100*150mm-MM21</v>
          </cell>
          <cell r="D961">
            <v>0.05</v>
          </cell>
        </row>
        <row r="962">
          <cell r="B962">
            <v>202336</v>
          </cell>
          <cell r="C962" t="str">
            <v>GB IMEI Label 70*40*0.1mm-MM21</v>
          </cell>
          <cell r="D962">
            <v>1</v>
          </cell>
        </row>
        <row r="963">
          <cell r="B963">
            <v>202337</v>
          </cell>
          <cell r="C963" t="str">
            <v>Screw Label With W 2.5mm-MM21</v>
          </cell>
          <cell r="D963">
            <v>1</v>
          </cell>
        </row>
        <row r="964">
          <cell r="B964">
            <v>202338</v>
          </cell>
          <cell r="C964" t="str">
            <v>Handset PE Bag 160*70mm-MM21</v>
          </cell>
          <cell r="D964">
            <v>1</v>
          </cell>
        </row>
        <row r="965">
          <cell r="B965">
            <v>202339</v>
          </cell>
          <cell r="C965" t="str">
            <v>Waterproof Bag-MM21</v>
          </cell>
          <cell r="D965">
            <v>2.5000000000000001E-2</v>
          </cell>
        </row>
        <row r="966">
          <cell r="B966">
            <v>202340</v>
          </cell>
          <cell r="C966" t="str">
            <v>Handset IMEI Label 25*40*0.1mm-MM21</v>
          </cell>
          <cell r="D966">
            <v>1</v>
          </cell>
        </row>
        <row r="967">
          <cell r="B967">
            <v>202341</v>
          </cell>
          <cell r="C967" t="str">
            <v>Handset IMEI Label 44*27mm -MM22</v>
          </cell>
          <cell r="D967">
            <v>1.02</v>
          </cell>
        </row>
        <row r="968">
          <cell r="B968">
            <v>202342</v>
          </cell>
          <cell r="C968" t="str">
            <v>Screw Label Dia 2.5mm With "W"-MM22</v>
          </cell>
          <cell r="D968">
            <v>1.02</v>
          </cell>
        </row>
        <row r="969">
          <cell r="B969">
            <v>202343</v>
          </cell>
          <cell r="C969" t="str">
            <v>GB IMEI Label 65*45mm-MM22</v>
          </cell>
          <cell r="D969">
            <v>1.02</v>
          </cell>
        </row>
        <row r="970">
          <cell r="B970">
            <v>202344</v>
          </cell>
          <cell r="C970" t="str">
            <v>GB Seal Label 38*19mm-MM22</v>
          </cell>
          <cell r="D970">
            <v>1.02</v>
          </cell>
        </row>
        <row r="971">
          <cell r="B971">
            <v>202345</v>
          </cell>
          <cell r="C971" t="str">
            <v>Extra Inner Box Label 33*40mm-MM22</v>
          </cell>
          <cell r="D971">
            <v>1.03</v>
          </cell>
        </row>
        <row r="972">
          <cell r="B972">
            <v>202346</v>
          </cell>
          <cell r="C972" t="str">
            <v>Carton IMEI Label 100*150mm-MM22</v>
          </cell>
          <cell r="D972">
            <v>5.0999999999999997E-2</v>
          </cell>
        </row>
        <row r="973">
          <cell r="B973">
            <v>202347</v>
          </cell>
          <cell r="C973" t="str">
            <v>Handset PE Bag 75*165mm-MM22</v>
          </cell>
          <cell r="D973">
            <v>1</v>
          </cell>
        </row>
        <row r="974">
          <cell r="B974">
            <v>202348</v>
          </cell>
          <cell r="C974" t="str">
            <v>Handset IMEI Label 33.6*13.6*0.1mm-OLVIO L3</v>
          </cell>
          <cell r="D974">
            <v>1.02</v>
          </cell>
        </row>
        <row r="975">
          <cell r="B975">
            <v>202349</v>
          </cell>
          <cell r="C975" t="str">
            <v>Screw Label Dia 2mm With "W"-OLVIO L3</v>
          </cell>
          <cell r="D975">
            <v>1.02</v>
          </cell>
        </row>
        <row r="976">
          <cell r="B976">
            <v>202350</v>
          </cell>
          <cell r="C976" t="str">
            <v>Screen Protector Film-OLVIO L3</v>
          </cell>
          <cell r="D976">
            <v>1</v>
          </cell>
        </row>
        <row r="977">
          <cell r="B977">
            <v>202351</v>
          </cell>
          <cell r="C977" t="str">
            <v>GB Seal Label 40*20*0.1mm-OLVIO L3</v>
          </cell>
          <cell r="D977">
            <v>1.02</v>
          </cell>
        </row>
        <row r="978">
          <cell r="B978">
            <v>202352</v>
          </cell>
          <cell r="C978" t="str">
            <v>Handset PE Bag 160*70mm-OLVIO L3</v>
          </cell>
          <cell r="D978">
            <v>1</v>
          </cell>
        </row>
        <row r="979">
          <cell r="B979">
            <v>202353</v>
          </cell>
          <cell r="C979" t="str">
            <v>Carton IMEI Label 95*150mm-MH20</v>
          </cell>
          <cell r="D979">
            <v>5.0999999999999997E-2</v>
          </cell>
        </row>
        <row r="980">
          <cell r="B980">
            <v>202354</v>
          </cell>
          <cell r="C980" t="str">
            <v>Waterproof Bag-MH18</v>
          </cell>
          <cell r="D980">
            <v>2.5000000000000001E-2</v>
          </cell>
        </row>
        <row r="981">
          <cell r="B981">
            <v>202355</v>
          </cell>
          <cell r="C981" t="str">
            <v>Handset PE Bag 160*70mm-MH18</v>
          </cell>
          <cell r="D981">
            <v>1</v>
          </cell>
        </row>
        <row r="982">
          <cell r="B982">
            <v>202356</v>
          </cell>
          <cell r="C982" t="str">
            <v>Waterproof Label Dia 4mm-MH18</v>
          </cell>
          <cell r="D982">
            <v>1.01</v>
          </cell>
        </row>
        <row r="983">
          <cell r="B983">
            <v>202357</v>
          </cell>
          <cell r="C983" t="str">
            <v>Giftbox-MH19</v>
          </cell>
          <cell r="D983">
            <v>1</v>
          </cell>
        </row>
        <row r="984">
          <cell r="B984">
            <v>202358</v>
          </cell>
          <cell r="C984" t="str">
            <v>Giftbox-MM22</v>
          </cell>
          <cell r="D984">
            <v>1</v>
          </cell>
        </row>
        <row r="985">
          <cell r="B985">
            <v>202359</v>
          </cell>
          <cell r="C985" t="str">
            <v>Screw Label 2.5mm with W-GM3+</v>
          </cell>
          <cell r="D985">
            <v>1</v>
          </cell>
        </row>
        <row r="986">
          <cell r="B986">
            <v>202360</v>
          </cell>
          <cell r="C986" t="str">
            <v>Giftbox Jacket-GM3+</v>
          </cell>
          <cell r="D986">
            <v>1</v>
          </cell>
        </row>
        <row r="987">
          <cell r="B987">
            <v>202361</v>
          </cell>
          <cell r="C987" t="str">
            <v>Giftbox-GM3+</v>
          </cell>
          <cell r="D987">
            <v>1</v>
          </cell>
        </row>
        <row r="988">
          <cell r="B988">
            <v>202362</v>
          </cell>
          <cell r="C988" t="str">
            <v>Safety User Manual-GM3+</v>
          </cell>
          <cell r="D988">
            <v>1</v>
          </cell>
        </row>
        <row r="989">
          <cell r="B989">
            <v>202363</v>
          </cell>
          <cell r="C989" t="str">
            <v>Handset IMEI Label- GM3+</v>
          </cell>
          <cell r="D989">
            <v>1</v>
          </cell>
        </row>
        <row r="990">
          <cell r="B990">
            <v>202364</v>
          </cell>
          <cell r="C990" t="str">
            <v>GB IMEI Label 78x45mm-GM3+</v>
          </cell>
          <cell r="D990">
            <v>1</v>
          </cell>
        </row>
        <row r="991">
          <cell r="B991">
            <v>202365</v>
          </cell>
          <cell r="C991" t="str">
            <v>Addition GB Inside IMEI Label 33x40mm-GM3+</v>
          </cell>
          <cell r="D991">
            <v>1</v>
          </cell>
        </row>
        <row r="992">
          <cell r="B992">
            <v>202366</v>
          </cell>
          <cell r="C992" t="str">
            <v>GB Seal Label 38x19mm-GM3+</v>
          </cell>
          <cell r="D992">
            <v>2</v>
          </cell>
        </row>
        <row r="993">
          <cell r="B993">
            <v>202367</v>
          </cell>
          <cell r="C993" t="str">
            <v>Carton IMEI Label 95x150mm-GM3+</v>
          </cell>
          <cell r="D993">
            <v>0.05</v>
          </cell>
        </row>
        <row r="994">
          <cell r="B994">
            <v>202368</v>
          </cell>
          <cell r="C994" t="str">
            <v>Handset PE Bag-GM3+</v>
          </cell>
          <cell r="D994">
            <v>1</v>
          </cell>
        </row>
        <row r="995">
          <cell r="B995">
            <v>202369</v>
          </cell>
          <cell r="C995" t="str">
            <v>Giftbox-ML13</v>
          </cell>
          <cell r="D995">
            <v>1</v>
          </cell>
        </row>
        <row r="996">
          <cell r="B996">
            <v>202370</v>
          </cell>
          <cell r="C996" t="str">
            <v>Handset IMEI Label 25.8x14.5mm-ML13</v>
          </cell>
          <cell r="D996">
            <v>1</v>
          </cell>
        </row>
        <row r="997">
          <cell r="B997">
            <v>202371</v>
          </cell>
          <cell r="C997" t="str">
            <v>Screw Label 2.5mm with W-ML13</v>
          </cell>
          <cell r="D997">
            <v>1</v>
          </cell>
        </row>
        <row r="998">
          <cell r="B998">
            <v>202372</v>
          </cell>
          <cell r="C998" t="str">
            <v>GB IMEI Label(Outer)70*40mm-ML13</v>
          </cell>
          <cell r="D998">
            <v>1</v>
          </cell>
        </row>
        <row r="999">
          <cell r="B999">
            <v>202373</v>
          </cell>
          <cell r="C999" t="str">
            <v>GB IMEI Label(Inner)33*40mm-ML13</v>
          </cell>
          <cell r="D999">
            <v>1</v>
          </cell>
        </row>
        <row r="1000">
          <cell r="B1000">
            <v>202374</v>
          </cell>
          <cell r="C1000" t="str">
            <v>GB Seal Label 38*19mm-ML13</v>
          </cell>
          <cell r="D1000">
            <v>1</v>
          </cell>
        </row>
        <row r="1001">
          <cell r="B1001">
            <v>202375</v>
          </cell>
          <cell r="C1001" t="str">
            <v>Handset PE Bag 70*170mm-ML13</v>
          </cell>
          <cell r="D1001">
            <v>1</v>
          </cell>
        </row>
        <row r="1002">
          <cell r="B1002">
            <v>202376</v>
          </cell>
          <cell r="C1002" t="str">
            <v>Carton IMEI Label 100*150mm-ML13</v>
          </cell>
          <cell r="D1002">
            <v>0.05</v>
          </cell>
        </row>
        <row r="1003">
          <cell r="B1003">
            <v>202377</v>
          </cell>
          <cell r="C1003" t="str">
            <v>Carton Seal Label 80*40mm-ML13</v>
          </cell>
          <cell r="D1003">
            <v>0.05</v>
          </cell>
        </row>
        <row r="1004">
          <cell r="B1004">
            <v>202378</v>
          </cell>
          <cell r="C1004" t="str">
            <v>Inner GB IMEI Label 40*33mm-ML19</v>
          </cell>
          <cell r="D1004">
            <v>1</v>
          </cell>
        </row>
        <row r="1005">
          <cell r="B1005">
            <v>202379</v>
          </cell>
          <cell r="C1005" t="str">
            <v>GB Seal Label 38*19mm-ML19</v>
          </cell>
          <cell r="D1005">
            <v>1</v>
          </cell>
        </row>
        <row r="1006">
          <cell r="B1006">
            <v>202380</v>
          </cell>
          <cell r="C1006" t="str">
            <v>Waterproof Bag -ML19</v>
          </cell>
          <cell r="D1006">
            <v>2.5000000000000001E-2</v>
          </cell>
        </row>
        <row r="1007">
          <cell r="B1007">
            <v>202381</v>
          </cell>
          <cell r="C1007" t="str">
            <v>Giftbox-P14</v>
          </cell>
          <cell r="D1007">
            <v>1</v>
          </cell>
        </row>
        <row r="1008">
          <cell r="B1008">
            <v>202382</v>
          </cell>
          <cell r="C1008" t="str">
            <v>Giftbox-L27</v>
          </cell>
          <cell r="D1008">
            <v>1</v>
          </cell>
        </row>
        <row r="1009">
          <cell r="B1009">
            <v>202383</v>
          </cell>
          <cell r="C1009" t="str">
            <v>XYZ Label 40x45-F8</v>
          </cell>
          <cell r="D1009">
            <v>1.03</v>
          </cell>
        </row>
        <row r="1010">
          <cell r="B1010">
            <v>202384</v>
          </cell>
          <cell r="C1010" t="str">
            <v>Carton IMEI Label 153x103mm-F8</v>
          </cell>
          <cell r="D1010">
            <v>0.108</v>
          </cell>
        </row>
        <row r="1011">
          <cell r="B1011">
            <v>202386</v>
          </cell>
          <cell r="C1011" t="str">
            <v>Handset PE Bag-L6</v>
          </cell>
          <cell r="D1011">
            <v>1</v>
          </cell>
        </row>
        <row r="1012">
          <cell r="B1012">
            <v>202387</v>
          </cell>
          <cell r="C1012" t="str">
            <v>Screw Label 2.5mm with W-L6</v>
          </cell>
          <cell r="D1012">
            <v>1</v>
          </cell>
        </row>
        <row r="1013">
          <cell r="B1013">
            <v>202388</v>
          </cell>
          <cell r="C1013" t="str">
            <v>Hand set IMEI Label 34x13.5mm-L6</v>
          </cell>
          <cell r="D1013">
            <v>1</v>
          </cell>
        </row>
        <row r="1014">
          <cell r="B1014">
            <v>202389</v>
          </cell>
          <cell r="C1014" t="str">
            <v>GB IMEI Label 70x40mm-L6</v>
          </cell>
          <cell r="D1014">
            <v>1</v>
          </cell>
        </row>
        <row r="1015">
          <cell r="B1015">
            <v>202390</v>
          </cell>
          <cell r="C1015" t="str">
            <v>GB IMEI Label 40x33mm-L6</v>
          </cell>
          <cell r="D1015">
            <v>1</v>
          </cell>
        </row>
        <row r="1016">
          <cell r="B1016">
            <v>202391</v>
          </cell>
          <cell r="C1016" t="str">
            <v>GB Seal Label 38X19-L6</v>
          </cell>
          <cell r="D1016">
            <v>1</v>
          </cell>
        </row>
        <row r="1017">
          <cell r="B1017">
            <v>202392</v>
          </cell>
          <cell r="C1017" t="str">
            <v>Gift Box-L6</v>
          </cell>
          <cell r="D1017">
            <v>1</v>
          </cell>
        </row>
        <row r="1018">
          <cell r="B1018">
            <v>202393</v>
          </cell>
          <cell r="C1018" t="str">
            <v>Carton IMEI Label 100x150mm-L6</v>
          </cell>
          <cell r="D1018">
            <v>0.05</v>
          </cell>
        </row>
        <row r="1019">
          <cell r="B1019">
            <v>202394</v>
          </cell>
          <cell r="C1019" t="str">
            <v>Caution Label 120x110mm-L6</v>
          </cell>
          <cell r="D1019">
            <v>2.5000000000000001E-2</v>
          </cell>
        </row>
        <row r="1020">
          <cell r="B1020">
            <v>202395</v>
          </cell>
          <cell r="C1020" t="str">
            <v>Carton Seal Label 80x40mm-L6</v>
          </cell>
          <cell r="D1020">
            <v>2.5000000000000001E-2</v>
          </cell>
        </row>
        <row r="1021">
          <cell r="B1021">
            <v>202396</v>
          </cell>
          <cell r="C1021" t="str">
            <v>Handset PE Bag 165x80X0.08mm-EF7</v>
          </cell>
          <cell r="D1021">
            <v>1</v>
          </cell>
        </row>
        <row r="1022">
          <cell r="B1022">
            <v>202397</v>
          </cell>
          <cell r="C1022" t="str">
            <v>Hand set IMEI Label 30x20mm-EF7</v>
          </cell>
          <cell r="D1022">
            <v>1</v>
          </cell>
        </row>
        <row r="1023">
          <cell r="B1023">
            <v>202398</v>
          </cell>
          <cell r="C1023" t="str">
            <v>Gift box-EF7</v>
          </cell>
          <cell r="D1023">
            <v>1</v>
          </cell>
        </row>
        <row r="1024">
          <cell r="B1024">
            <v>202399</v>
          </cell>
          <cell r="C1024" t="str">
            <v>GB IMEI Label-1-EF7</v>
          </cell>
          <cell r="D1024">
            <v>1</v>
          </cell>
        </row>
        <row r="1025">
          <cell r="B1025">
            <v>202400</v>
          </cell>
          <cell r="C1025" t="str">
            <v>GB IMEI Label-2-EF7</v>
          </cell>
          <cell r="D1025">
            <v>1</v>
          </cell>
        </row>
        <row r="1026">
          <cell r="B1026">
            <v>202401</v>
          </cell>
          <cell r="C1026" t="str">
            <v>Gb Seal label 38x19mm-EF7</v>
          </cell>
          <cell r="D1026">
            <v>1</v>
          </cell>
        </row>
        <row r="1027">
          <cell r="B1027">
            <v>202402</v>
          </cell>
          <cell r="C1027" t="str">
            <v>Carton IMEI Label 100x150mm-EF7</v>
          </cell>
          <cell r="D1027">
            <v>0.05</v>
          </cell>
        </row>
        <row r="1028">
          <cell r="B1028">
            <v>202403</v>
          </cell>
          <cell r="C1028" t="str">
            <v>Screw Label 2.5mm with W-EF7</v>
          </cell>
          <cell r="D1028">
            <v>1</v>
          </cell>
        </row>
        <row r="1029">
          <cell r="B1029">
            <v>202404</v>
          </cell>
          <cell r="C1029" t="str">
            <v>Screw Label-GH7i</v>
          </cell>
          <cell r="D1029">
            <v>1.02</v>
          </cell>
        </row>
        <row r="1030">
          <cell r="B1030">
            <v>202405</v>
          </cell>
          <cell r="C1030" t="str">
            <v>Antiwater Label-GH7i</v>
          </cell>
          <cell r="D1030">
            <v>1.02</v>
          </cell>
        </row>
        <row r="1031">
          <cell r="B1031">
            <v>202406</v>
          </cell>
          <cell r="C1031" t="str">
            <v>XYZ Label-GH7i</v>
          </cell>
          <cell r="D1031">
            <v>1.02</v>
          </cell>
        </row>
        <row r="1032">
          <cell r="B1032">
            <v>202407</v>
          </cell>
          <cell r="C1032" t="str">
            <v>Giftbox Jacket-H7s</v>
          </cell>
          <cell r="D1032">
            <v>1</v>
          </cell>
        </row>
        <row r="1033">
          <cell r="B1033">
            <v>202408</v>
          </cell>
          <cell r="C1033" t="str">
            <v>Giftbox-H7s</v>
          </cell>
          <cell r="D1033">
            <v>1</v>
          </cell>
        </row>
        <row r="1034">
          <cell r="B1034">
            <v>202409</v>
          </cell>
          <cell r="C1034" t="str">
            <v>Handset IMEI Label 35x19mm-H7s</v>
          </cell>
          <cell r="D1034">
            <v>1</v>
          </cell>
        </row>
        <row r="1035">
          <cell r="B1035">
            <v>202410</v>
          </cell>
          <cell r="C1035" t="str">
            <v>GB IMEI Label 78x45mm-H7s</v>
          </cell>
          <cell r="D1035">
            <v>1</v>
          </cell>
        </row>
        <row r="1036">
          <cell r="B1036">
            <v>202411</v>
          </cell>
          <cell r="C1036" t="str">
            <v>Additional GB IMEI Label 33x40mm-H7s</v>
          </cell>
          <cell r="D1036">
            <v>1</v>
          </cell>
        </row>
        <row r="1037">
          <cell r="B1037">
            <v>202412</v>
          </cell>
          <cell r="C1037" t="str">
            <v>GB Seal Label 38x19mm-H7s</v>
          </cell>
          <cell r="D1037">
            <v>2</v>
          </cell>
        </row>
        <row r="1038">
          <cell r="B1038">
            <v>202413</v>
          </cell>
          <cell r="C1038" t="str">
            <v>Carton IMEI Label 95x150mm-H7s</v>
          </cell>
          <cell r="D1038">
            <v>0.05</v>
          </cell>
        </row>
        <row r="1039">
          <cell r="B1039">
            <v>202414</v>
          </cell>
          <cell r="C1039" t="str">
            <v>Safety User Manual-H7s</v>
          </cell>
          <cell r="D1039">
            <v>1</v>
          </cell>
        </row>
        <row r="1040">
          <cell r="B1040">
            <v>202415</v>
          </cell>
          <cell r="C1040" t="str">
            <v>Handset PE Bag 90x190mm-H7s</v>
          </cell>
          <cell r="D1040">
            <v>1</v>
          </cell>
        </row>
        <row r="1041">
          <cell r="B1041">
            <v>202416</v>
          </cell>
          <cell r="C1041" t="str">
            <v>Screw Label 2.5mm with x-H7s</v>
          </cell>
          <cell r="D1041">
            <v>1</v>
          </cell>
        </row>
        <row r="1042">
          <cell r="B1042">
            <v>202417</v>
          </cell>
          <cell r="C1042" t="str">
            <v>Screw Label 2.5mm LOGO-W-MM18</v>
          </cell>
          <cell r="D1042">
            <v>1</v>
          </cell>
        </row>
        <row r="1043">
          <cell r="B1043">
            <v>202418</v>
          </cell>
          <cell r="C1043" t="str">
            <v>Handset IMEI Label 37x15mm-MM18</v>
          </cell>
          <cell r="D1043">
            <v>1</v>
          </cell>
        </row>
        <row r="1044">
          <cell r="B1044">
            <v>202419</v>
          </cell>
          <cell r="C1044" t="str">
            <v>GB IMEI Label 70x40mm-MM18</v>
          </cell>
          <cell r="D1044">
            <v>1</v>
          </cell>
        </row>
        <row r="1045">
          <cell r="B1045">
            <v>202420</v>
          </cell>
          <cell r="C1045" t="str">
            <v>Carton IMEI Label 100*150mm-MM18</v>
          </cell>
          <cell r="D1045">
            <v>0.05</v>
          </cell>
        </row>
        <row r="1046">
          <cell r="B1046">
            <v>202421</v>
          </cell>
          <cell r="C1046" t="str">
            <v>Carton IMEI Label 100x150mm-ML14</v>
          </cell>
          <cell r="D1046">
            <v>0.05</v>
          </cell>
        </row>
        <row r="1047">
          <cell r="B1047">
            <v>202422</v>
          </cell>
          <cell r="C1047" t="str">
            <v>Caution Label 110x120mm-ML14</v>
          </cell>
          <cell r="D1047">
            <v>2.5000000000000001E-2</v>
          </cell>
        </row>
        <row r="1048">
          <cell r="B1048">
            <v>202423</v>
          </cell>
          <cell r="C1048" t="str">
            <v>GB IMEI Label 78*45mm-GM3</v>
          </cell>
          <cell r="D1048">
            <v>1</v>
          </cell>
        </row>
        <row r="1049">
          <cell r="B1049">
            <v>202424</v>
          </cell>
          <cell r="C1049" t="str">
            <v>Addition GB Inside IMEI Label 33*40mm-GM3</v>
          </cell>
          <cell r="D1049">
            <v>1</v>
          </cell>
        </row>
        <row r="1050">
          <cell r="B1050">
            <v>202425</v>
          </cell>
          <cell r="C1050" t="str">
            <v>Carton IMEI label 95*150mm-GM3</v>
          </cell>
          <cell r="D1050">
            <v>0.05</v>
          </cell>
        </row>
        <row r="1051">
          <cell r="B1051">
            <v>202426</v>
          </cell>
          <cell r="C1051" t="str">
            <v>Handset PE Bag-GM3</v>
          </cell>
          <cell r="D1051">
            <v>1</v>
          </cell>
        </row>
        <row r="1052">
          <cell r="B1052">
            <v>202427</v>
          </cell>
          <cell r="C1052" t="str">
            <v>GB Seal Label 38*19mm-GM3</v>
          </cell>
          <cell r="D1052">
            <v>2</v>
          </cell>
        </row>
        <row r="1053">
          <cell r="B1053">
            <v>202428</v>
          </cell>
          <cell r="C1053" t="str">
            <v>Screw Label 2.5mm with x-GM3</v>
          </cell>
          <cell r="D1053">
            <v>1</v>
          </cell>
        </row>
        <row r="1054">
          <cell r="B1054">
            <v>202429</v>
          </cell>
          <cell r="C1054" t="str">
            <v>Screen Protection Film-GM3</v>
          </cell>
          <cell r="D1054">
            <v>1</v>
          </cell>
        </row>
        <row r="1055">
          <cell r="B1055">
            <v>202430</v>
          </cell>
          <cell r="C1055" t="str">
            <v>Back Housing(Battery Cover)Protection Film-GM3</v>
          </cell>
          <cell r="D1055">
            <v>1</v>
          </cell>
        </row>
        <row r="1056">
          <cell r="B1056">
            <v>202431</v>
          </cell>
          <cell r="C1056" t="str">
            <v>Giftbox Jacket-GM3</v>
          </cell>
          <cell r="D1056">
            <v>1</v>
          </cell>
        </row>
        <row r="1057">
          <cell r="B1057">
            <v>202432</v>
          </cell>
          <cell r="C1057" t="str">
            <v>Giftbox-GM3</v>
          </cell>
          <cell r="D1057">
            <v>1</v>
          </cell>
        </row>
        <row r="1058">
          <cell r="B1058">
            <v>202433</v>
          </cell>
          <cell r="C1058" t="str">
            <v>Safety User Manual-GM3</v>
          </cell>
          <cell r="D1058">
            <v>1</v>
          </cell>
        </row>
        <row r="1059">
          <cell r="B1059">
            <v>202434</v>
          </cell>
          <cell r="C1059" t="str">
            <v>Handset IMEI Label-GM3</v>
          </cell>
          <cell r="D1059">
            <v>1</v>
          </cell>
        </row>
        <row r="1060">
          <cell r="B1060">
            <v>202435</v>
          </cell>
          <cell r="C1060" t="str">
            <v>Handset PE Bag 165*75mm-MM20</v>
          </cell>
          <cell r="D1060">
            <v>1</v>
          </cell>
        </row>
        <row r="1061">
          <cell r="B1061">
            <v>202436</v>
          </cell>
          <cell r="C1061" t="str">
            <v>Handset IMEI Label 37*15*0.1mm-MM20</v>
          </cell>
          <cell r="D1061">
            <v>1</v>
          </cell>
        </row>
        <row r="1062">
          <cell r="B1062">
            <v>202437</v>
          </cell>
          <cell r="C1062" t="str">
            <v>Screw Label With W 2.5mm-MM20</v>
          </cell>
          <cell r="D1062">
            <v>1</v>
          </cell>
        </row>
        <row r="1063">
          <cell r="B1063">
            <v>202438</v>
          </cell>
          <cell r="C1063" t="str">
            <v>GB IMEI Label 65*45mm-MM20</v>
          </cell>
          <cell r="D1063">
            <v>1</v>
          </cell>
        </row>
        <row r="1064">
          <cell r="B1064">
            <v>202439</v>
          </cell>
          <cell r="C1064" t="str">
            <v>GB Seal Label 40*20mm-MM20</v>
          </cell>
          <cell r="D1064">
            <v>1</v>
          </cell>
        </row>
        <row r="1065">
          <cell r="B1065">
            <v>202440</v>
          </cell>
          <cell r="C1065" t="str">
            <v>Extra Inner Box Label 33*40mm-MM20</v>
          </cell>
          <cell r="D1065">
            <v>1</v>
          </cell>
        </row>
        <row r="1066">
          <cell r="B1066">
            <v>202441</v>
          </cell>
          <cell r="C1066" t="str">
            <v>Carton IMEI Label 100*150mm-L6i</v>
          </cell>
          <cell r="D1066">
            <v>0.05</v>
          </cell>
        </row>
        <row r="1067">
          <cell r="B1067">
            <v>202442</v>
          </cell>
          <cell r="C1067" t="str">
            <v>Carton Seal Label 80*40mm-L6i</v>
          </cell>
          <cell r="D1067">
            <v>0.05</v>
          </cell>
        </row>
        <row r="1068">
          <cell r="B1068">
            <v>202443</v>
          </cell>
          <cell r="C1068" t="str">
            <v>Waterproof Bag-L6i</v>
          </cell>
          <cell r="D1068">
            <v>2.5000000000000001E-2</v>
          </cell>
        </row>
        <row r="1069">
          <cell r="B1069">
            <v>202444</v>
          </cell>
          <cell r="C1069" t="str">
            <v>Handset PE Bag 160*70mm-L6i</v>
          </cell>
          <cell r="D1069">
            <v>1</v>
          </cell>
        </row>
        <row r="1070">
          <cell r="B1070">
            <v>202445</v>
          </cell>
          <cell r="C1070" t="str">
            <v>Battery Caution Label 120*110mm-L6i</v>
          </cell>
          <cell r="D1070">
            <v>2.5000000000000001E-2</v>
          </cell>
        </row>
        <row r="1071">
          <cell r="B1071">
            <v>202447</v>
          </cell>
          <cell r="C1071" t="str">
            <v>Handset IMEI Label 24.5*19*0.1mm-L6i</v>
          </cell>
          <cell r="D1071">
            <v>1</v>
          </cell>
        </row>
        <row r="1072">
          <cell r="B1072">
            <v>202448</v>
          </cell>
          <cell r="C1072" t="str">
            <v>Screw Label With W 2.5mm-L6i</v>
          </cell>
          <cell r="D1072">
            <v>1</v>
          </cell>
        </row>
        <row r="1073">
          <cell r="B1073">
            <v>202449</v>
          </cell>
          <cell r="C1073" t="str">
            <v>Battery 700mAh-L6i</v>
          </cell>
          <cell r="D1073">
            <v>1</v>
          </cell>
        </row>
        <row r="1074">
          <cell r="B1074">
            <v>202450</v>
          </cell>
          <cell r="C1074" t="str">
            <v>GB IMEI Label 70*40*0.1mm-L6i</v>
          </cell>
          <cell r="D1074">
            <v>1</v>
          </cell>
        </row>
        <row r="1075">
          <cell r="B1075">
            <v>202451</v>
          </cell>
          <cell r="C1075" t="str">
            <v>Antenna-Driversity FPC-Black-R6 Max</v>
          </cell>
          <cell r="D1075">
            <v>1</v>
          </cell>
        </row>
        <row r="1076">
          <cell r="B1076">
            <v>202452</v>
          </cell>
          <cell r="C1076" t="str">
            <v>Camera Lens Rear-Black-R6 Max</v>
          </cell>
          <cell r="D1076">
            <v>1</v>
          </cell>
        </row>
        <row r="1077">
          <cell r="B1077">
            <v>202453</v>
          </cell>
          <cell r="C1077" t="str">
            <v>FPC-Receiver-Yellow-R6 Max</v>
          </cell>
          <cell r="D1077">
            <v>1</v>
          </cell>
        </row>
        <row r="1078">
          <cell r="B1078">
            <v>202454</v>
          </cell>
          <cell r="C1078" t="str">
            <v>FPC Key With Dome-Black-R6 Max</v>
          </cell>
          <cell r="D1078">
            <v>1</v>
          </cell>
        </row>
        <row r="1079">
          <cell r="B1079">
            <v>202455</v>
          </cell>
          <cell r="C1079" t="str">
            <v>RF-PA/RPM6569-12/WCDMA/ HSDPA/ HSUPA/ HSPA+/ CDMA/ LTE (Band 1, 2, 3, 4, 5, 8) 14pin 3.0 ? 4.2 ? 0.8 mm</v>
          </cell>
          <cell r="D1079">
            <v>1</v>
          </cell>
        </row>
        <row r="1080">
          <cell r="B1080">
            <v>202456</v>
          </cell>
          <cell r="C1080" t="str">
            <v>RF-TXM/RTM7289/GSM/GPRS with Six Linear TRx Switch Ports /28PIN/6*6*0.9MM</v>
          </cell>
          <cell r="D1080">
            <v>1</v>
          </cell>
        </row>
        <row r="1081">
          <cell r="B1081">
            <v>202457</v>
          </cell>
          <cell r="C1081" t="str">
            <v>Duplexer/D6RB2G140E1AL/B1/29 dBm/1.7000 dB/1.8000 dB/51+56dB/1814/1.8000*1.4000*0.4700mm/0.1000 kV/1</v>
          </cell>
          <cell r="D1081">
            <v>1</v>
          </cell>
        </row>
        <row r="1082">
          <cell r="B1082">
            <v>202458</v>
          </cell>
          <cell r="C1082" t="str">
            <v>Duplexer/SD18-1880R8UBA1/B2/29 dBm/1.6000 dB/2.5000 dB/51+56dB/1814/1.8000*1.4000*0.4700mm/0.1000 kV/1</v>
          </cell>
          <cell r="D1082">
            <v>1</v>
          </cell>
        </row>
        <row r="1083">
          <cell r="B1083">
            <v>202459</v>
          </cell>
          <cell r="C1083" t="str">
            <v>Duplexer/D5RB942M5E1CF/B8/29 dBm/1.5000 dB/1.9000 dB/51+56dB/1814/1.8000*1.4000*0.4700mm/0.1000 kV/1</v>
          </cell>
          <cell r="D1083">
            <v>1</v>
          </cell>
        </row>
        <row r="1084">
          <cell r="B1084">
            <v>202460</v>
          </cell>
          <cell r="C1084" t="str">
            <v>ZIF/25Pin/Front lock double contact/L9.0mm*W3.6mm*H1mm/pitch0.3</v>
          </cell>
          <cell r="D1084">
            <v>2</v>
          </cell>
        </row>
        <row r="1085">
          <cell r="B1085">
            <v>202461</v>
          </cell>
          <cell r="C1085" t="str">
            <v>ZIF/45Pin/Front lock double contact/L15.0mm*W3.6mm*H1mm/pitch0.3</v>
          </cell>
          <cell r="D1085">
            <v>1</v>
          </cell>
        </row>
        <row r="1086">
          <cell r="B1086">
            <v>202462</v>
          </cell>
          <cell r="C1086" t="str">
            <v>CON/NanoSIM/12.35*9.8*1.4mm with detect pin</v>
          </cell>
          <cell r="D1086">
            <v>2</v>
          </cell>
        </row>
        <row r="1087">
          <cell r="B1087">
            <v>202463</v>
          </cell>
          <cell r="C1087" t="str">
            <v>CON/TFLASH SOCKET/9Pin/L11.15mm*W7.0mm*H1.5mm/pitch1.1 with detect pin</v>
          </cell>
          <cell r="D1087">
            <v>1</v>
          </cell>
        </row>
        <row r="1088">
          <cell r="B1088">
            <v>202464</v>
          </cell>
          <cell r="C1088" t="str">
            <v>CON/BAT/3Pin/L10.4mm*L4.95mm*3.2mm/on board 1.2mm</v>
          </cell>
          <cell r="D1088">
            <v>1</v>
          </cell>
        </row>
        <row r="1089">
          <cell r="B1089">
            <v>202465</v>
          </cell>
          <cell r="C1089" t="str">
            <v>MICRO_USB/5Pin/H2.45/4DIP</v>
          </cell>
          <cell r="D1089">
            <v>1</v>
          </cell>
        </row>
        <row r="1090">
          <cell r="B1090">
            <v>202466</v>
          </cell>
          <cell r="C1090" t="str">
            <v>CONN/AUDIO JACK/D3.5,13.3*8.9*4.2mm/5DIP on board 1.45</v>
          </cell>
          <cell r="D1090">
            <v>1</v>
          </cell>
        </row>
        <row r="1091">
          <cell r="B1091">
            <v>202467</v>
          </cell>
          <cell r="C1091" t="str">
            <v>Coaxial connector/4generations/L1.7mm*W1.75mm*H0.6mm</v>
          </cell>
          <cell r="D1091">
            <v>1</v>
          </cell>
        </row>
        <row r="1092">
          <cell r="B1092">
            <v>202468</v>
          </cell>
          <cell r="C1092" t="str">
            <v>Antenna shrapnel/L2.5*W1.0*H0.8mm</v>
          </cell>
          <cell r="D1092">
            <v>4</v>
          </cell>
        </row>
        <row r="1093">
          <cell r="B1093">
            <v>202469</v>
          </cell>
          <cell r="C1093" t="str">
            <v>RF Switch/MXD8628C/0.1-3.0GHz/SP2T Switch/9-pin/QFN/1.15*1.15*0.55mm</v>
          </cell>
          <cell r="D1093">
            <v>1</v>
          </cell>
        </row>
        <row r="1094">
          <cell r="B1094">
            <v>202470</v>
          </cell>
          <cell r="C1094" t="str">
            <v>RF Switch/MXD8628C/0.1-3.0GHz/DP4T Switch/QFN/1.5*1.1*0.45mm</v>
          </cell>
          <cell r="D1094">
            <v>1</v>
          </cell>
        </row>
        <row r="1095">
          <cell r="B1095">
            <v>202471</v>
          </cell>
          <cell r="C1095" t="str">
            <v>Batt Conn 3pin_1.0H_3.0pitch (Npost)</v>
          </cell>
          <cell r="D1095">
            <v>1</v>
          </cell>
        </row>
        <row r="1096">
          <cell r="B1096">
            <v>202472</v>
          </cell>
          <cell r="C1096" t="str">
            <v>ZIF/6Pin/Back lock contact/L5.0mm*W3.2mm*H1mm/Pitch 0.5</v>
          </cell>
          <cell r="D1096">
            <v>1</v>
          </cell>
        </row>
        <row r="1097">
          <cell r="B1097">
            <v>202473</v>
          </cell>
          <cell r="C1097" t="str">
            <v>Coaxial connector/4generations/L1.7mm*W1.7mm*H0.6mm</v>
          </cell>
          <cell r="D1097">
            <v>1</v>
          </cell>
        </row>
        <row r="1098">
          <cell r="B1098">
            <v>202474</v>
          </cell>
          <cell r="C1098" t="str">
            <v>CPU/MT6580A/WMAH/A7/Four core/1.3GHz/ 2G/3G-GSM/GPRS/WCDMA/Transceiver Phone Baseband processor/TFBGA-520/10.2*11*1.1mm/2kV/3</v>
          </cell>
          <cell r="D1098">
            <v>1</v>
          </cell>
        </row>
        <row r="1099">
          <cell r="B1099">
            <v>202475</v>
          </cell>
          <cell r="C1099" t="str">
            <v>X633/4/THT/P1/surface treatment/Immersion gold+OSP(BGAarea)/25.0mm/0.05/12.5mm/0.05/0.5mm/0.08</v>
          </cell>
          <cell r="D1099">
            <v>1</v>
          </cell>
        </row>
        <row r="1100">
          <cell r="B1100">
            <v>202476</v>
          </cell>
          <cell r="C1100" t="str">
            <v>MIC/SMT/D=4.0mm/H=1.45mm</v>
          </cell>
          <cell r="D1100">
            <v>1</v>
          </cell>
        </row>
        <row r="1101">
          <cell r="B1101">
            <v>202477</v>
          </cell>
          <cell r="C1101" t="str">
            <v>Zif Conn 25pin_1.0H_0.3pitch</v>
          </cell>
          <cell r="D1101">
            <v>2</v>
          </cell>
        </row>
        <row r="1102">
          <cell r="B1102">
            <v>202478</v>
          </cell>
          <cell r="C1102" t="str">
            <v>Copper-Nickel-Zinc Alloy/23.2mm*18.0mm*1.4mm/Reel packing</v>
          </cell>
          <cell r="D1102">
            <v>1</v>
          </cell>
        </row>
        <row r="1103">
          <cell r="B1103">
            <v>202479</v>
          </cell>
          <cell r="C1103" t="str">
            <v>Copper-Nickel-Zinc Alloy/29.85mm*22.9mm*1.6mm/Reel packing</v>
          </cell>
          <cell r="D1103">
            <v>1</v>
          </cell>
        </row>
        <row r="1104">
          <cell r="B1104">
            <v>202480</v>
          </cell>
          <cell r="C1104" t="str">
            <v>Copper-Nickel-Zinc Alloy/Spray insulating paint on the inside and top/12.1mm*24.5mm*1.5mm/Reel packing</v>
          </cell>
          <cell r="D1104">
            <v>1</v>
          </cell>
        </row>
        <row r="1105">
          <cell r="B1105">
            <v>202481</v>
          </cell>
          <cell r="C1105" t="str">
            <v>Copper-Nickel-Zinc Alloy/4.33mm*9.05mm*1.4mm/Reel packing</v>
          </cell>
          <cell r="D1105">
            <v>2</v>
          </cell>
        </row>
        <row r="1106">
          <cell r="B1106">
            <v>202482</v>
          </cell>
          <cell r="C1106" t="str">
            <v>FILTER-BALUN/RFBLN2109BM559/GSM/DCS/PCS/1.6 dB/50ohm/200ohm/2012/0.9mm</v>
          </cell>
          <cell r="D1106">
            <v>1</v>
          </cell>
        </row>
        <row r="1107">
          <cell r="B1107">
            <v>202483</v>
          </cell>
          <cell r="C1107" t="str">
            <v>FILTER/SAFFB1G56KB0F0A/GNSS/13 dBm/1.4 db/50ohm/50ohm/1109/0.5mm</v>
          </cell>
          <cell r="D1107">
            <v>1</v>
          </cell>
        </row>
        <row r="1108">
          <cell r="B1108">
            <v>202484</v>
          </cell>
          <cell r="C1108" t="str">
            <v>IC-Low Frequency Amplifier/PNP/30V/3A/Power Transistor/PDFN3x2-8L/T=0.9mm</v>
          </cell>
          <cell r="D1108">
            <v>1</v>
          </cell>
        </row>
        <row r="1109">
          <cell r="B1109">
            <v>202485</v>
          </cell>
          <cell r="C1109" t="str">
            <v>AW8737LCSR/Class K/3.0~5.5V/1200mW/CSP-14/1.6*1.68*0.6mm/2kV</v>
          </cell>
          <cell r="D1109">
            <v>1</v>
          </cell>
        </row>
        <row r="1110">
          <cell r="B1110">
            <v>202486</v>
          </cell>
          <cell r="C1110" t="str">
            <v>Flash driver IC/AW3641EDNR/TR/2.8~5.5Vnull/400 mA/1000 mA/TDFN-3?3-10L/2 kV/1</v>
          </cell>
          <cell r="D1110">
            <v>1</v>
          </cell>
        </row>
        <row r="1111">
          <cell r="B1111">
            <v>202487</v>
          </cell>
          <cell r="C1111" t="str">
            <v>Backlight driver IC/AW9961/Series connection/10 /TDFN2?2-6L/2*2*0.8000mm/2.5000 kV/3</v>
          </cell>
          <cell r="D1111">
            <v>1</v>
          </cell>
        </row>
        <row r="1112">
          <cell r="B1112">
            <v>202488</v>
          </cell>
          <cell r="C1112" t="str">
            <v>Light and distance sensors/AP3426H/2.4-3.6V/8Ld ODFN-Interposer/10 bit/16 bit/IIC/8P/4.35x2.50x3.65mm/2 kV/3</v>
          </cell>
          <cell r="D1112">
            <v>1</v>
          </cell>
        </row>
        <row r="1113">
          <cell r="B1113">
            <v>202489</v>
          </cell>
          <cell r="C1113" t="str">
            <v>IC-three-axis Digital Thermal Orientation Sensor/compatible with 1.8V/1.18*1.7*0.85mm</v>
          </cell>
          <cell r="D1113">
            <v>1</v>
          </cell>
        </row>
        <row r="1114">
          <cell r="B1114">
            <v>202490</v>
          </cell>
          <cell r="C1114" t="str">
            <v>1206\100ohm+/-5%\1\4W\ROHS CKD</v>
          </cell>
          <cell r="D1114">
            <v>1.0029999999999999</v>
          </cell>
        </row>
        <row r="1115">
          <cell r="B1115">
            <v>202491</v>
          </cell>
          <cell r="C1115" t="str">
            <v>0603\9.76K+/-1%\1\10W\ROHS CKD</v>
          </cell>
          <cell r="D1115">
            <v>1.0029999999999999</v>
          </cell>
        </row>
        <row r="1116">
          <cell r="B1116">
            <v>202492</v>
          </cell>
          <cell r="C1116" t="str">
            <v>0603\4.7ohm\+/-1%\1\10W\ROHS CKD</v>
          </cell>
          <cell r="D1116">
            <v>1.0029999999999999</v>
          </cell>
        </row>
        <row r="1117">
          <cell r="B1117">
            <v>202493</v>
          </cell>
          <cell r="C1117" t="str">
            <v>0603\2.2K+/-1%\1/10W\ROHS CKD</v>
          </cell>
          <cell r="D1117">
            <v>1.0029999999999999</v>
          </cell>
        </row>
        <row r="1118">
          <cell r="B1118">
            <v>202494</v>
          </cell>
          <cell r="C1118" t="str">
            <v>Triple Mark Label 38*35mm-ML15</v>
          </cell>
          <cell r="D1118">
            <v>1</v>
          </cell>
        </row>
        <row r="1119">
          <cell r="B1119">
            <v>202495</v>
          </cell>
          <cell r="C1119" t="str">
            <v>GB IMEI Label 65*38mmm-ML15</v>
          </cell>
          <cell r="D1119">
            <v>1</v>
          </cell>
        </row>
        <row r="1120">
          <cell r="B1120">
            <v>202496</v>
          </cell>
          <cell r="C1120" t="str">
            <v>Handset PE Bag 160*70mm-ML17</v>
          </cell>
          <cell r="D1120">
            <v>1</v>
          </cell>
        </row>
        <row r="1121">
          <cell r="B1121">
            <v>202497</v>
          </cell>
          <cell r="C1121" t="str">
            <v>Waterproof Bag-ML17</v>
          </cell>
          <cell r="D1121">
            <v>2.5000000000000001E-2</v>
          </cell>
        </row>
        <row r="1122">
          <cell r="B1122">
            <v>202498</v>
          </cell>
          <cell r="C1122" t="str">
            <v>Carton IMEI Label 100*150mm-ML17</v>
          </cell>
          <cell r="D1122">
            <v>0.05</v>
          </cell>
        </row>
        <row r="1123">
          <cell r="B1123">
            <v>202499</v>
          </cell>
          <cell r="C1123" t="str">
            <v>GB IMEI Label 35*40*0.1mm-ML17</v>
          </cell>
          <cell r="D1123">
            <v>1</v>
          </cell>
        </row>
        <row r="1124">
          <cell r="B1124">
            <v>202500</v>
          </cell>
          <cell r="C1124" t="str">
            <v>GB Seal Label 40*20*0.1mm-ML17</v>
          </cell>
          <cell r="D1124">
            <v>1</v>
          </cell>
        </row>
        <row r="1125">
          <cell r="B1125">
            <v>202501</v>
          </cell>
          <cell r="C1125" t="str">
            <v>GB IMEI Label 70*40*0.1mm-ML17</v>
          </cell>
          <cell r="D1125">
            <v>1</v>
          </cell>
        </row>
        <row r="1126">
          <cell r="B1126">
            <v>202502</v>
          </cell>
          <cell r="C1126" t="str">
            <v>Screw Label 2.5mm with W-ML17</v>
          </cell>
          <cell r="D1126">
            <v>1</v>
          </cell>
        </row>
        <row r="1127">
          <cell r="B1127">
            <v>202503</v>
          </cell>
          <cell r="C1127" t="str">
            <v>Handset IMEI Label 32*14.5*0.1mm-ML17</v>
          </cell>
          <cell r="D1127">
            <v>1</v>
          </cell>
        </row>
        <row r="1128">
          <cell r="B1128">
            <v>202504</v>
          </cell>
          <cell r="C1128" t="str">
            <v>Screw Label 2.5mm With 'W'-L4</v>
          </cell>
          <cell r="D1128">
            <v>1</v>
          </cell>
        </row>
        <row r="1129">
          <cell r="B1129">
            <v>202505</v>
          </cell>
          <cell r="C1129" t="str">
            <v>Handset IMEI Label 32*14.5*0.1mm-L4</v>
          </cell>
          <cell r="D1129">
            <v>1</v>
          </cell>
        </row>
        <row r="1130">
          <cell r="B1130">
            <v>202506</v>
          </cell>
          <cell r="C1130" t="str">
            <v>Giftbox-NF4</v>
          </cell>
          <cell r="D1130">
            <v>1</v>
          </cell>
        </row>
        <row r="1131">
          <cell r="B1131">
            <v>202507</v>
          </cell>
          <cell r="C1131" t="str">
            <v>Giftbox-H8</v>
          </cell>
          <cell r="D1131">
            <v>1</v>
          </cell>
        </row>
        <row r="1132">
          <cell r="B1132">
            <v>202508</v>
          </cell>
          <cell r="C1132" t="str">
            <v>Waterproof Label 4.0mm-MM19j</v>
          </cell>
          <cell r="D1132">
            <v>1.0149999999999999</v>
          </cell>
        </row>
        <row r="1133">
          <cell r="B1133">
            <v>202509</v>
          </cell>
          <cell r="C1133" t="str">
            <v>Screw Label 2.5mm-MM19j</v>
          </cell>
          <cell r="D1133">
            <v>1.02</v>
          </cell>
        </row>
        <row r="1134">
          <cell r="B1134">
            <v>202510</v>
          </cell>
          <cell r="C1134" t="str">
            <v>PCBA Label 18*7mm-MM19j</v>
          </cell>
          <cell r="D1134">
            <v>1</v>
          </cell>
        </row>
        <row r="1135">
          <cell r="B1135">
            <v>202511</v>
          </cell>
          <cell r="C1135" t="str">
            <v>Waterproof Bag 600*750mm-MM19j</v>
          </cell>
          <cell r="D1135">
            <v>2.5000000000000001E-2</v>
          </cell>
        </row>
        <row r="1136">
          <cell r="B1136">
            <v>202512</v>
          </cell>
          <cell r="C1136" t="str">
            <v>Giftbox 134*140*35mm-MM19j</v>
          </cell>
          <cell r="D1136">
            <v>1</v>
          </cell>
        </row>
        <row r="1137">
          <cell r="B1137">
            <v>202513</v>
          </cell>
          <cell r="C1137" t="str">
            <v>Handset PE Bag 55*140mm-MM19j</v>
          </cell>
          <cell r="D1137">
            <v>1</v>
          </cell>
        </row>
        <row r="1138">
          <cell r="B1138">
            <v>202514</v>
          </cell>
          <cell r="C1138" t="str">
            <v>Additional GB IMEI Label 40*33mm-MM19j</v>
          </cell>
          <cell r="D1138">
            <v>1</v>
          </cell>
        </row>
        <row r="1139">
          <cell r="B1139">
            <v>202515</v>
          </cell>
          <cell r="C1139" t="str">
            <v>Handset IMEI Label 66*43mm-MM19j</v>
          </cell>
          <cell r="D1139">
            <v>1.02</v>
          </cell>
        </row>
        <row r="1140">
          <cell r="B1140">
            <v>202516</v>
          </cell>
          <cell r="C1140" t="str">
            <v>GB Seal Label 38*19mm-MM19j</v>
          </cell>
          <cell r="D1140">
            <v>1.02</v>
          </cell>
        </row>
        <row r="1141">
          <cell r="B1141">
            <v>202517</v>
          </cell>
          <cell r="C1141" t="str">
            <v>Carton Box IMEI Label 100*150mm-MM19j</v>
          </cell>
          <cell r="D1141">
            <v>0.05</v>
          </cell>
        </row>
        <row r="1142">
          <cell r="B1142">
            <v>202518</v>
          </cell>
          <cell r="C1142" t="str">
            <v>Carton Box Seal Label 60*30mm-MM19j</v>
          </cell>
          <cell r="D1142">
            <v>0.05</v>
          </cell>
        </row>
        <row r="1143">
          <cell r="B1143">
            <v>202519</v>
          </cell>
          <cell r="C1143" t="str">
            <v>Battery Warning Label(Caution Label)120*110mm-MM19j</v>
          </cell>
          <cell r="D1143">
            <v>2.5000000000000001E-2</v>
          </cell>
        </row>
        <row r="1144">
          <cell r="B1144">
            <v>202520</v>
          </cell>
          <cell r="C1144" t="str">
            <v>Handset PE Bag 90*190mm-G8i</v>
          </cell>
          <cell r="D1144">
            <v>1</v>
          </cell>
        </row>
        <row r="1145">
          <cell r="B1145">
            <v>202521</v>
          </cell>
          <cell r="C1145" t="str">
            <v>Screw Label Dia 2.5mm With W-G8i</v>
          </cell>
          <cell r="D1145">
            <v>1</v>
          </cell>
        </row>
        <row r="1146">
          <cell r="B1146">
            <v>202522</v>
          </cell>
          <cell r="C1146" t="str">
            <v>Carton IMEI Label 95*150mm-G8i</v>
          </cell>
          <cell r="D1146">
            <v>0.05</v>
          </cell>
        </row>
        <row r="1147">
          <cell r="B1147">
            <v>202523</v>
          </cell>
          <cell r="C1147" t="str">
            <v>GB Seal Label 38*19mm-G8i</v>
          </cell>
          <cell r="D1147">
            <v>2</v>
          </cell>
        </row>
        <row r="1148">
          <cell r="B1148">
            <v>202524</v>
          </cell>
          <cell r="C1148" t="str">
            <v>Giftbox Jacket 162*92*53mm-G8i</v>
          </cell>
          <cell r="D1148">
            <v>1</v>
          </cell>
        </row>
        <row r="1149">
          <cell r="B1149">
            <v>202525</v>
          </cell>
          <cell r="C1149" t="str">
            <v>Giftbox 160*90*50mm-G8i</v>
          </cell>
          <cell r="D1149">
            <v>1</v>
          </cell>
        </row>
        <row r="1150">
          <cell r="B1150">
            <v>202526</v>
          </cell>
          <cell r="C1150" t="str">
            <v>Handset IMEI Label-51.6*79.2mm-G8i</v>
          </cell>
          <cell r="D1150">
            <v>1</v>
          </cell>
        </row>
        <row r="1151">
          <cell r="B1151">
            <v>202527</v>
          </cell>
          <cell r="C1151" t="str">
            <v>GB IMEI Label 78*42mm-G8i</v>
          </cell>
          <cell r="D1151">
            <v>1</v>
          </cell>
        </row>
        <row r="1152">
          <cell r="B1152">
            <v>202528</v>
          </cell>
          <cell r="C1152" t="str">
            <v>Inner GB IMEI Label 40*45mm-G8i</v>
          </cell>
          <cell r="D1152">
            <v>1</v>
          </cell>
        </row>
        <row r="1153">
          <cell r="B1153">
            <v>202529</v>
          </cell>
          <cell r="C1153" t="str">
            <v>Screw Seal Label 2.5mm "W"-ML15</v>
          </cell>
          <cell r="D1153">
            <v>1</v>
          </cell>
        </row>
        <row r="1154">
          <cell r="B1154">
            <v>202530</v>
          </cell>
          <cell r="C1154" t="str">
            <v>Handset PE Bag 75*160mm-ML15</v>
          </cell>
          <cell r="D1154">
            <v>1</v>
          </cell>
        </row>
        <row r="1155">
          <cell r="B1155">
            <v>202531</v>
          </cell>
          <cell r="C1155" t="str">
            <v>GB IMEI Label 70*40mm(Common)</v>
          </cell>
          <cell r="D1155">
            <v>1</v>
          </cell>
        </row>
        <row r="1156">
          <cell r="B1156">
            <v>202532</v>
          </cell>
          <cell r="C1156" t="str">
            <v>Handset IMEI Label 18x43.5mm-ML14</v>
          </cell>
          <cell r="D1156">
            <v>1</v>
          </cell>
        </row>
        <row r="1157">
          <cell r="B1157">
            <v>202533</v>
          </cell>
          <cell r="C1157" t="str">
            <v>GB IMEI Label 65x45mm-ML14</v>
          </cell>
          <cell r="D1157">
            <v>1</v>
          </cell>
        </row>
        <row r="1158">
          <cell r="B1158">
            <v>202534</v>
          </cell>
          <cell r="C1158" t="str">
            <v>Handset PE Bag 180x80-ML14</v>
          </cell>
          <cell r="D1158">
            <v>1</v>
          </cell>
        </row>
        <row r="1159">
          <cell r="B1159">
            <v>202535</v>
          </cell>
          <cell r="C1159" t="str">
            <v>Screw Label 2.5mm LOGO-W-ML14</v>
          </cell>
          <cell r="D1159">
            <v>1</v>
          </cell>
        </row>
        <row r="1160">
          <cell r="B1160">
            <v>202536</v>
          </cell>
          <cell r="C1160" t="str">
            <v>Giftbox-ML14</v>
          </cell>
          <cell r="D1160">
            <v>1</v>
          </cell>
        </row>
        <row r="1161">
          <cell r="B1161">
            <v>202537</v>
          </cell>
          <cell r="C1161" t="str">
            <v>Additional IMEI Label 40x33mm-ML14</v>
          </cell>
          <cell r="D1161">
            <v>1</v>
          </cell>
        </row>
        <row r="1162">
          <cell r="B1162">
            <v>202538</v>
          </cell>
          <cell r="C1162" t="str">
            <v>GB Seal Label 38x19mm-ML14</v>
          </cell>
          <cell r="D1162">
            <v>1</v>
          </cell>
        </row>
        <row r="1163">
          <cell r="B1163">
            <v>202539</v>
          </cell>
          <cell r="C1163" t="str">
            <v>Screw Label 2.5mm With W-E9</v>
          </cell>
          <cell r="D1163">
            <v>1</v>
          </cell>
        </row>
        <row r="1164">
          <cell r="B1164">
            <v>202540</v>
          </cell>
          <cell r="C1164" t="str">
            <v>Giftbox Sealing Label 38*19mm-E9</v>
          </cell>
          <cell r="D1164">
            <v>1</v>
          </cell>
        </row>
        <row r="1165">
          <cell r="B1165">
            <v>202541</v>
          </cell>
          <cell r="C1165" t="str">
            <v>Waterproof Label 2.5mm-E9</v>
          </cell>
          <cell r="D1165">
            <v>1</v>
          </cell>
        </row>
        <row r="1166">
          <cell r="B1166">
            <v>202542</v>
          </cell>
          <cell r="C1166" t="str">
            <v>Hanset PE Bag 80*190mm-E9</v>
          </cell>
          <cell r="D1166">
            <v>1</v>
          </cell>
        </row>
        <row r="1167">
          <cell r="B1167">
            <v>202543</v>
          </cell>
          <cell r="C1167" t="str">
            <v>Additional Inside GB IMEI Label 33x40mm-HM4i</v>
          </cell>
          <cell r="D1167">
            <v>1</v>
          </cell>
        </row>
        <row r="1168">
          <cell r="B1168">
            <v>202544</v>
          </cell>
          <cell r="C1168" t="str">
            <v>GB IMEI Label 78x45mm-HM4i</v>
          </cell>
          <cell r="D1168">
            <v>1</v>
          </cell>
        </row>
        <row r="1169">
          <cell r="B1169">
            <v>202545</v>
          </cell>
          <cell r="C1169" t="str">
            <v>Handset IMEI Label 35x19mm-HM4i</v>
          </cell>
          <cell r="D1169">
            <v>1</v>
          </cell>
        </row>
        <row r="1170">
          <cell r="B1170">
            <v>202546</v>
          </cell>
          <cell r="C1170" t="str">
            <v>Medium Paper 1850mm (72.8")</v>
          </cell>
          <cell r="D1170">
            <v>0.3787875</v>
          </cell>
        </row>
        <row r="1171">
          <cell r="B1171">
            <v>202547</v>
          </cell>
          <cell r="C1171" t="str">
            <v>Liner Paper 1850mm (72.8")</v>
          </cell>
          <cell r="D1171">
            <v>0.19425000000000001</v>
          </cell>
        </row>
        <row r="1172">
          <cell r="B1172">
            <v>202548</v>
          </cell>
          <cell r="C1172" t="str">
            <v>Waterproof Label 2.5mm-ML18</v>
          </cell>
          <cell r="D1172">
            <v>1.01</v>
          </cell>
        </row>
        <row r="1173">
          <cell r="B1173">
            <v>202549</v>
          </cell>
          <cell r="C1173" t="str">
            <v>GB IMEI Label 65*45mm-ML18</v>
          </cell>
          <cell r="D1173">
            <v>1.01</v>
          </cell>
        </row>
        <row r="1174">
          <cell r="B1174">
            <v>202550</v>
          </cell>
          <cell r="C1174" t="str">
            <v>GB Seal Label 38*19mm-ML18</v>
          </cell>
          <cell r="D1174">
            <v>1.01</v>
          </cell>
        </row>
        <row r="1175">
          <cell r="B1175">
            <v>202551</v>
          </cell>
          <cell r="C1175" t="str">
            <v>Extra Inner Box Label 33*40mm-ML18</v>
          </cell>
          <cell r="D1175">
            <v>1.01</v>
          </cell>
        </row>
        <row r="1176">
          <cell r="B1176">
            <v>202552</v>
          </cell>
          <cell r="C1176" t="str">
            <v>Carton IMEI Label 100*150mm-ML18</v>
          </cell>
          <cell r="D1176">
            <v>5.0500000000000003E-2</v>
          </cell>
        </row>
        <row r="1177">
          <cell r="B1177">
            <v>202553</v>
          </cell>
          <cell r="C1177" t="str">
            <v>Handset IMEI Label 33*13mm-ML18</v>
          </cell>
          <cell r="D1177">
            <v>1.01</v>
          </cell>
        </row>
        <row r="1178">
          <cell r="B1178">
            <v>202554</v>
          </cell>
          <cell r="C1178" t="str">
            <v>Screw Label 2.5mm with W-ML18</v>
          </cell>
          <cell r="D1178">
            <v>1.01</v>
          </cell>
        </row>
        <row r="1179">
          <cell r="B1179">
            <v>202555</v>
          </cell>
          <cell r="C1179" t="str">
            <v>Waterproof Bag-ML18</v>
          </cell>
          <cell r="D1179">
            <v>0.05</v>
          </cell>
        </row>
        <row r="1180">
          <cell r="B1180">
            <v>202556</v>
          </cell>
          <cell r="C1180" t="str">
            <v>Handset PE Bag 75*165mm-ML18</v>
          </cell>
          <cell r="D1180">
            <v>1</v>
          </cell>
        </row>
        <row r="1181">
          <cell r="B1181">
            <v>202557</v>
          </cell>
          <cell r="C1181" t="str">
            <v>Handset PE Bag 110x220mm-HM4i</v>
          </cell>
          <cell r="D1181">
            <v>1</v>
          </cell>
        </row>
        <row r="1182">
          <cell r="B1182">
            <v>202558</v>
          </cell>
          <cell r="C1182" t="str">
            <v>Carton IMEI Label 95x150mm-HM4i</v>
          </cell>
          <cell r="D1182">
            <v>0.05</v>
          </cell>
        </row>
        <row r="1183">
          <cell r="B1183">
            <v>202559</v>
          </cell>
          <cell r="C1183" t="str">
            <v>GB Seal Label 38x19mm-HM4i</v>
          </cell>
          <cell r="D1183">
            <v>2</v>
          </cell>
        </row>
        <row r="1184">
          <cell r="B1184">
            <v>202560</v>
          </cell>
          <cell r="C1184" t="str">
            <v>Safety User Manual-HM4i</v>
          </cell>
          <cell r="D1184">
            <v>1</v>
          </cell>
        </row>
        <row r="1185">
          <cell r="B1185">
            <v>202561</v>
          </cell>
          <cell r="C1185" t="str">
            <v>Gift Box-HM4i</v>
          </cell>
          <cell r="D1185">
            <v>1</v>
          </cell>
        </row>
        <row r="1186">
          <cell r="B1186">
            <v>202562</v>
          </cell>
          <cell r="C1186" t="str">
            <v>Gift Box Jacket-HM4i</v>
          </cell>
          <cell r="D1186">
            <v>1</v>
          </cell>
        </row>
        <row r="1187">
          <cell r="B1187">
            <v>202563</v>
          </cell>
          <cell r="C1187" t="str">
            <v>Screw Label 2.5mm-HM4i</v>
          </cell>
          <cell r="D1187">
            <v>1</v>
          </cell>
        </row>
        <row r="1188">
          <cell r="B1188">
            <v>202564</v>
          </cell>
          <cell r="C1188" t="str">
            <v>IMEI Label 25x10mm-HM4i</v>
          </cell>
          <cell r="D1188">
            <v>1</v>
          </cell>
        </row>
        <row r="1189">
          <cell r="B1189">
            <v>202565</v>
          </cell>
          <cell r="C1189" t="str">
            <v>Carton IMEI Label 100x150mm-L25</v>
          </cell>
          <cell r="D1189">
            <v>0</v>
          </cell>
        </row>
        <row r="1190">
          <cell r="B1190">
            <v>202566</v>
          </cell>
          <cell r="C1190" t="str">
            <v>Inner Box Label 35x40mm-L25</v>
          </cell>
          <cell r="D1190">
            <v>1</v>
          </cell>
        </row>
        <row r="1191">
          <cell r="B1191">
            <v>202567</v>
          </cell>
          <cell r="C1191" t="str">
            <v>GB Seal Label 40X20mm-L25</v>
          </cell>
          <cell r="D1191">
            <v>1</v>
          </cell>
        </row>
        <row r="1192">
          <cell r="B1192">
            <v>202568</v>
          </cell>
          <cell r="C1192" t="str">
            <v>GB IMEI Label 70x40mm-L25</v>
          </cell>
          <cell r="D1192">
            <v>1</v>
          </cell>
        </row>
        <row r="1193">
          <cell r="B1193">
            <v>202569</v>
          </cell>
          <cell r="C1193" t="str">
            <v>Screw Label 2.5mm with W-L25</v>
          </cell>
          <cell r="D1193">
            <v>1</v>
          </cell>
        </row>
        <row r="1194">
          <cell r="B1194">
            <v>202570</v>
          </cell>
          <cell r="C1194" t="str">
            <v>Handset IMEI Label 39.5x38.8-L25</v>
          </cell>
          <cell r="D1194">
            <v>1</v>
          </cell>
        </row>
        <row r="1195">
          <cell r="B1195">
            <v>202571</v>
          </cell>
          <cell r="C1195" t="str">
            <v>Handset PE Bag 160x70mm-L25</v>
          </cell>
          <cell r="D1195">
            <v>1</v>
          </cell>
        </row>
        <row r="1196">
          <cell r="B1196">
            <v>202572</v>
          </cell>
          <cell r="C1196" t="str">
            <v>Gift Box-L25</v>
          </cell>
          <cell r="D1196">
            <v>1</v>
          </cell>
        </row>
        <row r="1197">
          <cell r="B1197">
            <v>202573</v>
          </cell>
          <cell r="C1197" t="str">
            <v>Caution Label 120x110mm-L25</v>
          </cell>
          <cell r="D1197">
            <v>0</v>
          </cell>
        </row>
        <row r="1198">
          <cell r="B1198">
            <v>202574</v>
          </cell>
          <cell r="C1198" t="str">
            <v>Waterproof Bag-L25</v>
          </cell>
          <cell r="D1198">
            <v>2.5000000000000001E-2</v>
          </cell>
        </row>
        <row r="1199">
          <cell r="B1199">
            <v>202575</v>
          </cell>
          <cell r="C1199" t="str">
            <v>Carton Seal Label 80x40mm-L25</v>
          </cell>
          <cell r="D1199">
            <v>0.05</v>
          </cell>
        </row>
        <row r="1200">
          <cell r="B1200">
            <v>202576</v>
          </cell>
          <cell r="C1200" t="str">
            <v>Giftbox Jacket-GF7</v>
          </cell>
          <cell r="D1200">
            <v>1</v>
          </cell>
        </row>
        <row r="1201">
          <cell r="B1201">
            <v>202577</v>
          </cell>
          <cell r="C1201" t="str">
            <v>Giftbox-GF7</v>
          </cell>
          <cell r="D1201">
            <v>1</v>
          </cell>
        </row>
        <row r="1202">
          <cell r="B1202">
            <v>202579</v>
          </cell>
          <cell r="C1202" t="str">
            <v>Handset PE Bag 90x190mm-GF7</v>
          </cell>
          <cell r="D1202">
            <v>1</v>
          </cell>
        </row>
        <row r="1203">
          <cell r="B1203">
            <v>202580</v>
          </cell>
          <cell r="C1203" t="str">
            <v>Handset PE Bag 165*75mm-S33</v>
          </cell>
          <cell r="D1203">
            <v>1</v>
          </cell>
        </row>
        <row r="1204">
          <cell r="B1204">
            <v>202581</v>
          </cell>
          <cell r="C1204" t="str">
            <v>GB IMEI Label 65*45mm-S33</v>
          </cell>
          <cell r="D1204">
            <v>1.01</v>
          </cell>
        </row>
        <row r="1205">
          <cell r="B1205">
            <v>202582</v>
          </cell>
          <cell r="C1205" t="str">
            <v>Inner Box Label 33*40mm-S33</v>
          </cell>
          <cell r="D1205">
            <v>1</v>
          </cell>
        </row>
        <row r="1206">
          <cell r="B1206">
            <v>202583</v>
          </cell>
          <cell r="C1206" t="str">
            <v>Gift Box 135*140*35mm-S33</v>
          </cell>
          <cell r="D1206">
            <v>1</v>
          </cell>
        </row>
        <row r="1207">
          <cell r="B1207">
            <v>202584</v>
          </cell>
          <cell r="C1207" t="str">
            <v>GB Seal Label 20*40mm-S33</v>
          </cell>
          <cell r="D1207">
            <v>1.01</v>
          </cell>
        </row>
        <row r="1208">
          <cell r="B1208">
            <v>202585</v>
          </cell>
          <cell r="C1208" t="str">
            <v>Carton Seal Label 30*60mm-S33</v>
          </cell>
          <cell r="D1208">
            <v>0.10100000000000001</v>
          </cell>
        </row>
        <row r="1209">
          <cell r="B1209">
            <v>202586</v>
          </cell>
          <cell r="C1209" t="str">
            <v>GB IMEI Label1-70x40mm-Q37</v>
          </cell>
          <cell r="D1209">
            <v>1</v>
          </cell>
        </row>
        <row r="1210">
          <cell r="B1210">
            <v>202587</v>
          </cell>
          <cell r="C1210" t="str">
            <v>GB IMEI Label2-35x40mm-Q37</v>
          </cell>
          <cell r="D1210">
            <v>1</v>
          </cell>
        </row>
        <row r="1211">
          <cell r="B1211">
            <v>202588</v>
          </cell>
          <cell r="C1211" t="str">
            <v>GB Seal Label 38X19mm-Q37</v>
          </cell>
          <cell r="D1211">
            <v>1</v>
          </cell>
        </row>
        <row r="1212">
          <cell r="B1212">
            <v>202589</v>
          </cell>
          <cell r="C1212" t="str">
            <v>Carton IMEI Label 100x150mm-Q37</v>
          </cell>
          <cell r="D1212">
            <v>0.05</v>
          </cell>
        </row>
        <row r="1213">
          <cell r="B1213">
            <v>202590</v>
          </cell>
          <cell r="C1213" t="str">
            <v>Handset PE Bag 55x140mm-Q37</v>
          </cell>
          <cell r="D1213">
            <v>1</v>
          </cell>
        </row>
        <row r="1214">
          <cell r="B1214">
            <v>202591</v>
          </cell>
          <cell r="C1214" t="str">
            <v>Screw Label 2.5mm with W-Q37</v>
          </cell>
          <cell r="D1214">
            <v>1</v>
          </cell>
        </row>
        <row r="1215">
          <cell r="B1215">
            <v>202592</v>
          </cell>
          <cell r="C1215" t="str">
            <v>Gift Box-Q37</v>
          </cell>
          <cell r="D1215">
            <v>1</v>
          </cell>
        </row>
        <row r="1216">
          <cell r="B1216">
            <v>202593</v>
          </cell>
          <cell r="C1216" t="str">
            <v>Handset IMEI Label 36x44mm-Q37</v>
          </cell>
          <cell r="D1216">
            <v>1</v>
          </cell>
        </row>
        <row r="1217">
          <cell r="B1217">
            <v>202598</v>
          </cell>
          <cell r="C1217" t="str">
            <v>Giftbox-Q38</v>
          </cell>
          <cell r="D1217">
            <v>1</v>
          </cell>
        </row>
        <row r="1218">
          <cell r="B1218">
            <v>202599</v>
          </cell>
          <cell r="C1218" t="str">
            <v>GB IMEI Label 65x455mm-Q38</v>
          </cell>
          <cell r="D1218">
            <v>1</v>
          </cell>
        </row>
        <row r="1219">
          <cell r="B1219">
            <v>202600</v>
          </cell>
          <cell r="C1219" t="str">
            <v>GB IMEI Label(Inner)33x40mm-Q38</v>
          </cell>
          <cell r="D1219">
            <v>1</v>
          </cell>
        </row>
        <row r="1220">
          <cell r="B1220">
            <v>202601</v>
          </cell>
          <cell r="C1220" t="str">
            <v>Screw Label 2.5mm With "W"-Primo H9</v>
          </cell>
          <cell r="D1220">
            <v>2.04</v>
          </cell>
        </row>
        <row r="1221">
          <cell r="B1221">
            <v>202602</v>
          </cell>
          <cell r="C1221" t="str">
            <v>Handset PE Bag 90*190mm-Primo H9</v>
          </cell>
          <cell r="D1221">
            <v>1</v>
          </cell>
        </row>
        <row r="1222">
          <cell r="B1222">
            <v>202603</v>
          </cell>
          <cell r="C1222" t="str">
            <v>Carton Seal Label 60*30mm-Primo H9</v>
          </cell>
          <cell r="D1222">
            <v>0.10199999999999999</v>
          </cell>
        </row>
        <row r="1223">
          <cell r="B1223">
            <v>202604</v>
          </cell>
          <cell r="C1223" t="str">
            <v>Handset IMEI Label 59.3*81.6*0.1mm Silver-Primo H9</v>
          </cell>
          <cell r="D1223">
            <v>1.02</v>
          </cell>
        </row>
        <row r="1224">
          <cell r="B1224">
            <v>202605</v>
          </cell>
          <cell r="C1224" t="str">
            <v>Handset PE Bag 90*190mm-Primo GH8</v>
          </cell>
          <cell r="D1224">
            <v>1</v>
          </cell>
        </row>
        <row r="1225">
          <cell r="B1225">
            <v>202606</v>
          </cell>
          <cell r="C1225" t="str">
            <v>Carton Seal Label 60*30mm-Primo GH8</v>
          </cell>
          <cell r="D1225">
            <v>0.10199999999999999</v>
          </cell>
        </row>
        <row r="1226">
          <cell r="B1226">
            <v>202607</v>
          </cell>
          <cell r="C1226" t="str">
            <v>Handset IMEI Label 70.7*58.97*0.15 -Primo GH8</v>
          </cell>
          <cell r="D1226">
            <v>1.02</v>
          </cell>
        </row>
        <row r="1227">
          <cell r="B1227">
            <v>202608</v>
          </cell>
          <cell r="C1227" t="str">
            <v>GB IMEI Label 70*40mm-Primo GH8</v>
          </cell>
          <cell r="D1227">
            <v>1.02</v>
          </cell>
        </row>
        <row r="1228">
          <cell r="B1228">
            <v>202609</v>
          </cell>
          <cell r="C1228" t="str">
            <v>GB Seal Label 38*19mm-Primo GH8</v>
          </cell>
          <cell r="D1228">
            <v>1.02</v>
          </cell>
        </row>
        <row r="1229">
          <cell r="B1229">
            <v>202610</v>
          </cell>
          <cell r="C1229" t="str">
            <v>Screw Label Dia 2.5mm With "W" -Primo GH8</v>
          </cell>
          <cell r="D1229">
            <v>1.02</v>
          </cell>
        </row>
        <row r="1230">
          <cell r="B1230">
            <v>202611</v>
          </cell>
          <cell r="C1230" t="str">
            <v>Carton Seal Label 60*30mm-MH17</v>
          </cell>
          <cell r="D1230">
            <v>0.1</v>
          </cell>
        </row>
        <row r="1231">
          <cell r="B1231">
            <v>202612</v>
          </cell>
          <cell r="C1231" t="str">
            <v>Carton IMEI Label 100*150mm-MH17</v>
          </cell>
          <cell r="D1231">
            <v>0.1</v>
          </cell>
        </row>
        <row r="1232">
          <cell r="B1232">
            <v>202613</v>
          </cell>
          <cell r="C1232" t="str">
            <v>Caution Label 120x110mm-MH17</v>
          </cell>
          <cell r="D1232">
            <v>2.5000000000000001E-2</v>
          </cell>
        </row>
        <row r="1233">
          <cell r="B1233">
            <v>202614</v>
          </cell>
          <cell r="C1233" t="str">
            <v>Waterproof Bag-MH17</v>
          </cell>
          <cell r="D1233">
            <v>0.05</v>
          </cell>
        </row>
        <row r="1234">
          <cell r="B1234">
            <v>202615</v>
          </cell>
          <cell r="C1234" t="str">
            <v>Handset PE Bag 90*180mm- D9</v>
          </cell>
          <cell r="D1234">
            <v>1.05</v>
          </cell>
        </row>
        <row r="1235">
          <cell r="B1235">
            <v>202616</v>
          </cell>
          <cell r="C1235" t="str">
            <v>Handset IMEI Label 55.35*49.8*0.1mm-D9</v>
          </cell>
          <cell r="D1235">
            <v>1.02</v>
          </cell>
        </row>
        <row r="1236">
          <cell r="B1236">
            <v>202617</v>
          </cell>
          <cell r="C1236" t="str">
            <v>Carton Box IMEI Label 153*103mm-D9</v>
          </cell>
          <cell r="D1236">
            <v>5.0999999999999997E-2</v>
          </cell>
        </row>
        <row r="1237">
          <cell r="B1237">
            <v>202618</v>
          </cell>
          <cell r="C1237" t="str">
            <v>GB IMEI Label 78*42mm-D9</v>
          </cell>
          <cell r="D1237">
            <v>1.02</v>
          </cell>
        </row>
        <row r="1238">
          <cell r="B1238">
            <v>202619</v>
          </cell>
          <cell r="C1238" t="str">
            <v>GB Sealing LabelD9</v>
          </cell>
          <cell r="D1238">
            <v>1</v>
          </cell>
        </row>
        <row r="1239">
          <cell r="B1239">
            <v>202620</v>
          </cell>
          <cell r="C1239" t="str">
            <v>Screw Label Printed Blue "W"-D9</v>
          </cell>
          <cell r="D1239">
            <v>1</v>
          </cell>
        </row>
        <row r="1240">
          <cell r="B1240">
            <v>202621</v>
          </cell>
          <cell r="C1240" t="str">
            <v>XYZ IMEI Label 40*45 mm-D9</v>
          </cell>
          <cell r="D1240">
            <v>1.02</v>
          </cell>
        </row>
        <row r="1241">
          <cell r="B1241">
            <v>202622</v>
          </cell>
          <cell r="C1241" t="str">
            <v>Rear Camera Lens Protector Film 21*8*0.07mm-D9</v>
          </cell>
          <cell r="D1241">
            <v>1</v>
          </cell>
        </row>
        <row r="1242">
          <cell r="B1242">
            <v>202623</v>
          </cell>
          <cell r="C1242" t="str">
            <v>Giftbox-D9</v>
          </cell>
          <cell r="D1242">
            <v>1</v>
          </cell>
        </row>
        <row r="1243">
          <cell r="B1243">
            <v>202624</v>
          </cell>
          <cell r="C1243" t="str">
            <v>GB IMEI Label 35*40*0.1mm-L4</v>
          </cell>
          <cell r="D1243">
            <v>1</v>
          </cell>
        </row>
        <row r="1244">
          <cell r="B1244">
            <v>202625</v>
          </cell>
          <cell r="C1244" t="str">
            <v>GB Seal Label 40*20*0.1-L4</v>
          </cell>
          <cell r="D1244">
            <v>1</v>
          </cell>
        </row>
        <row r="1245">
          <cell r="B1245">
            <v>202626</v>
          </cell>
          <cell r="C1245" t="str">
            <v>GB IMEI Label 70*40*0.1mm-L4</v>
          </cell>
          <cell r="D1245">
            <v>1</v>
          </cell>
        </row>
        <row r="1246">
          <cell r="B1246">
            <v>202627</v>
          </cell>
          <cell r="C1246" t="str">
            <v>Handset PE Bag 160*70mm-L4</v>
          </cell>
          <cell r="D1246">
            <v>1</v>
          </cell>
        </row>
        <row r="1247">
          <cell r="B1247">
            <v>202628</v>
          </cell>
          <cell r="C1247" t="str">
            <v>Waterproof Bag-L4</v>
          </cell>
          <cell r="D1247">
            <v>0</v>
          </cell>
        </row>
        <row r="1248">
          <cell r="B1248">
            <v>202629</v>
          </cell>
          <cell r="C1248" t="str">
            <v>Carton IMEI Label 100*150mm-L4</v>
          </cell>
          <cell r="D1248">
            <v>0</v>
          </cell>
        </row>
        <row r="1249">
          <cell r="B1249">
            <v>202630</v>
          </cell>
          <cell r="C1249" t="str">
            <v>Giftbox Jacket-H8(2GB)</v>
          </cell>
          <cell r="D1249">
            <v>1</v>
          </cell>
        </row>
        <row r="1250">
          <cell r="B1250">
            <v>202631</v>
          </cell>
          <cell r="C1250" t="str">
            <v>Inside GB IMEI Label 40*45mm(Common)</v>
          </cell>
          <cell r="D1250">
            <v>1</v>
          </cell>
        </row>
        <row r="1251">
          <cell r="B1251">
            <v>202632</v>
          </cell>
          <cell r="C1251" t="str">
            <v>Carton IMEI Label 95*150mm(Common)</v>
          </cell>
          <cell r="D1251">
            <v>0.05</v>
          </cell>
        </row>
        <row r="1252">
          <cell r="B1252">
            <v>202633</v>
          </cell>
          <cell r="C1252" t="str">
            <v>Giftbox-L6i</v>
          </cell>
          <cell r="D1252">
            <v>1</v>
          </cell>
        </row>
        <row r="1253">
          <cell r="B1253">
            <v>202634</v>
          </cell>
          <cell r="C1253" t="str">
            <v>Waterproof Label 3mm-L26</v>
          </cell>
          <cell r="D1253">
            <v>1</v>
          </cell>
        </row>
        <row r="1254">
          <cell r="B1254">
            <v>202635</v>
          </cell>
          <cell r="C1254" t="str">
            <v>Handset IMEI Label 24*25mm-L26</v>
          </cell>
          <cell r="D1254">
            <v>1</v>
          </cell>
        </row>
        <row r="1255">
          <cell r="B1255">
            <v>202636</v>
          </cell>
          <cell r="C1255" t="str">
            <v>GB Seal Label 38*19mm-L26</v>
          </cell>
          <cell r="D1255">
            <v>1</v>
          </cell>
        </row>
        <row r="1256">
          <cell r="B1256">
            <v>202637</v>
          </cell>
          <cell r="C1256" t="str">
            <v>Handset PE Bag 170*80mm-L26</v>
          </cell>
          <cell r="D1256">
            <v>1</v>
          </cell>
        </row>
        <row r="1257">
          <cell r="B1257">
            <v>202638</v>
          </cell>
          <cell r="C1257" t="str">
            <v>Screw Label "w"D=2.5mm-L26</v>
          </cell>
          <cell r="D1257">
            <v>1</v>
          </cell>
        </row>
        <row r="1258">
          <cell r="B1258">
            <v>202639</v>
          </cell>
          <cell r="C1258" t="str">
            <v>Handset PE Bag 90*180mm-F9</v>
          </cell>
          <cell r="D1258">
            <v>1.05</v>
          </cell>
        </row>
        <row r="1259">
          <cell r="B1259">
            <v>202640</v>
          </cell>
          <cell r="C1259" t="str">
            <v>XYZ IMEI Label 40*45 mm-F9</v>
          </cell>
          <cell r="D1259">
            <v>1.02</v>
          </cell>
        </row>
        <row r="1260">
          <cell r="B1260">
            <v>202641</v>
          </cell>
          <cell r="C1260" t="str">
            <v>Screw Label Printed Blue "W"-F9</v>
          </cell>
          <cell r="D1260">
            <v>1</v>
          </cell>
        </row>
        <row r="1261">
          <cell r="B1261">
            <v>202642</v>
          </cell>
          <cell r="C1261" t="str">
            <v>GB IMEI Label 78*42mm-F9</v>
          </cell>
          <cell r="D1261">
            <v>1.02</v>
          </cell>
        </row>
        <row r="1262">
          <cell r="B1262">
            <v>202643</v>
          </cell>
          <cell r="C1262" t="str">
            <v>Carton IMEI Label 153*103mm-F9</v>
          </cell>
          <cell r="D1262">
            <v>5.1999999999999998E-2</v>
          </cell>
        </row>
        <row r="1263">
          <cell r="B1263">
            <v>202644</v>
          </cell>
          <cell r="C1263" t="str">
            <v>Handset IMEI Label 76.7*59.8*0.1mm-F9</v>
          </cell>
          <cell r="D1263">
            <v>1.02</v>
          </cell>
        </row>
        <row r="1264">
          <cell r="B1264">
            <v>202645</v>
          </cell>
          <cell r="C1264" t="str">
            <v>GB Seal Label-F9</v>
          </cell>
          <cell r="D1264">
            <v>1</v>
          </cell>
        </row>
        <row r="1265">
          <cell r="B1265">
            <v>202646</v>
          </cell>
          <cell r="C1265" t="str">
            <v>Handset Label 38*24mm-MM15j</v>
          </cell>
          <cell r="D1265">
            <v>1</v>
          </cell>
        </row>
        <row r="1266">
          <cell r="B1266">
            <v>202647</v>
          </cell>
          <cell r="C1266" t="str">
            <v>GB IMEI Label 65*45mm-MM15j</v>
          </cell>
          <cell r="D1266">
            <v>1</v>
          </cell>
        </row>
        <row r="1267">
          <cell r="B1267">
            <v>202648</v>
          </cell>
          <cell r="C1267" t="str">
            <v>Additional IMEI Label 40*33mm-MM15j</v>
          </cell>
          <cell r="D1267">
            <v>1</v>
          </cell>
        </row>
        <row r="1268">
          <cell r="B1268">
            <v>202649</v>
          </cell>
          <cell r="C1268" t="str">
            <v>GB Seal Label 38x19mm-Q38</v>
          </cell>
          <cell r="D1268">
            <v>1</v>
          </cell>
        </row>
        <row r="1269">
          <cell r="B1269">
            <v>202650</v>
          </cell>
          <cell r="C1269" t="str">
            <v>Handset PE Bag 70x170mm-Q38</v>
          </cell>
          <cell r="D1269">
            <v>1</v>
          </cell>
        </row>
        <row r="1270">
          <cell r="B1270">
            <v>202651</v>
          </cell>
          <cell r="C1270" t="str">
            <v>Carton IMEI Label 100*150mm-MM15j</v>
          </cell>
          <cell r="D1270">
            <v>0.05</v>
          </cell>
        </row>
        <row r="1271">
          <cell r="B1271">
            <v>202652</v>
          </cell>
          <cell r="C1271" t="str">
            <v>Caution Label 110*120mm-MM15j</v>
          </cell>
          <cell r="D1271">
            <v>2.5000000000000001E-2</v>
          </cell>
        </row>
        <row r="1272">
          <cell r="B1272">
            <v>202653</v>
          </cell>
          <cell r="C1272" t="str">
            <v>GB Seal Label 38*19mm-MM15j</v>
          </cell>
          <cell r="D1272">
            <v>1</v>
          </cell>
        </row>
        <row r="1273">
          <cell r="B1273">
            <v>202654</v>
          </cell>
          <cell r="C1273" t="str">
            <v>Waterproof Bag 850*1000mm-MM15j</v>
          </cell>
          <cell r="D1273">
            <v>2.5000000000000001E-2</v>
          </cell>
        </row>
        <row r="1274">
          <cell r="B1274">
            <v>202655</v>
          </cell>
          <cell r="C1274" t="str">
            <v>PCBA Label 16*6mm-MM15j</v>
          </cell>
          <cell r="D1274">
            <v>1</v>
          </cell>
        </row>
        <row r="1275">
          <cell r="B1275">
            <v>202656</v>
          </cell>
          <cell r="C1275" t="str">
            <v>Screw Label With W 2.5mm-MM15j</v>
          </cell>
          <cell r="D1275">
            <v>1</v>
          </cell>
        </row>
        <row r="1276">
          <cell r="B1276">
            <v>202657</v>
          </cell>
          <cell r="C1276" t="str">
            <v>Waterproof Label 2.5mm-MM15j</v>
          </cell>
          <cell r="D1276">
            <v>1</v>
          </cell>
        </row>
        <row r="1277">
          <cell r="B1277">
            <v>202658</v>
          </cell>
          <cell r="C1277" t="str">
            <v>Giftbox-MM15j</v>
          </cell>
          <cell r="D1277">
            <v>1</v>
          </cell>
        </row>
        <row r="1278">
          <cell r="B1278">
            <v>202659</v>
          </cell>
          <cell r="C1278" t="str">
            <v>Carton Box Seal Label 80*40mm-MM15j</v>
          </cell>
          <cell r="D1278">
            <v>2.5000000000000001E-2</v>
          </cell>
        </row>
        <row r="1279">
          <cell r="B1279">
            <v>202660</v>
          </cell>
          <cell r="C1279" t="str">
            <v>Carton Box 350*257*290mm-MM15j</v>
          </cell>
          <cell r="D1279">
            <v>2.5000000000000001E-2</v>
          </cell>
        </row>
        <row r="1280">
          <cell r="B1280">
            <v>202661</v>
          </cell>
          <cell r="C1280" t="str">
            <v>Handset PE Bag 180*80mm-MM15j</v>
          </cell>
          <cell r="D1280">
            <v>1</v>
          </cell>
        </row>
        <row r="1281">
          <cell r="B1281">
            <v>202662</v>
          </cell>
          <cell r="C1281" t="str">
            <v>Giftbox-Black-E9</v>
          </cell>
          <cell r="D1281">
            <v>1</v>
          </cell>
        </row>
        <row r="1282">
          <cell r="B1282">
            <v>202663</v>
          </cell>
          <cell r="C1282" t="str">
            <v>Handset IMEI Label 66.80mm*52.50mm-E9</v>
          </cell>
          <cell r="D1282">
            <v>1</v>
          </cell>
        </row>
        <row r="1283">
          <cell r="B1283">
            <v>202664</v>
          </cell>
          <cell r="C1283" t="str">
            <v>Inside Giftbox IMEI Label 37mm*51mm-E9</v>
          </cell>
          <cell r="D1283">
            <v>1</v>
          </cell>
        </row>
        <row r="1284">
          <cell r="B1284">
            <v>202665</v>
          </cell>
          <cell r="C1284" t="str">
            <v>Giftbox IMEI Label 70mm*42mm-E9</v>
          </cell>
          <cell r="D1284">
            <v>1</v>
          </cell>
        </row>
        <row r="1285">
          <cell r="B1285">
            <v>202666</v>
          </cell>
          <cell r="C1285" t="str">
            <v>Carton IMEI Label 100*150mm-E9</v>
          </cell>
          <cell r="D1285">
            <v>0.05</v>
          </cell>
        </row>
        <row r="1286">
          <cell r="B1286">
            <v>202667</v>
          </cell>
          <cell r="C1286" t="str">
            <v>Giftbox-X5</v>
          </cell>
          <cell r="D1286">
            <v>1.01</v>
          </cell>
        </row>
        <row r="1287">
          <cell r="B1287">
            <v>202668</v>
          </cell>
          <cell r="C1287" t="str">
            <v>Giftbox Jacket-X5</v>
          </cell>
          <cell r="D1287">
            <v>1.01</v>
          </cell>
        </row>
        <row r="1288">
          <cell r="B1288">
            <v>202669</v>
          </cell>
          <cell r="C1288" t="str">
            <v>Inner Tray Top-X5</v>
          </cell>
          <cell r="D1288">
            <v>1.01</v>
          </cell>
        </row>
        <row r="1289">
          <cell r="B1289">
            <v>202670</v>
          </cell>
          <cell r="C1289" t="str">
            <v>Inner Tray Below-X5</v>
          </cell>
          <cell r="D1289">
            <v>1.01</v>
          </cell>
        </row>
        <row r="1290">
          <cell r="B1290">
            <v>202671</v>
          </cell>
          <cell r="C1290" t="str">
            <v>Safety Instruction-X5</v>
          </cell>
          <cell r="D1290">
            <v>1.01</v>
          </cell>
        </row>
        <row r="1291">
          <cell r="B1291">
            <v>202672</v>
          </cell>
          <cell r="C1291" t="str">
            <v>Phone Label-30x20mm-X5</v>
          </cell>
          <cell r="D1291">
            <v>1.05</v>
          </cell>
        </row>
        <row r="1292">
          <cell r="B1292">
            <v>202673</v>
          </cell>
          <cell r="C1292" t="str">
            <v>GB Label-76x38mm-X5</v>
          </cell>
          <cell r="D1292">
            <v>1.05</v>
          </cell>
        </row>
        <row r="1293">
          <cell r="B1293">
            <v>202674</v>
          </cell>
          <cell r="C1293" t="str">
            <v>W.C Label L37*W51mm-X5</v>
          </cell>
          <cell r="D1293">
            <v>1.05</v>
          </cell>
        </row>
        <row r="1294">
          <cell r="B1294">
            <v>202675</v>
          </cell>
          <cell r="C1294" t="str">
            <v>Gift Box Seal label 38x19mm-X5</v>
          </cell>
          <cell r="D1294">
            <v>1.05</v>
          </cell>
        </row>
        <row r="1295">
          <cell r="B1295">
            <v>202676</v>
          </cell>
          <cell r="C1295" t="str">
            <v>Carton Box Seal Label 60x30mm-X5</v>
          </cell>
          <cell r="D1295">
            <v>0.105</v>
          </cell>
        </row>
        <row r="1296">
          <cell r="B1296">
            <v>202677</v>
          </cell>
          <cell r="C1296" t="str">
            <v>Paper Label 100*150mm-X5</v>
          </cell>
          <cell r="D1296">
            <v>5.2999999999999999E-2</v>
          </cell>
        </row>
        <row r="1297">
          <cell r="B1297">
            <v>202678</v>
          </cell>
          <cell r="C1297" t="str">
            <v>Batter Carton Label 120x110mm-X5</v>
          </cell>
          <cell r="D1297">
            <v>5.8999999999999997E-2</v>
          </cell>
        </row>
        <row r="1298">
          <cell r="B1298">
            <v>202679</v>
          </cell>
          <cell r="C1298" t="str">
            <v>Handset CPE Bag 90x180mm-X5</v>
          </cell>
          <cell r="D1298">
            <v>1.01</v>
          </cell>
        </row>
        <row r="1299">
          <cell r="B1299">
            <v>202680</v>
          </cell>
          <cell r="C1299" t="str">
            <v>PE Bag 470x450x520mm-X5</v>
          </cell>
          <cell r="D1299">
            <v>5.0999999999999997E-2</v>
          </cell>
        </row>
        <row r="1300">
          <cell r="B1300">
            <v>202681</v>
          </cell>
          <cell r="C1300" t="str">
            <v>Cartonbox-X5</v>
          </cell>
          <cell r="D1300">
            <v>5.0999999999999997E-2</v>
          </cell>
        </row>
        <row r="1301">
          <cell r="B1301">
            <v>202682</v>
          </cell>
          <cell r="C1301" t="str">
            <v>Handset PE Bag-R6 Max</v>
          </cell>
          <cell r="D1301">
            <v>1</v>
          </cell>
        </row>
        <row r="1302">
          <cell r="B1302">
            <v>202683</v>
          </cell>
          <cell r="C1302" t="str">
            <v>Waterproof Label Dia 3mm-R6 Max</v>
          </cell>
          <cell r="D1302">
            <v>1</v>
          </cell>
        </row>
        <row r="1303">
          <cell r="B1303">
            <v>202684</v>
          </cell>
          <cell r="C1303" t="str">
            <v>Screw Label Dia 2.5mm"W"-R6 Max</v>
          </cell>
          <cell r="D1303">
            <v>2</v>
          </cell>
        </row>
        <row r="1304">
          <cell r="B1304">
            <v>202685</v>
          </cell>
          <cell r="C1304" t="str">
            <v>GB Seal Label 38*19mm-R6 Max</v>
          </cell>
          <cell r="D1304">
            <v>1</v>
          </cell>
        </row>
        <row r="1305">
          <cell r="B1305">
            <v>202686</v>
          </cell>
          <cell r="C1305" t="str">
            <v>GB IMEI Label 70*40mm-R6 Max</v>
          </cell>
          <cell r="D1305">
            <v>1</v>
          </cell>
        </row>
        <row r="1306">
          <cell r="B1306">
            <v>202687</v>
          </cell>
          <cell r="C1306" t="str">
            <v>Handset IMEI Label 82.5*53.5mm -NH5</v>
          </cell>
          <cell r="D1306">
            <v>1.02</v>
          </cell>
        </row>
        <row r="1307">
          <cell r="B1307">
            <v>202688</v>
          </cell>
          <cell r="C1307" t="str">
            <v>Waterproof Label Dia-3.0mm-NH5</v>
          </cell>
          <cell r="D1307">
            <v>2.04</v>
          </cell>
        </row>
        <row r="1308">
          <cell r="B1308">
            <v>202689</v>
          </cell>
          <cell r="C1308" t="str">
            <v>Screw Label Dia-2.5mm With "W"-NH5</v>
          </cell>
          <cell r="D1308">
            <v>1.02</v>
          </cell>
        </row>
        <row r="1309">
          <cell r="B1309">
            <v>202690</v>
          </cell>
          <cell r="C1309" t="str">
            <v>Handset PE Bag -NH5</v>
          </cell>
          <cell r="D1309">
            <v>1.02</v>
          </cell>
        </row>
        <row r="1310">
          <cell r="B1310">
            <v>202691</v>
          </cell>
          <cell r="C1310" t="str">
            <v>GB Seal Label-NH5</v>
          </cell>
          <cell r="D1310">
            <v>1.02</v>
          </cell>
        </row>
        <row r="1311">
          <cell r="B1311">
            <v>202692</v>
          </cell>
          <cell r="C1311" t="str">
            <v>Label on Battery Back Position 41*19*0.12mm-VLE5</v>
          </cell>
          <cell r="D1311">
            <v>1</v>
          </cell>
        </row>
        <row r="1312">
          <cell r="B1312">
            <v>202693</v>
          </cell>
          <cell r="C1312" t="str">
            <v>Handset IMEI Label 65*35mm-VLE5</v>
          </cell>
          <cell r="D1312">
            <v>1</v>
          </cell>
        </row>
        <row r="1313">
          <cell r="B1313">
            <v>202694</v>
          </cell>
          <cell r="C1313" t="str">
            <v>Cartoon Box IMEI Label 100*150mm-VLE5</v>
          </cell>
          <cell r="D1313">
            <v>6.1333332999999997E-2</v>
          </cell>
        </row>
        <row r="1314">
          <cell r="B1314">
            <v>202695</v>
          </cell>
          <cell r="C1314" t="str">
            <v>Label On Battery Cover 25*25mm-VLE5</v>
          </cell>
          <cell r="D1314">
            <v>1</v>
          </cell>
        </row>
        <row r="1315">
          <cell r="B1315">
            <v>202696</v>
          </cell>
          <cell r="C1315" t="str">
            <v>Cartoon Box 455*223*195mm-VLE5</v>
          </cell>
          <cell r="D1315">
            <v>0.02</v>
          </cell>
        </row>
        <row r="1316">
          <cell r="B1316">
            <v>202697</v>
          </cell>
          <cell r="C1316" t="str">
            <v>Waterproof Bag 800*800*0.05mm-VLE5</v>
          </cell>
          <cell r="D1316">
            <v>0.02</v>
          </cell>
        </row>
        <row r="1317">
          <cell r="B1317">
            <v>202698</v>
          </cell>
          <cell r="C1317" t="str">
            <v>Handset PE Bag 170*90mm-VLE5</v>
          </cell>
          <cell r="D1317">
            <v>1</v>
          </cell>
        </row>
        <row r="1318">
          <cell r="B1318">
            <v>202699</v>
          </cell>
          <cell r="C1318" t="str">
            <v>Bubble Pack 165*90mm-VLE5</v>
          </cell>
          <cell r="D1318">
            <v>1</v>
          </cell>
        </row>
        <row r="1319">
          <cell r="B1319">
            <v>202700</v>
          </cell>
          <cell r="C1319" t="str">
            <v>Fire-Proof Label 120*110mm-VLE5</v>
          </cell>
          <cell r="D1319">
            <v>2.1333332999999999E-2</v>
          </cell>
        </row>
        <row r="1320">
          <cell r="B1320">
            <v>202701</v>
          </cell>
          <cell r="C1320" t="str">
            <v>Safety User Manual 106*90mm-VLE5</v>
          </cell>
          <cell r="D1320">
            <v>1</v>
          </cell>
        </row>
        <row r="1321">
          <cell r="B1321">
            <v>202702</v>
          </cell>
          <cell r="C1321" t="str">
            <v>Cartoon Box Anti-Disassembly Label 80*40mm-VLE5</v>
          </cell>
          <cell r="D1321">
            <v>0.04</v>
          </cell>
        </row>
        <row r="1322">
          <cell r="B1322">
            <v>202703</v>
          </cell>
          <cell r="C1322" t="str">
            <v>Handset IMEI Label 37.5*25.5*0.1mm-OLIVO L50</v>
          </cell>
          <cell r="D1322">
            <v>1.02</v>
          </cell>
        </row>
        <row r="1323">
          <cell r="B1323">
            <v>202704</v>
          </cell>
          <cell r="C1323" t="str">
            <v>Screw Label Dia-2.5 With"W"-OLIVO L50</v>
          </cell>
          <cell r="D1323">
            <v>1.02</v>
          </cell>
        </row>
        <row r="1324">
          <cell r="B1324">
            <v>202705</v>
          </cell>
          <cell r="C1324" t="str">
            <v>GB Seal Label 40*20*0.1mm-OLIVO L50</v>
          </cell>
          <cell r="D1324">
            <v>1.02</v>
          </cell>
        </row>
        <row r="1325">
          <cell r="B1325">
            <v>202706</v>
          </cell>
          <cell r="C1325" t="str">
            <v>Handset PE Bag 160*70mm-OLIVO L50</v>
          </cell>
          <cell r="D1325">
            <v>1</v>
          </cell>
        </row>
        <row r="1326">
          <cell r="B1326">
            <v>202707</v>
          </cell>
          <cell r="C1326" t="str">
            <v>Giftbox-OLVIO L3</v>
          </cell>
          <cell r="D1326">
            <v>1</v>
          </cell>
        </row>
        <row r="1327">
          <cell r="B1327">
            <v>202708</v>
          </cell>
          <cell r="C1327" t="str">
            <v>Giftbox-OLVIO L50</v>
          </cell>
          <cell r="D1327">
            <v>1</v>
          </cell>
        </row>
        <row r="1328">
          <cell r="B1328">
            <v>202709</v>
          </cell>
          <cell r="C1328" t="str">
            <v>Giftbox-MM22i</v>
          </cell>
          <cell r="D1328">
            <v>1</v>
          </cell>
        </row>
        <row r="1329">
          <cell r="B1329">
            <v>202710</v>
          </cell>
          <cell r="C1329" t="str">
            <v>Giftbox-OLVIO P16</v>
          </cell>
          <cell r="D1329">
            <v>1</v>
          </cell>
        </row>
        <row r="1330">
          <cell r="B1330">
            <v>202711</v>
          </cell>
          <cell r="C1330" t="str">
            <v>Giftbox-OLVIO L51</v>
          </cell>
          <cell r="D1330">
            <v>1</v>
          </cell>
        </row>
        <row r="1331">
          <cell r="B1331">
            <v>202712</v>
          </cell>
          <cell r="C1331" t="str">
            <v>Giftbox-MH20</v>
          </cell>
          <cell r="D1331">
            <v>0</v>
          </cell>
        </row>
        <row r="1332">
          <cell r="B1332">
            <v>202713</v>
          </cell>
          <cell r="C1332" t="str">
            <v>Giftbox With Jacket-GH8</v>
          </cell>
          <cell r="D1332">
            <v>1</v>
          </cell>
        </row>
        <row r="1333">
          <cell r="B1333">
            <v>202714</v>
          </cell>
          <cell r="C1333" t="str">
            <v>Giftbox With Jacket-Primo H9</v>
          </cell>
          <cell r="D1333">
            <v>1</v>
          </cell>
        </row>
        <row r="1334">
          <cell r="B1334">
            <v>202715</v>
          </cell>
          <cell r="C1334" t="str">
            <v>Screw Label 2.5mm With W-NF4 Turbo</v>
          </cell>
          <cell r="D1334">
            <v>1.02</v>
          </cell>
        </row>
        <row r="1335">
          <cell r="B1335">
            <v>202716</v>
          </cell>
          <cell r="C1335" t="str">
            <v>Waterproof Label-NF4 Turbo</v>
          </cell>
          <cell r="D1335">
            <v>1.02</v>
          </cell>
        </row>
        <row r="1336">
          <cell r="B1336">
            <v>202717</v>
          </cell>
          <cell r="C1336" t="str">
            <v>Handset PE Bag 8.5*17.5cm-NF4 Turbo</v>
          </cell>
          <cell r="D1336">
            <v>1</v>
          </cell>
        </row>
        <row r="1337">
          <cell r="B1337">
            <v>202718</v>
          </cell>
          <cell r="C1337" t="str">
            <v>Handset IMEI Label 16*30mm-NF4 Turbo</v>
          </cell>
          <cell r="D1337">
            <v>1.02</v>
          </cell>
        </row>
        <row r="1338">
          <cell r="B1338">
            <v>202719</v>
          </cell>
          <cell r="C1338" t="str">
            <v>GB IMEI Label 78*45mm-NF4 Turbo</v>
          </cell>
          <cell r="D1338">
            <v>1.02</v>
          </cell>
        </row>
        <row r="1339">
          <cell r="B1339">
            <v>202720</v>
          </cell>
          <cell r="C1339" t="str">
            <v>Carton IMEI Label 95*150mm-NF4 Turbo</v>
          </cell>
          <cell r="D1339">
            <v>5.0999999999999997E-2</v>
          </cell>
        </row>
        <row r="1340">
          <cell r="B1340">
            <v>202721</v>
          </cell>
          <cell r="C1340" t="str">
            <v>GB IMEI Label 40*45mm-NF4 Turbo</v>
          </cell>
          <cell r="D1340">
            <v>1.02</v>
          </cell>
        </row>
        <row r="1341">
          <cell r="B1341">
            <v>202722</v>
          </cell>
          <cell r="C1341" t="str">
            <v>GB Seal Label 38*19mm-Primo N4</v>
          </cell>
          <cell r="D1341">
            <v>1.02</v>
          </cell>
        </row>
        <row r="1342">
          <cell r="B1342">
            <v>202723</v>
          </cell>
          <cell r="C1342" t="str">
            <v>Screw Label Dia 2.5mm With "W" -Primo N4</v>
          </cell>
          <cell r="D1342">
            <v>2.04</v>
          </cell>
        </row>
        <row r="1343">
          <cell r="B1343">
            <v>202724</v>
          </cell>
          <cell r="C1343" t="str">
            <v>Handset PE Bag 90*190mm-Primo N4</v>
          </cell>
          <cell r="D1343">
            <v>1</v>
          </cell>
        </row>
        <row r="1344">
          <cell r="B1344">
            <v>202725</v>
          </cell>
          <cell r="C1344" t="str">
            <v>Carton Seal Label 60*30mm-Primo N4</v>
          </cell>
          <cell r="D1344">
            <v>0.10199999999999999</v>
          </cell>
        </row>
        <row r="1345">
          <cell r="B1345">
            <v>202726</v>
          </cell>
          <cell r="C1345" t="str">
            <v>Handset IMEI Label 35*19mm-Primo N4</v>
          </cell>
          <cell r="D1345">
            <v>1.02</v>
          </cell>
        </row>
        <row r="1346">
          <cell r="B1346">
            <v>202727</v>
          </cell>
          <cell r="C1346" t="str">
            <v>GB IMEI Label 70*40mm-Primo N4</v>
          </cell>
          <cell r="D1346">
            <v>1.02</v>
          </cell>
        </row>
        <row r="1347">
          <cell r="B1347">
            <v>202728</v>
          </cell>
          <cell r="C1347" t="str">
            <v>GB IMEI Label 70*40mm-Primo H9</v>
          </cell>
          <cell r="D1347">
            <v>1.02</v>
          </cell>
        </row>
        <row r="1348">
          <cell r="B1348">
            <v>202729</v>
          </cell>
          <cell r="C1348" t="str">
            <v>GB Seal Label 38*19mm-Primo H9</v>
          </cell>
          <cell r="D1348">
            <v>1.02</v>
          </cell>
        </row>
        <row r="1349">
          <cell r="B1349">
            <v>202948</v>
          </cell>
          <cell r="C1349" t="str">
            <v>GB Seal Label-NF4 Turbo</v>
          </cell>
          <cell r="D1349">
            <v>1.02</v>
          </cell>
        </row>
        <row r="1350">
          <cell r="B1350">
            <v>202953</v>
          </cell>
          <cell r="C1350" t="str">
            <v>Power Key-Blue-X5</v>
          </cell>
          <cell r="D1350">
            <v>1</v>
          </cell>
        </row>
        <row r="1351">
          <cell r="B1351">
            <v>202954</v>
          </cell>
          <cell r="C1351" t="str">
            <v>Volume Key-Blue-X5</v>
          </cell>
          <cell r="D1351">
            <v>1</v>
          </cell>
        </row>
        <row r="1352">
          <cell r="B1352">
            <v>202955</v>
          </cell>
          <cell r="C1352" t="str">
            <v>Shading Film PET-T0.05-Black-X5</v>
          </cell>
          <cell r="D1352">
            <v>1.01</v>
          </cell>
        </row>
        <row r="1353">
          <cell r="B1353">
            <v>202956</v>
          </cell>
          <cell r="C1353" t="str">
            <v>Side key FPC-X5</v>
          </cell>
          <cell r="D1353">
            <v>1</v>
          </cell>
        </row>
        <row r="1354">
          <cell r="B1354">
            <v>202957</v>
          </cell>
          <cell r="C1354" t="str">
            <v>TP Adhesive 5225PSB-X5</v>
          </cell>
          <cell r="D1354">
            <v>1.01</v>
          </cell>
        </row>
        <row r="1355">
          <cell r="B1355">
            <v>202958</v>
          </cell>
          <cell r="C1355" t="str">
            <v>Light Sensor Rubber-X5</v>
          </cell>
          <cell r="D1355">
            <v>1</v>
          </cell>
        </row>
        <row r="1356">
          <cell r="B1356">
            <v>202959</v>
          </cell>
          <cell r="C1356" t="str">
            <v>Denoise MIC Rubber-X5</v>
          </cell>
          <cell r="D1356">
            <v>1</v>
          </cell>
        </row>
        <row r="1357">
          <cell r="B1357">
            <v>202960</v>
          </cell>
          <cell r="C1357" t="str">
            <v>MIC Rubber-X5</v>
          </cell>
          <cell r="D1357">
            <v>1</v>
          </cell>
        </row>
        <row r="1358">
          <cell r="B1358">
            <v>202961</v>
          </cell>
          <cell r="C1358" t="str">
            <v>Speaker Box-X5</v>
          </cell>
          <cell r="D1358">
            <v>1</v>
          </cell>
        </row>
        <row r="1359">
          <cell r="B1359">
            <v>202962</v>
          </cell>
          <cell r="C1359" t="str">
            <v>Dual Camera-13M PDAF&amp;5M-X5</v>
          </cell>
          <cell r="D1359">
            <v>1</v>
          </cell>
        </row>
        <row r="1360">
          <cell r="B1360">
            <v>202963</v>
          </cell>
          <cell r="C1360" t="str">
            <v>Sub Camera-16M-S-F-TSP-X5</v>
          </cell>
          <cell r="D1360">
            <v>1</v>
          </cell>
        </row>
        <row r="1361">
          <cell r="B1361">
            <v>202964</v>
          </cell>
          <cell r="C1361" t="str">
            <v>Screw P-ST1.4*4-Black-X5</v>
          </cell>
          <cell r="D1361">
            <v>2.06</v>
          </cell>
        </row>
        <row r="1362">
          <cell r="B1362">
            <v>202965</v>
          </cell>
          <cell r="C1362" t="str">
            <v>RF Cable 137*0.64mm-X5</v>
          </cell>
          <cell r="D1362">
            <v>1</v>
          </cell>
        </row>
        <row r="1363">
          <cell r="B1363">
            <v>202966</v>
          </cell>
          <cell r="C1363" t="str">
            <v>SUB Camera Foam 340*801A-X5</v>
          </cell>
          <cell r="D1363">
            <v>1.01</v>
          </cell>
        </row>
        <row r="1364">
          <cell r="B1364">
            <v>202967</v>
          </cell>
          <cell r="C1364" t="str">
            <v>Vibrator Motor-X5</v>
          </cell>
          <cell r="D1364">
            <v>1</v>
          </cell>
        </row>
        <row r="1365">
          <cell r="B1365">
            <v>202968</v>
          </cell>
          <cell r="C1365" t="str">
            <v>Foam 340*801A60/00-PSR05-1*15*0.55-X5</v>
          </cell>
          <cell r="D1365">
            <v>1.01</v>
          </cell>
        </row>
        <row r="1366">
          <cell r="B1366">
            <v>202969</v>
          </cell>
          <cell r="C1366" t="str">
            <v>Receiver-X5</v>
          </cell>
          <cell r="D1366">
            <v>1</v>
          </cell>
        </row>
        <row r="1367">
          <cell r="B1367">
            <v>202970</v>
          </cell>
          <cell r="C1367" t="str">
            <v>Cooling Copper Foil 535*801A22-X5</v>
          </cell>
          <cell r="D1367">
            <v>1</v>
          </cell>
        </row>
        <row r="1368">
          <cell r="B1368">
            <v>202971</v>
          </cell>
          <cell r="C1368" t="str">
            <v>Battery Film-X5</v>
          </cell>
          <cell r="D1368">
            <v>1.01</v>
          </cell>
        </row>
        <row r="1369">
          <cell r="B1369">
            <v>202972</v>
          </cell>
          <cell r="C1369" t="str">
            <v>Anti-Dazzling Screen D6.86-X5</v>
          </cell>
          <cell r="D1369">
            <v>1.01</v>
          </cell>
        </row>
        <row r="1370">
          <cell r="B1370">
            <v>202973</v>
          </cell>
          <cell r="C1370" t="str">
            <v>Conductive Fiber 535*801A-X5</v>
          </cell>
          <cell r="D1370">
            <v>1.01</v>
          </cell>
        </row>
        <row r="1371">
          <cell r="B1371">
            <v>202974</v>
          </cell>
          <cell r="C1371" t="str">
            <v>Speaker Box Adhesive-X5</v>
          </cell>
          <cell r="D1371">
            <v>1.01</v>
          </cell>
        </row>
        <row r="1372">
          <cell r="B1372">
            <v>202975</v>
          </cell>
          <cell r="C1372" t="str">
            <v>Antenna Adhesive 535*801A48-X5</v>
          </cell>
          <cell r="D1372">
            <v>1.01</v>
          </cell>
        </row>
        <row r="1373">
          <cell r="B1373">
            <v>202976</v>
          </cell>
          <cell r="C1373" t="str">
            <v>Conductive Fiber 20X10X0.05-X5</v>
          </cell>
          <cell r="D1373">
            <v>1.01</v>
          </cell>
        </row>
        <row r="1374">
          <cell r="B1374">
            <v>202977</v>
          </cell>
          <cell r="C1374" t="str">
            <v>TPU Box-X5</v>
          </cell>
          <cell r="D1374">
            <v>1.01</v>
          </cell>
        </row>
        <row r="1375">
          <cell r="B1375">
            <v>202978</v>
          </cell>
          <cell r="C1375" t="str">
            <v>Screen Protectort-Printed(3 layer)-X5</v>
          </cell>
          <cell r="D1375">
            <v>1.05</v>
          </cell>
        </row>
        <row r="1376">
          <cell r="B1376">
            <v>202979</v>
          </cell>
          <cell r="C1376" t="str">
            <v>Indicating Film For Back-X5</v>
          </cell>
          <cell r="D1376">
            <v>1.05</v>
          </cell>
        </row>
        <row r="1377">
          <cell r="B1377">
            <v>202980</v>
          </cell>
          <cell r="C1377" t="str">
            <v>SIM Ejection PIN-X5</v>
          </cell>
          <cell r="D1377">
            <v>1.01</v>
          </cell>
        </row>
        <row r="1378">
          <cell r="B1378">
            <v>202981</v>
          </cell>
          <cell r="C1378" t="str">
            <v>Screen Protector-Blank Space-X5</v>
          </cell>
          <cell r="D1378">
            <v>1.002</v>
          </cell>
        </row>
        <row r="1379">
          <cell r="B1379">
            <v>202982</v>
          </cell>
          <cell r="C1379" t="str">
            <v>SIM Ejection PIN Bag-X5</v>
          </cell>
          <cell r="D1379">
            <v>1.01</v>
          </cell>
        </row>
        <row r="1380">
          <cell r="B1380">
            <v>202983</v>
          </cell>
          <cell r="C1380" t="str">
            <v>Conductive Fiber 58*12*0.05-X5</v>
          </cell>
          <cell r="D1380">
            <v>1.01</v>
          </cell>
        </row>
        <row r="1381">
          <cell r="B1381">
            <v>202984</v>
          </cell>
          <cell r="C1381" t="str">
            <v>Insulation Tape 6X5X0.05-PET-Black-X5</v>
          </cell>
          <cell r="D1381">
            <v>2.02</v>
          </cell>
        </row>
        <row r="1382">
          <cell r="B1382">
            <v>202985</v>
          </cell>
          <cell r="C1382" t="str">
            <v>Waterproof Label-Dia4.0-white-X5</v>
          </cell>
          <cell r="D1382">
            <v>1</v>
          </cell>
        </row>
        <row r="1383">
          <cell r="B1383">
            <v>202986</v>
          </cell>
          <cell r="C1383" t="str">
            <v>Fragile Label-Dia2.5-white-X5</v>
          </cell>
          <cell r="D1383">
            <v>2</v>
          </cell>
        </row>
        <row r="1384">
          <cell r="B1384">
            <v>202987</v>
          </cell>
          <cell r="C1384" t="str">
            <v>Main PCBA-X5</v>
          </cell>
          <cell r="D1384">
            <v>1</v>
          </cell>
        </row>
        <row r="1385">
          <cell r="B1385">
            <v>202988</v>
          </cell>
          <cell r="C1385" t="str">
            <v>Charger 2000mAh-White-X5</v>
          </cell>
          <cell r="D1385">
            <v>1</v>
          </cell>
        </row>
        <row r="1386">
          <cell r="B1386">
            <v>202989</v>
          </cell>
          <cell r="C1386" t="str">
            <v>Earphone Adapter-White-X5</v>
          </cell>
          <cell r="D1386">
            <v>1</v>
          </cell>
        </row>
        <row r="1387">
          <cell r="B1387">
            <v>202990</v>
          </cell>
          <cell r="C1387" t="str">
            <v>Usb Cable(White) Micro 5 Pin-X5</v>
          </cell>
          <cell r="D1387">
            <v>1</v>
          </cell>
        </row>
        <row r="1388">
          <cell r="B1388">
            <v>202991</v>
          </cell>
          <cell r="C1388" t="str">
            <v>Earphone(White) 3.5mm Jack-X5</v>
          </cell>
          <cell r="D1388">
            <v>1</v>
          </cell>
        </row>
        <row r="1389">
          <cell r="B1389">
            <v>202992</v>
          </cell>
          <cell r="C1389" t="str">
            <v>Phone Protective Case-TPU-X5</v>
          </cell>
          <cell r="D1389">
            <v>1</v>
          </cell>
        </row>
        <row r="1390">
          <cell r="B1390">
            <v>202993</v>
          </cell>
          <cell r="C1390" t="str">
            <v>Machine Screw P-M1.4*3.5-Black-X5</v>
          </cell>
          <cell r="D1390">
            <v>6.18</v>
          </cell>
        </row>
        <row r="1391">
          <cell r="B1391">
            <v>202994</v>
          </cell>
          <cell r="C1391" t="str">
            <v>Machine Screw P-M1.4*3.0-White-X5</v>
          </cell>
          <cell r="D1391">
            <v>3.09</v>
          </cell>
        </row>
        <row r="1392">
          <cell r="B1392">
            <v>202995</v>
          </cell>
          <cell r="C1392" t="str">
            <v>Machine Screw P-M1.4*2.5-Black-X5</v>
          </cell>
          <cell r="D1392">
            <v>8.24</v>
          </cell>
        </row>
        <row r="1393">
          <cell r="B1393">
            <v>202996</v>
          </cell>
          <cell r="C1393" t="str">
            <v>Light Sensor FPC-X5</v>
          </cell>
          <cell r="D1393">
            <v>1</v>
          </cell>
        </row>
        <row r="1394">
          <cell r="B1394">
            <v>202997</v>
          </cell>
          <cell r="C1394" t="str">
            <v>Main FPC-X5</v>
          </cell>
          <cell r="D1394">
            <v>1</v>
          </cell>
        </row>
        <row r="1395">
          <cell r="B1395">
            <v>202998</v>
          </cell>
          <cell r="C1395" t="str">
            <v>SUB PCBA-X5</v>
          </cell>
          <cell r="D1395">
            <v>1</v>
          </cell>
        </row>
        <row r="1396">
          <cell r="B1396">
            <v>202999</v>
          </cell>
          <cell r="C1396" t="str">
            <v>Battery 3450mAh-X5</v>
          </cell>
          <cell r="D1396">
            <v>1</v>
          </cell>
        </row>
        <row r="1397">
          <cell r="B1397">
            <v>203000</v>
          </cell>
          <cell r="C1397" t="str">
            <v>Flash Lens-X5</v>
          </cell>
          <cell r="D1397">
            <v>1</v>
          </cell>
        </row>
        <row r="1398">
          <cell r="B1398">
            <v>203001</v>
          </cell>
          <cell r="C1398" t="str">
            <v>Back Housing(Battery Cover)-Blue-X5</v>
          </cell>
          <cell r="D1398">
            <v>1</v>
          </cell>
        </row>
        <row r="1399">
          <cell r="B1399">
            <v>203002</v>
          </cell>
          <cell r="C1399" t="str">
            <v>Camera Lens-Black-X5</v>
          </cell>
          <cell r="D1399">
            <v>1</v>
          </cell>
        </row>
        <row r="1400">
          <cell r="B1400">
            <v>203003</v>
          </cell>
          <cell r="C1400" t="str">
            <v>SIM Card Holder-Blue-X5</v>
          </cell>
          <cell r="D1400">
            <v>1</v>
          </cell>
        </row>
        <row r="1401">
          <cell r="B1401">
            <v>203004</v>
          </cell>
          <cell r="C1401" t="str">
            <v>Conductive Fiber 8.8*11*0.05mm-X5</v>
          </cell>
          <cell r="D1401">
            <v>1.01</v>
          </cell>
        </row>
        <row r="1402">
          <cell r="B1402">
            <v>203005</v>
          </cell>
          <cell r="C1402" t="str">
            <v>Back Camera Deco-Black-X5</v>
          </cell>
          <cell r="D1402">
            <v>1</v>
          </cell>
        </row>
        <row r="1403">
          <cell r="B1403">
            <v>203006</v>
          </cell>
          <cell r="C1403" t="str">
            <v>Fingerprint-Black-X5</v>
          </cell>
          <cell r="D1403">
            <v>1</v>
          </cell>
        </row>
        <row r="1404">
          <cell r="B1404">
            <v>203007</v>
          </cell>
          <cell r="C1404" t="str">
            <v>Melt Adhesive-X5</v>
          </cell>
          <cell r="D1404">
            <v>1.4710000000000001E-3</v>
          </cell>
        </row>
        <row r="1405">
          <cell r="B1405">
            <v>203008</v>
          </cell>
          <cell r="C1405" t="str">
            <v>Antenna-3+1+DIV-X5</v>
          </cell>
          <cell r="D1405">
            <v>1</v>
          </cell>
        </row>
        <row r="1406">
          <cell r="B1406">
            <v>203009</v>
          </cell>
          <cell r="C1406" t="str">
            <v>Graphite 535*801A29-X5</v>
          </cell>
          <cell r="D1406">
            <v>1</v>
          </cell>
        </row>
        <row r="1407">
          <cell r="B1407">
            <v>203010</v>
          </cell>
          <cell r="C1407" t="str">
            <v>Conductive Sponge7.1*1.5*0.8mm-X5</v>
          </cell>
          <cell r="D1407">
            <v>1.01</v>
          </cell>
        </row>
        <row r="1408">
          <cell r="B1408">
            <v>203011</v>
          </cell>
          <cell r="C1408" t="str">
            <v>Flash FPC 090*801A05D-X5</v>
          </cell>
          <cell r="D1408">
            <v>1</v>
          </cell>
        </row>
        <row r="1409">
          <cell r="B1409">
            <v>203012</v>
          </cell>
          <cell r="C1409" t="str">
            <v>Front Housing-Blue-X5</v>
          </cell>
          <cell r="D1409">
            <v>1</v>
          </cell>
        </row>
        <row r="1410">
          <cell r="B1410">
            <v>203013</v>
          </cell>
          <cell r="C1410" t="str">
            <v>Side key Bracket-X5</v>
          </cell>
          <cell r="D1410">
            <v>1</v>
          </cell>
        </row>
        <row r="1411">
          <cell r="B1411">
            <v>203014</v>
          </cell>
          <cell r="C1411" t="str">
            <v>Screw P-M1.4*2.0-Black-X5</v>
          </cell>
          <cell r="D1411">
            <v>2.06</v>
          </cell>
        </row>
        <row r="1412">
          <cell r="B1412">
            <v>203015</v>
          </cell>
          <cell r="C1412" t="str">
            <v>Touch With LCM-Blue-X5</v>
          </cell>
          <cell r="D1412">
            <v>1</v>
          </cell>
        </row>
        <row r="1413">
          <cell r="B1413">
            <v>203016</v>
          </cell>
          <cell r="C1413" t="str">
            <v>Foam-Receiver 59.95*42.52*0.8mm-ML18</v>
          </cell>
          <cell r="D1413">
            <v>1.02</v>
          </cell>
        </row>
        <row r="1414">
          <cell r="B1414">
            <v>203017</v>
          </cell>
          <cell r="C1414" t="str">
            <v>Receiver Net 14.7*5.8*0.5mm-ML18</v>
          </cell>
          <cell r="D1414">
            <v>1.0049999999999999</v>
          </cell>
        </row>
        <row r="1415">
          <cell r="B1415">
            <v>203018</v>
          </cell>
          <cell r="C1415" t="str">
            <v>ConductiveCloth 14.4*5.7*0.15mm-ML18</v>
          </cell>
          <cell r="D1415">
            <v>1.01</v>
          </cell>
        </row>
        <row r="1416">
          <cell r="B1416">
            <v>203019</v>
          </cell>
          <cell r="C1416" t="str">
            <v>Main PCBA-ML18</v>
          </cell>
          <cell r="D1416">
            <v>1</v>
          </cell>
        </row>
        <row r="1417">
          <cell r="B1417">
            <v>203020</v>
          </cell>
          <cell r="C1417" t="str">
            <v>LCD-Black-ML18</v>
          </cell>
          <cell r="D1417">
            <v>1</v>
          </cell>
        </row>
        <row r="1418">
          <cell r="B1418">
            <v>203021</v>
          </cell>
          <cell r="C1418" t="str">
            <v>Keypad Dome-ML18</v>
          </cell>
          <cell r="D1418">
            <v>1</v>
          </cell>
        </row>
        <row r="1419">
          <cell r="B1419">
            <v>203022</v>
          </cell>
          <cell r="C1419" t="str">
            <v>BT Antenna-ML18</v>
          </cell>
          <cell r="D1419">
            <v>1</v>
          </cell>
        </row>
        <row r="1420">
          <cell r="B1420">
            <v>203023</v>
          </cell>
          <cell r="C1420" t="str">
            <v>Speaker-ML18</v>
          </cell>
          <cell r="D1420">
            <v>1</v>
          </cell>
        </row>
        <row r="1421">
          <cell r="B1421">
            <v>203024</v>
          </cell>
          <cell r="C1421" t="str">
            <v>Mic-ML18</v>
          </cell>
          <cell r="D1421">
            <v>1</v>
          </cell>
        </row>
        <row r="1422">
          <cell r="B1422">
            <v>203025</v>
          </cell>
          <cell r="C1422" t="str">
            <v>Front Housing-Black-ML18</v>
          </cell>
          <cell r="D1422">
            <v>1</v>
          </cell>
        </row>
        <row r="1423">
          <cell r="B1423">
            <v>203026</v>
          </cell>
          <cell r="C1423" t="str">
            <v>Front Housing-Red-ML18</v>
          </cell>
          <cell r="D1423">
            <v>1</v>
          </cell>
        </row>
        <row r="1424">
          <cell r="B1424">
            <v>203027</v>
          </cell>
          <cell r="C1424" t="str">
            <v>Tape-LCD Lens 72.10*47.70*0.1mm-ML18</v>
          </cell>
          <cell r="D1424">
            <v>1.02</v>
          </cell>
        </row>
        <row r="1425">
          <cell r="B1425">
            <v>203028</v>
          </cell>
          <cell r="C1425" t="str">
            <v>Mylar-L type 58*37*0.1mm-ML18</v>
          </cell>
          <cell r="D1425">
            <v>1.01</v>
          </cell>
        </row>
        <row r="1426">
          <cell r="B1426">
            <v>203029</v>
          </cell>
          <cell r="C1426" t="str">
            <v>Middle Housing-Light Blue-ML18</v>
          </cell>
          <cell r="D1426">
            <v>1</v>
          </cell>
        </row>
        <row r="1427">
          <cell r="B1427">
            <v>203030</v>
          </cell>
          <cell r="C1427" t="str">
            <v>Middle Housing-Red-ML18</v>
          </cell>
          <cell r="D1427">
            <v>1</v>
          </cell>
        </row>
        <row r="1428">
          <cell r="B1428">
            <v>203031</v>
          </cell>
          <cell r="C1428" t="str">
            <v>Middle Housing-Black-ML18</v>
          </cell>
          <cell r="D1428">
            <v>1</v>
          </cell>
        </row>
        <row r="1429">
          <cell r="B1429">
            <v>203032</v>
          </cell>
          <cell r="C1429" t="str">
            <v>Speaker Net 19.7*18.7*0.15mm-ML18</v>
          </cell>
          <cell r="D1429">
            <v>1.0049999999999999</v>
          </cell>
        </row>
        <row r="1430">
          <cell r="B1430">
            <v>203033</v>
          </cell>
          <cell r="C1430" t="str">
            <v>Tape-Camera Lens-ML18</v>
          </cell>
          <cell r="D1430">
            <v>1.02</v>
          </cell>
        </row>
        <row r="1431">
          <cell r="B1431">
            <v>203034</v>
          </cell>
          <cell r="C1431" t="str">
            <v>Back Housing(Battery Cover)Black-ML18</v>
          </cell>
          <cell r="D1431">
            <v>1</v>
          </cell>
        </row>
        <row r="1432">
          <cell r="B1432">
            <v>203035</v>
          </cell>
          <cell r="C1432" t="str">
            <v>Back Housing(Battery Cover)Red-ML18</v>
          </cell>
          <cell r="D1432">
            <v>1</v>
          </cell>
        </row>
        <row r="1433">
          <cell r="B1433">
            <v>203037</v>
          </cell>
          <cell r="C1433" t="str">
            <v>Battery-WMBO1000i-ML18</v>
          </cell>
          <cell r="D1433">
            <v>1</v>
          </cell>
        </row>
        <row r="1434">
          <cell r="B1434">
            <v>203038</v>
          </cell>
          <cell r="C1434" t="str">
            <v>PCBA-Charger-WMC05010BA</v>
          </cell>
          <cell r="D1434">
            <v>1.004</v>
          </cell>
        </row>
        <row r="1435">
          <cell r="B1435">
            <v>203039</v>
          </cell>
          <cell r="C1435" t="str">
            <v>Housing-Charger 500mA</v>
          </cell>
          <cell r="D1435">
            <v>1</v>
          </cell>
        </row>
        <row r="1436">
          <cell r="B1436">
            <v>203040</v>
          </cell>
          <cell r="C1436" t="str">
            <v>Connector Cable-Charger 500mA</v>
          </cell>
          <cell r="D1436">
            <v>1</v>
          </cell>
        </row>
        <row r="1437">
          <cell r="B1437">
            <v>203041</v>
          </cell>
          <cell r="C1437" t="str">
            <v>PE Bag-Charger 500mA</v>
          </cell>
          <cell r="D1437">
            <v>1</v>
          </cell>
        </row>
        <row r="1438">
          <cell r="B1438">
            <v>203042</v>
          </cell>
          <cell r="C1438" t="str">
            <v>Screw-Charger 500mA</v>
          </cell>
          <cell r="D1438">
            <v>2</v>
          </cell>
        </row>
        <row r="1439">
          <cell r="B1439">
            <v>203043</v>
          </cell>
          <cell r="C1439" t="str">
            <v>Middle Housing-Light Blue-G8i 4G</v>
          </cell>
          <cell r="D1439">
            <v>1</v>
          </cell>
        </row>
        <row r="1440">
          <cell r="B1440">
            <v>203044</v>
          </cell>
          <cell r="C1440" t="str">
            <v>Middle Housing-Deep Blue-G8i 4G</v>
          </cell>
          <cell r="D1440">
            <v>1</v>
          </cell>
        </row>
        <row r="1441">
          <cell r="B1441">
            <v>203045</v>
          </cell>
          <cell r="C1441" t="str">
            <v>Back Housing(Battery Cover)Black-G8i 4G</v>
          </cell>
          <cell r="D1441">
            <v>1</v>
          </cell>
        </row>
        <row r="1442">
          <cell r="B1442">
            <v>203046</v>
          </cell>
          <cell r="C1442" t="str">
            <v>Back Housing(Battery Cover)Light Blue-G8i 4G</v>
          </cell>
          <cell r="D1442">
            <v>1</v>
          </cell>
        </row>
        <row r="1443">
          <cell r="B1443">
            <v>203048</v>
          </cell>
          <cell r="C1443" t="str">
            <v>Front Housing-Dark Blue-RX7 Mini</v>
          </cell>
          <cell r="D1443">
            <v>1.02</v>
          </cell>
        </row>
        <row r="1444">
          <cell r="B1444">
            <v>203049</v>
          </cell>
          <cell r="C1444" t="str">
            <v>Back Housing(Battery Cover)Black Purple-RX7 Mini</v>
          </cell>
          <cell r="D1444">
            <v>1.01</v>
          </cell>
        </row>
        <row r="1445">
          <cell r="B1445">
            <v>203050</v>
          </cell>
          <cell r="C1445" t="str">
            <v>Back Housing(Battery Cover)Dark Blue-RX7 Mini</v>
          </cell>
          <cell r="D1445">
            <v>1.01</v>
          </cell>
        </row>
        <row r="1446">
          <cell r="B1446">
            <v>203051</v>
          </cell>
          <cell r="C1446" t="str">
            <v>Sim Card Slot (Tray)Blue-RX7 Mini</v>
          </cell>
          <cell r="D1446">
            <v>1</v>
          </cell>
        </row>
        <row r="1447">
          <cell r="B1447">
            <v>203074</v>
          </cell>
          <cell r="C1447" t="str">
            <v>LPDDR3, 4Gb, 178balls, NCLD3B1128M32, Foresee</v>
          </cell>
          <cell r="D1447">
            <v>1</v>
          </cell>
        </row>
        <row r="1448">
          <cell r="B1448">
            <v>203076</v>
          </cell>
          <cell r="C1448" t="str">
            <v>Main PCBA-L26</v>
          </cell>
          <cell r="D1448">
            <v>1</v>
          </cell>
        </row>
        <row r="1449">
          <cell r="B1449">
            <v>203077</v>
          </cell>
          <cell r="C1449" t="str">
            <v>LCM 1.77"-L26</v>
          </cell>
          <cell r="D1449">
            <v>1</v>
          </cell>
        </row>
        <row r="1450">
          <cell r="B1450">
            <v>203078</v>
          </cell>
          <cell r="C1450" t="str">
            <v>Camera 0.8MP Back-L26</v>
          </cell>
          <cell r="D1450">
            <v>1</v>
          </cell>
        </row>
        <row r="1451">
          <cell r="B1451">
            <v>203079</v>
          </cell>
          <cell r="C1451" t="str">
            <v>Ball Grid Array Integrated Circuit (BGA IC) EMCP(8GB+8Gb)</v>
          </cell>
          <cell r="D1451">
            <v>1</v>
          </cell>
        </row>
        <row r="1452">
          <cell r="B1452">
            <v>203088</v>
          </cell>
          <cell r="C1452" t="str">
            <v>Keypad-Dark Blue-L4</v>
          </cell>
          <cell r="D1452">
            <v>0</v>
          </cell>
        </row>
        <row r="1453">
          <cell r="B1453">
            <v>203089</v>
          </cell>
          <cell r="C1453" t="str">
            <v>P130AN_RF_Shielding frame_Changxun</v>
          </cell>
          <cell r="D1453">
            <v>1.01</v>
          </cell>
        </row>
        <row r="1454">
          <cell r="B1454">
            <v>203090</v>
          </cell>
          <cell r="C1454" t="str">
            <v>P130AN_RF_Shielding frame_Changxun</v>
          </cell>
          <cell r="D1454">
            <v>1.01</v>
          </cell>
        </row>
        <row r="1455">
          <cell r="B1455">
            <v>203091</v>
          </cell>
          <cell r="C1455" t="str">
            <v>MCP_16GB+8Gb_DDR3_FBGA-221_T1.0</v>
          </cell>
          <cell r="D1455">
            <v>1.002</v>
          </cell>
        </row>
        <row r="1456">
          <cell r="B1456">
            <v>203092</v>
          </cell>
          <cell r="C1456" t="str">
            <v>Baseband chip_Quad-Core_LTE_VFBGA-491_11.8?11?0.9</v>
          </cell>
          <cell r="D1456">
            <v>1.002</v>
          </cell>
        </row>
        <row r="1457">
          <cell r="B1457">
            <v>203095</v>
          </cell>
          <cell r="C1457" t="str">
            <v>CAP 0201 100pF +/-5% NPO 25V</v>
          </cell>
          <cell r="D1457">
            <v>12.18</v>
          </cell>
        </row>
        <row r="1458">
          <cell r="B1458">
            <v>203096</v>
          </cell>
          <cell r="C1458" t="str">
            <v>RES 0201 150ohm +/-1%</v>
          </cell>
          <cell r="D1458">
            <v>2.04</v>
          </cell>
        </row>
        <row r="1459">
          <cell r="B1459">
            <v>203097</v>
          </cell>
          <cell r="C1459" t="str">
            <v>RES 0201 27ohm +/-1%</v>
          </cell>
          <cell r="D1459">
            <v>1.02</v>
          </cell>
        </row>
        <row r="1460">
          <cell r="B1460">
            <v>203098</v>
          </cell>
          <cell r="C1460" t="str">
            <v>RES 0201 56Kohm +/-1%</v>
          </cell>
          <cell r="D1460">
            <v>2.04</v>
          </cell>
        </row>
        <row r="1461">
          <cell r="B1461">
            <v>203099</v>
          </cell>
          <cell r="C1461" t="str">
            <v>Chip NTC Thermistor 47kohm 4050K RES 0402</v>
          </cell>
          <cell r="D1461">
            <v>3.06</v>
          </cell>
        </row>
        <row r="1462">
          <cell r="B1462">
            <v>203100</v>
          </cell>
          <cell r="C1462" t="str">
            <v>RES 0402 56Kohm +/-1%</v>
          </cell>
          <cell r="D1462">
            <v>2.04</v>
          </cell>
        </row>
        <row r="1463">
          <cell r="B1463">
            <v>203101</v>
          </cell>
          <cell r="C1463" t="str">
            <v>CAP 0201 15nF +/-10% 6.3V</v>
          </cell>
          <cell r="D1463">
            <v>2.0299999999999998</v>
          </cell>
        </row>
        <row r="1464">
          <cell r="B1464">
            <v>203102</v>
          </cell>
          <cell r="C1464" t="str">
            <v>CAP 0201 470pF +/-10% X7R 25V</v>
          </cell>
          <cell r="D1464">
            <v>2.0299999999999998</v>
          </cell>
        </row>
        <row r="1465">
          <cell r="B1465">
            <v>203103</v>
          </cell>
          <cell r="C1465" t="str">
            <v>CAP 0402 22pF +/-5% COG 50V</v>
          </cell>
          <cell r="D1465">
            <v>1.0149999999999999</v>
          </cell>
        </row>
        <row r="1466">
          <cell r="B1466">
            <v>203104</v>
          </cell>
          <cell r="C1466" t="str">
            <v>CAP 0603 1uF +/-10% X5R 25V</v>
          </cell>
          <cell r="D1466">
            <v>1.0149999999999999</v>
          </cell>
        </row>
        <row r="1467">
          <cell r="B1467">
            <v>203105</v>
          </cell>
          <cell r="C1467" t="str">
            <v>RES 0402 100ohm +/-5%</v>
          </cell>
          <cell r="D1467">
            <v>1.02</v>
          </cell>
        </row>
        <row r="1468">
          <cell r="B1468">
            <v>203106</v>
          </cell>
          <cell r="C1468" t="str">
            <v>RES 0201 1.2kohm +/-5%</v>
          </cell>
          <cell r="D1468">
            <v>1.02</v>
          </cell>
        </row>
        <row r="1469">
          <cell r="B1469">
            <v>203107</v>
          </cell>
          <cell r="C1469" t="str">
            <v>RES 0201 62Kohm +/-1%</v>
          </cell>
          <cell r="D1469">
            <v>1.02</v>
          </cell>
        </row>
        <row r="1470">
          <cell r="B1470">
            <v>203108</v>
          </cell>
          <cell r="C1470" t="str">
            <v>RES 0201 330ohm +/-5%</v>
          </cell>
          <cell r="D1470">
            <v>2.04</v>
          </cell>
        </row>
        <row r="1471">
          <cell r="B1471">
            <v>203109</v>
          </cell>
          <cell r="C1471" t="str">
            <v>RES 0201 3Kohm +/-5%</v>
          </cell>
          <cell r="D1471">
            <v>2.04</v>
          </cell>
        </row>
        <row r="1472">
          <cell r="B1472">
            <v>203110</v>
          </cell>
          <cell r="C1472" t="str">
            <v>RES 0201 47Kohm +/-1%</v>
          </cell>
          <cell r="D1472">
            <v>1.02</v>
          </cell>
        </row>
        <row r="1473">
          <cell r="B1473">
            <v>203111</v>
          </cell>
          <cell r="C1473" t="str">
            <v>RES 0201 5.1ohm +/-1%</v>
          </cell>
          <cell r="D1473">
            <v>1.02</v>
          </cell>
        </row>
        <row r="1474">
          <cell r="B1474">
            <v>203112</v>
          </cell>
          <cell r="C1474" t="str">
            <v>RES 0201 510ohm +/-1%</v>
          </cell>
          <cell r="D1474">
            <v>2.04</v>
          </cell>
        </row>
        <row r="1475">
          <cell r="B1475">
            <v>203113</v>
          </cell>
          <cell r="C1475" t="str">
            <v>RES 0201 51ohm +/-1%</v>
          </cell>
          <cell r="D1475">
            <v>2.04</v>
          </cell>
        </row>
        <row r="1476">
          <cell r="B1476">
            <v>203114</v>
          </cell>
          <cell r="C1476" t="str">
            <v>CAP 0201 12pF +/-5% NPO 25V</v>
          </cell>
          <cell r="D1476">
            <v>1.0149999999999999</v>
          </cell>
        </row>
        <row r="1477">
          <cell r="B1477">
            <v>203115</v>
          </cell>
          <cell r="C1477" t="str">
            <v>CAP 0201 0.5pF +/-20% NPO 25V</v>
          </cell>
          <cell r="D1477">
            <v>1.0149999999999999</v>
          </cell>
        </row>
        <row r="1478">
          <cell r="B1478">
            <v>203116</v>
          </cell>
          <cell r="C1478" t="str">
            <v>CAP 0201 1pF +/-0.25pF NPO 25V</v>
          </cell>
          <cell r="D1478">
            <v>3.0449999999999999</v>
          </cell>
        </row>
        <row r="1479">
          <cell r="B1479">
            <v>203117</v>
          </cell>
          <cell r="C1479" t="str">
            <v>CAP 0201 2.0pF +/-0.25PF NPO 25V</v>
          </cell>
          <cell r="D1479">
            <v>1.0149999999999999</v>
          </cell>
        </row>
        <row r="1480">
          <cell r="B1480">
            <v>203118</v>
          </cell>
          <cell r="C1480" t="str">
            <v>CAP 0201 3.3pF +/-0.25pF NPO 25V</v>
          </cell>
          <cell r="D1480">
            <v>1.0149999999999999</v>
          </cell>
        </row>
        <row r="1481">
          <cell r="B1481">
            <v>203119</v>
          </cell>
          <cell r="C1481" t="str">
            <v>25mm x 20mm +/-0.05mm 26M +/-1MHz 9pF 30ohm</v>
          </cell>
          <cell r="D1481">
            <v>1.02</v>
          </cell>
        </row>
        <row r="1482">
          <cell r="B1482">
            <v>203120</v>
          </cell>
          <cell r="C1482" t="str">
            <v>RES 0402 100Kohm +/-5%</v>
          </cell>
          <cell r="D1482">
            <v>2.04</v>
          </cell>
        </row>
        <row r="1483">
          <cell r="B1483">
            <v>203121</v>
          </cell>
          <cell r="C1483" t="str">
            <v>RES 0402 33ohm +/-5%</v>
          </cell>
          <cell r="D1483">
            <v>2.04</v>
          </cell>
        </row>
        <row r="1484">
          <cell r="B1484">
            <v>203122</v>
          </cell>
          <cell r="C1484" t="str">
            <v>RES 0402 36Kohm +/-1%</v>
          </cell>
          <cell r="D1484">
            <v>1.02</v>
          </cell>
        </row>
        <row r="1485">
          <cell r="B1485">
            <v>203123</v>
          </cell>
          <cell r="C1485" t="str">
            <v>RES 0402 4.7Kohm +/-1%</v>
          </cell>
          <cell r="D1485">
            <v>1.02</v>
          </cell>
        </row>
        <row r="1486">
          <cell r="B1486">
            <v>203124</v>
          </cell>
          <cell r="C1486" t="str">
            <v>RES 0402 510ohm +/-5%</v>
          </cell>
          <cell r="D1486">
            <v>1.02</v>
          </cell>
        </row>
        <row r="1487">
          <cell r="B1487">
            <v>203125</v>
          </cell>
          <cell r="C1487" t="str">
            <v>RES 0603 0.24ohm +/-1%</v>
          </cell>
          <cell r="D1487">
            <v>1.02</v>
          </cell>
        </row>
        <row r="1488">
          <cell r="B1488">
            <v>203126</v>
          </cell>
          <cell r="C1488" t="str">
            <v>RES 0805 0.033ohm +/-1%</v>
          </cell>
          <cell r="D1488">
            <v>1.02</v>
          </cell>
        </row>
        <row r="1489">
          <cell r="B1489">
            <v>203127</v>
          </cell>
          <cell r="C1489" t="str">
            <v>CAP 0402 1uF +/-10% X5R 6.3V</v>
          </cell>
          <cell r="D1489">
            <v>10.15</v>
          </cell>
        </row>
        <row r="1490">
          <cell r="B1490">
            <v>203128</v>
          </cell>
          <cell r="C1490" t="str">
            <v>1.1mm x 0.9mm +/-0.05mm B8Single ended</v>
          </cell>
          <cell r="D1490">
            <v>1.02</v>
          </cell>
        </row>
        <row r="1491">
          <cell r="B1491">
            <v>203129</v>
          </cell>
          <cell r="C1491" t="str">
            <v>1.1mm x 0.9mm +/-0.05mm SAW filter for Beidou &amp; GPS &amp; GLONASS</v>
          </cell>
          <cell r="D1491">
            <v>1.02</v>
          </cell>
        </row>
        <row r="1492">
          <cell r="B1492">
            <v>203130</v>
          </cell>
          <cell r="C1492" t="str">
            <v>1.1mm x 0.9mm +/-0.05mm Package+2.4G+Sensitivity</v>
          </cell>
          <cell r="D1492">
            <v>1.02</v>
          </cell>
        </row>
        <row r="1493">
          <cell r="B1493">
            <v>203131</v>
          </cell>
          <cell r="C1493" t="str">
            <v>1109 B7Single ended</v>
          </cell>
          <cell r="D1493">
            <v>1.02</v>
          </cell>
        </row>
        <row r="1494">
          <cell r="B1494">
            <v>203132</v>
          </cell>
          <cell r="C1494" t="str">
            <v>1109 B20Single ended</v>
          </cell>
          <cell r="D1494">
            <v>1.02</v>
          </cell>
        </row>
        <row r="1495">
          <cell r="B1495">
            <v>203133</v>
          </cell>
          <cell r="C1495" t="str">
            <v>Heat dissipating silica gel 12*12*0.6mm</v>
          </cell>
          <cell r="D1495">
            <v>1.01</v>
          </cell>
        </row>
        <row r="1496">
          <cell r="B1496">
            <v>203134</v>
          </cell>
          <cell r="C1496" t="str">
            <v>Heat dissipating silica gel 6*6*0.6mm</v>
          </cell>
          <cell r="D1496">
            <v>1.01</v>
          </cell>
        </row>
        <row r="1497">
          <cell r="B1497">
            <v>203135</v>
          </cell>
          <cell r="C1497" t="str">
            <v>1.8 x 1.4 x 0.5mm Band 7 Duplexer</v>
          </cell>
          <cell r="D1497">
            <v>1.02</v>
          </cell>
        </row>
        <row r="1498">
          <cell r="B1498">
            <v>203136</v>
          </cell>
          <cell r="C1498" t="str">
            <v>1814 B2Single ended</v>
          </cell>
          <cell r="D1498">
            <v>1.02</v>
          </cell>
        </row>
        <row r="1499">
          <cell r="B1499">
            <v>203137</v>
          </cell>
          <cell r="C1499" t="str">
            <v>4mm x 6.8mm x 0.80mm +/-0.05mm_42-pin_3/4G PA_42-pin_VBATT:3~4.5V;VCC:0.5V~4.5V.</v>
          </cell>
          <cell r="D1499">
            <v>1.01</v>
          </cell>
        </row>
        <row r="1500">
          <cell r="B1500">
            <v>203138</v>
          </cell>
          <cell r="C1500" t="str">
            <v>18X14 mm , 806.0MHz ; BAND20 DPX .</v>
          </cell>
          <cell r="D1500">
            <v>1.02</v>
          </cell>
        </row>
        <row r="1501">
          <cell r="B1501">
            <v>203139</v>
          </cell>
          <cell r="C1501" t="str">
            <v>0201 8.2PF +/-0.25PF NPO 25V</v>
          </cell>
          <cell r="D1501">
            <v>2.04</v>
          </cell>
        </row>
        <row r="1502">
          <cell r="B1502">
            <v>203140</v>
          </cell>
          <cell r="C1502" t="str">
            <v>1.8X1.4X0.4mm Band 8 DPX 897.5 / 942.5 [MHz] .</v>
          </cell>
          <cell r="D1502">
            <v>1.02</v>
          </cell>
        </row>
        <row r="1503">
          <cell r="B1503">
            <v>203141</v>
          </cell>
          <cell r="C1503" t="str">
            <v>5.5mmx5.3mmx0.82mm +/-0.05mm_2G PA _38-Pin_VBATT:3~4.65V;VCC:2.5V~4.5V.</v>
          </cell>
          <cell r="D1503">
            <v>1.01</v>
          </cell>
        </row>
        <row r="1504">
          <cell r="B1504">
            <v>203142</v>
          </cell>
          <cell r="C1504" t="str">
            <v>1.8 x 1.4 x 0.58mm3 8pin lay out LTE B5 DPX Tx 836.5MHz LTE B5 DPX Rx 881.5MHz</v>
          </cell>
          <cell r="D1504">
            <v>1.02</v>
          </cell>
        </row>
        <row r="1505">
          <cell r="B1505">
            <v>203143</v>
          </cell>
          <cell r="C1505" t="str">
            <v>1.6mm x 0.8mm 673~2690MHz</v>
          </cell>
          <cell r="D1505">
            <v>1.02</v>
          </cell>
        </row>
        <row r="1506">
          <cell r="B1506">
            <v>203144</v>
          </cell>
          <cell r="C1506" t="str">
            <v>0.87*0.67*0.47 mm 100MHz</v>
          </cell>
          <cell r="D1506">
            <v>18.36</v>
          </cell>
        </row>
        <row r="1507">
          <cell r="B1507">
            <v>203145</v>
          </cell>
          <cell r="C1507" t="str">
            <v>FCCSP 13 X 12.6mm Height: 0.83mm +/-0.07mm maximum 774 balls Ball pitch: 0.40mm 1.6GHz 8 cores ARM? Cortex A55 core</v>
          </cell>
          <cell r="D1507">
            <v>1.002</v>
          </cell>
        </row>
        <row r="1508">
          <cell r="B1508">
            <v>203146</v>
          </cell>
          <cell r="C1508" t="str">
            <v>FBGA153,11.5 x 13.0 x 0.8mm Max 32GB e?MMC? 5.1</v>
          </cell>
          <cell r="D1508">
            <v>1.002</v>
          </cell>
        </row>
        <row r="1509">
          <cell r="B1509">
            <v>203147</v>
          </cell>
          <cell r="C1509" t="str">
            <v>200 ball FBGA,10 x 15 x 1.0mm max 24Gb(3GB) LPDDR4</v>
          </cell>
          <cell r="D1509">
            <v>1.002</v>
          </cell>
        </row>
        <row r="1510">
          <cell r="B1510">
            <v>203148</v>
          </cell>
          <cell r="C1510" t="str">
            <v>6.2*5.8*0.7 +/-0.07mm 166 ball BGA</v>
          </cell>
          <cell r="D1510">
            <v>1.002</v>
          </cell>
        </row>
        <row r="1511">
          <cell r="B1511">
            <v>203149</v>
          </cell>
          <cell r="C1511" t="str">
            <v>1.6mm x 1.68mm CSP 14 K 1.2W</v>
          </cell>
          <cell r="D1511">
            <v>1.01</v>
          </cell>
        </row>
        <row r="1512">
          <cell r="B1512">
            <v>203150</v>
          </cell>
          <cell r="C1512" t="str">
            <v>TSOT 23 6 Backlight White LED Driver 40V/1.5A</v>
          </cell>
          <cell r="D1512">
            <v>1.01</v>
          </cell>
        </row>
        <row r="1513">
          <cell r="B1513">
            <v>203151</v>
          </cell>
          <cell r="C1513" t="str">
            <v>2.0 x 1.7m*0.4mm +/- 0.018mm20 bump, pitch WLCSP package NSMD TYPE 4.5V/2A</v>
          </cell>
          <cell r="D1513">
            <v>1.002</v>
          </cell>
        </row>
        <row r="1514">
          <cell r="B1514">
            <v>203152</v>
          </cell>
          <cell r="C1514" t="str">
            <v>VLGA 12,2?2?0.92 mm +/-0.07mm12 pin,+/-2, +/-4, +/-8, +/-12, +/-16g range +/-2, +/-4, +/-8, +/-12, +/-16g range</v>
          </cell>
          <cell r="D1514">
            <v>1.01</v>
          </cell>
        </row>
        <row r="1515">
          <cell r="B1515">
            <v>203153</v>
          </cell>
          <cell r="C1515" t="str">
            <v>DFN3x3 10L Buck/Boost Charge Pump LED Driver 6V/1.5A 3.0*3.0*0.7 +/-0.1mm</v>
          </cell>
          <cell r="D1515">
            <v>1.01</v>
          </cell>
        </row>
        <row r="1516">
          <cell r="B1516">
            <v>203154</v>
          </cell>
          <cell r="C1516" t="str">
            <v>12 Bump 1.3 x 2.0*0.64 +/-0.05mm WLCSP 4 Amp Over Voltage Protection IC with Sense Output 5.95V/4.5A</v>
          </cell>
          <cell r="D1516">
            <v>1.01</v>
          </cell>
        </row>
        <row r="1517">
          <cell r="B1517">
            <v>203155</v>
          </cell>
          <cell r="C1517" t="str">
            <v>2mm*1.6mm CSP 20 Package DC DC 1.1V/5A</v>
          </cell>
          <cell r="D1517">
            <v>1.01</v>
          </cell>
        </row>
        <row r="1518">
          <cell r="B1518">
            <v>203156</v>
          </cell>
          <cell r="C1518" t="str">
            <v>UTDFN 1.2 x 1.2 6L LDO 0.8V to 3.6V</v>
          </cell>
          <cell r="D1518">
            <v>1.01</v>
          </cell>
        </row>
        <row r="1519">
          <cell r="B1519">
            <v>203157</v>
          </cell>
          <cell r="C1519" t="str">
            <v>WLCSP,1.7*1.51mm +/-0.015mm,12Ball single inductor,positive/negative dual output,buck/boost converter 2.4V to 6.4V programmable for both ouputs</v>
          </cell>
          <cell r="D1519">
            <v>1.01</v>
          </cell>
        </row>
        <row r="1520">
          <cell r="B1520">
            <v>203158</v>
          </cell>
          <cell r="C1520" t="str">
            <v>WLCSP 0.9 x 0.9 4B load Switch</v>
          </cell>
          <cell r="D1520">
            <v>1.02</v>
          </cell>
        </row>
        <row r="1521">
          <cell r="B1521">
            <v>203159</v>
          </cell>
          <cell r="C1521" t="str">
            <v>WBFBP 04C 1.05mm*1.05mm*0.405mm CMOS LDO 2.8V/600mA</v>
          </cell>
          <cell r="D1521">
            <v>1.01</v>
          </cell>
        </row>
        <row r="1522">
          <cell r="B1522">
            <v>203160</v>
          </cell>
          <cell r="C1522" t="str">
            <v>WBFBP 04C 1.05mm*1.05mm*0.405mm CMOS LDO 2.8V/600mA</v>
          </cell>
          <cell r="D1522">
            <v>1.01</v>
          </cell>
        </row>
        <row r="1523">
          <cell r="B1523">
            <v>203161</v>
          </cell>
          <cell r="C1523" t="str">
            <v>WBFBP 04C DC DC 1.8V/600mA</v>
          </cell>
          <cell r="D1523">
            <v>1.01</v>
          </cell>
        </row>
        <row r="1524">
          <cell r="B1524">
            <v>203162</v>
          </cell>
          <cell r="C1524" t="str">
            <v>WBFBP 04C 1.05mm*1.05mm*0.405mm LDO 1.2V/300mA</v>
          </cell>
          <cell r="D1524">
            <v>2.02</v>
          </cell>
        </row>
        <row r="1525">
          <cell r="B1525">
            <v>203163</v>
          </cell>
          <cell r="C1525" t="str">
            <v>1.6mm x 0.8mm x 0.6mm +/-0.1mm 1575MHz/2450MHz&amp;5000MHz</v>
          </cell>
          <cell r="D1525">
            <v>1.02</v>
          </cell>
        </row>
        <row r="1526">
          <cell r="B1526">
            <v>203164</v>
          </cell>
          <cell r="C1526" t="str">
            <v>1mm x 1.5mm x 0.75mm +/-0.05mm LNA GPS/GNSS 1x1.5x0.75mm</v>
          </cell>
          <cell r="D1526">
            <v>1.02</v>
          </cell>
        </row>
        <row r="1527">
          <cell r="B1527">
            <v>203165</v>
          </cell>
          <cell r="C1527" t="str">
            <v>4.5mmX4.5mm+/-0.05mm SR3593A BGA 123 4.5*4.5 035 RF 4G?Transceiver 2/3/4G 2/3/4G</v>
          </cell>
          <cell r="D1527">
            <v>1.002</v>
          </cell>
        </row>
        <row r="1528">
          <cell r="B1528">
            <v>203166</v>
          </cell>
          <cell r="C1528" t="str">
            <v>1.8mmx1.4mm +/-0.05mm SAW band1</v>
          </cell>
          <cell r="D1528">
            <v>1.02</v>
          </cell>
        </row>
        <row r="1529">
          <cell r="B1529">
            <v>203167</v>
          </cell>
          <cell r="C1529" t="str">
            <v>1.8mm x 1.4mm x 0.6mm +/-0.1mm band 3</v>
          </cell>
          <cell r="D1529">
            <v>1.02</v>
          </cell>
        </row>
        <row r="1530">
          <cell r="B1530">
            <v>203168</v>
          </cell>
          <cell r="C1530" t="str">
            <v>1.1mm x 0.9mm +/-0.05mm 1842.5MHz Band3</v>
          </cell>
          <cell r="D1530">
            <v>1.02</v>
          </cell>
        </row>
        <row r="1531">
          <cell r="B1531">
            <v>203169</v>
          </cell>
          <cell r="C1531" t="str">
            <v>1.1mm x 0.9mm +/-0.05mm_Single ended B1</v>
          </cell>
          <cell r="D1531">
            <v>1.02</v>
          </cell>
        </row>
        <row r="1532">
          <cell r="B1532">
            <v>203170</v>
          </cell>
          <cell r="C1532" t="str">
            <v>1.1mm x 0.9mm +/-0.05mm 881.5MHz Band5.</v>
          </cell>
          <cell r="D1532">
            <v>1.02</v>
          </cell>
        </row>
        <row r="1533">
          <cell r="B1533">
            <v>203171</v>
          </cell>
          <cell r="C1533" t="str">
            <v>FPC-SPK Connector-Yellow-R6 Max</v>
          </cell>
          <cell r="D1533">
            <v>1</v>
          </cell>
        </row>
        <row r="1534">
          <cell r="B1534">
            <v>203172</v>
          </cell>
          <cell r="C1534" t="str">
            <v>Main FPC-BTB Type-Black-R6 Max</v>
          </cell>
          <cell r="D1534">
            <v>1</v>
          </cell>
        </row>
        <row r="1535">
          <cell r="B1535">
            <v>203173</v>
          </cell>
          <cell r="C1535" t="str">
            <v>Speaker-R6 Max</v>
          </cell>
          <cell r="D1535">
            <v>1</v>
          </cell>
        </row>
        <row r="1536">
          <cell r="B1536">
            <v>203174</v>
          </cell>
          <cell r="C1536" t="str">
            <v>Motor-R6 Max</v>
          </cell>
          <cell r="D1536">
            <v>1</v>
          </cell>
        </row>
        <row r="1537">
          <cell r="B1537">
            <v>203175</v>
          </cell>
          <cell r="C1537" t="str">
            <v>Receiver-R6 Max</v>
          </cell>
          <cell r="D1537">
            <v>1</v>
          </cell>
        </row>
        <row r="1538">
          <cell r="B1538">
            <v>203176</v>
          </cell>
          <cell r="C1538" t="str">
            <v>Conductive Cloth-Single Sided Back Glue 17*6.6*0.1mm -R6 Max</v>
          </cell>
          <cell r="D1538">
            <v>1</v>
          </cell>
        </row>
        <row r="1539">
          <cell r="B1539">
            <v>203177</v>
          </cell>
          <cell r="C1539" t="str">
            <v>Bracket-Rear Flash Shade-Black-R6 Max</v>
          </cell>
          <cell r="D1539">
            <v>1</v>
          </cell>
        </row>
        <row r="1540">
          <cell r="B1540">
            <v>203178</v>
          </cell>
          <cell r="C1540" t="str">
            <v>Bracket-Rear Flash Shade-Blue-R6 Max</v>
          </cell>
          <cell r="D1540">
            <v>1</v>
          </cell>
        </row>
        <row r="1541">
          <cell r="B1541">
            <v>203179</v>
          </cell>
          <cell r="C1541" t="str">
            <v>Foam-P&amp;L Sensor Compacted 7.9*2.5*1.25mm-R6 Max</v>
          </cell>
          <cell r="D1541">
            <v>1</v>
          </cell>
        </row>
        <row r="1542">
          <cell r="B1542">
            <v>203180</v>
          </cell>
          <cell r="C1542" t="str">
            <v>Rubber Sleeve-Black-Headphone 13.8*8.9*4.65mm-R6 Max</v>
          </cell>
          <cell r="D1542">
            <v>1</v>
          </cell>
        </row>
        <row r="1543">
          <cell r="B1543">
            <v>203181</v>
          </cell>
          <cell r="C1543" t="str">
            <v>Sim Ejector Pin-R6 Max</v>
          </cell>
          <cell r="D1543">
            <v>1</v>
          </cell>
        </row>
        <row r="1544">
          <cell r="B1544">
            <v>203182</v>
          </cell>
          <cell r="C1544" t="str">
            <v>Tape-Black-Mic Double Sided 5*4.63*0.05mm-R6 Max</v>
          </cell>
          <cell r="D1544">
            <v>1</v>
          </cell>
        </row>
        <row r="1545">
          <cell r="B1545">
            <v>203183</v>
          </cell>
          <cell r="C1545" t="str">
            <v>Rubber Sleeve-Black-Mic 6*3*4mm-R6 Max</v>
          </cell>
          <cell r="D1545">
            <v>1</v>
          </cell>
        </row>
        <row r="1546">
          <cell r="B1546">
            <v>203184</v>
          </cell>
          <cell r="C1546" t="str">
            <v>Rubber Sleeve-Black-Front Camera 7.9*7.9*4.6mm-R6 Max</v>
          </cell>
          <cell r="D1546">
            <v>1</v>
          </cell>
        </row>
        <row r="1547">
          <cell r="B1547">
            <v>203185</v>
          </cell>
          <cell r="C1547" t="str">
            <v>Mylar-High Temperature Insulating 17.7*10.5*0.05mm-R6 Max</v>
          </cell>
          <cell r="D1547">
            <v>1</v>
          </cell>
        </row>
        <row r="1548">
          <cell r="B1548">
            <v>203186</v>
          </cell>
          <cell r="C1548" t="str">
            <v>Machine Screw-Black PM1.4*2.0*2.5*0.5mm-R6 Max</v>
          </cell>
          <cell r="D1548">
            <v>1</v>
          </cell>
        </row>
        <row r="1549">
          <cell r="B1549">
            <v>203187</v>
          </cell>
          <cell r="C1549" t="str">
            <v>Machine Screw-Black PM1.4*3.5*2.5*0.5mm-R6 Max</v>
          </cell>
          <cell r="D1549">
            <v>1</v>
          </cell>
        </row>
        <row r="1550">
          <cell r="B1550">
            <v>203188</v>
          </cell>
          <cell r="C1550" t="str">
            <v>Machine Screw- Silver M14* L25* D25* T05-P-B-R6 Max</v>
          </cell>
          <cell r="D1550">
            <v>15</v>
          </cell>
        </row>
        <row r="1551">
          <cell r="B1551">
            <v>203189</v>
          </cell>
          <cell r="C1551" t="str">
            <v>Battery 4000mAh-R6 Max</v>
          </cell>
          <cell r="D1551">
            <v>1</v>
          </cell>
        </row>
        <row r="1552">
          <cell r="B1552">
            <v>203192</v>
          </cell>
          <cell r="C1552" t="str">
            <v>Back Housing(Battery Cover)Black-R6 Max</v>
          </cell>
          <cell r="D1552">
            <v>1</v>
          </cell>
        </row>
        <row r="1553">
          <cell r="B1553">
            <v>203193</v>
          </cell>
          <cell r="C1553" t="str">
            <v>Back Housing(Battery Cover)Blue-R6 Max</v>
          </cell>
          <cell r="D1553">
            <v>1</v>
          </cell>
        </row>
        <row r="1554">
          <cell r="B1554">
            <v>203194</v>
          </cell>
          <cell r="C1554" t="str">
            <v>Steel Sheet-Main FPC Connector-Silver Gray 32.9.91.9mm-R6 Max</v>
          </cell>
          <cell r="D1554">
            <v>1</v>
          </cell>
        </row>
        <row r="1555">
          <cell r="B1555">
            <v>203195</v>
          </cell>
          <cell r="C1555" t="str">
            <v>Stainless Steel Sheet-Stamping Silver Gray 19.3*11*1.9mm-R6 Max</v>
          </cell>
          <cell r="D1555">
            <v>1</v>
          </cell>
        </row>
        <row r="1556">
          <cell r="B1556">
            <v>203196</v>
          </cell>
          <cell r="C1556" t="str">
            <v>Dual Camera 2.0M FF Sub Rear -R6 Max</v>
          </cell>
          <cell r="D1556">
            <v>1</v>
          </cell>
        </row>
        <row r="1557">
          <cell r="B1557">
            <v>203197</v>
          </cell>
          <cell r="C1557" t="str">
            <v>Antenna-GSM-Black-R6 Max</v>
          </cell>
          <cell r="D1557">
            <v>1</v>
          </cell>
        </row>
        <row r="1558">
          <cell r="B1558">
            <v>203198</v>
          </cell>
          <cell r="C1558" t="str">
            <v>Antenna-WIFI/GPS/BT Three-In-One-Black-R6 Max</v>
          </cell>
          <cell r="D1558">
            <v>1</v>
          </cell>
        </row>
        <row r="1559">
          <cell r="B1559">
            <v>203199</v>
          </cell>
          <cell r="C1559" t="str">
            <v>Screw M1.6mm-Q38</v>
          </cell>
          <cell r="D1559">
            <v>6</v>
          </cell>
        </row>
        <row r="1560">
          <cell r="B1560">
            <v>203200</v>
          </cell>
          <cell r="C1560" t="str">
            <v>Anti Water Label Dia4.0mm-Q38</v>
          </cell>
          <cell r="D1560">
            <v>1</v>
          </cell>
        </row>
        <row r="1561">
          <cell r="B1561">
            <v>203201</v>
          </cell>
          <cell r="C1561" t="str">
            <v>Conductor Cloth-PCBA-Q38</v>
          </cell>
          <cell r="D1561">
            <v>1</v>
          </cell>
        </row>
        <row r="1562">
          <cell r="B1562">
            <v>203202</v>
          </cell>
          <cell r="C1562" t="str">
            <v>Mylar-LCD Shading-Black-Q38</v>
          </cell>
          <cell r="D1562">
            <v>1</v>
          </cell>
        </row>
        <row r="1563">
          <cell r="B1563">
            <v>203203</v>
          </cell>
          <cell r="C1563" t="str">
            <v>Tape-LCD-Yellow-Q38</v>
          </cell>
          <cell r="D1563">
            <v>1</v>
          </cell>
        </row>
        <row r="1564">
          <cell r="B1564">
            <v>203204</v>
          </cell>
          <cell r="C1564" t="str">
            <v>Mylar-Keypad Shading-Black-Q38</v>
          </cell>
          <cell r="D1564">
            <v>1</v>
          </cell>
        </row>
        <row r="1565">
          <cell r="B1565">
            <v>203205</v>
          </cell>
          <cell r="C1565" t="str">
            <v>Foam-Keypad Shading-Q38</v>
          </cell>
          <cell r="D1565">
            <v>2</v>
          </cell>
        </row>
        <row r="1566">
          <cell r="B1566">
            <v>203206</v>
          </cell>
          <cell r="C1566" t="str">
            <v>Foam-LCD Shading-Q38</v>
          </cell>
          <cell r="D1566">
            <v>2</v>
          </cell>
        </row>
        <row r="1567">
          <cell r="B1567">
            <v>203207</v>
          </cell>
          <cell r="C1567" t="str">
            <v>Foam-LCD 56*42*0.3mm-Q38</v>
          </cell>
          <cell r="D1567">
            <v>1</v>
          </cell>
        </row>
        <row r="1568">
          <cell r="B1568">
            <v>203208</v>
          </cell>
          <cell r="C1568" t="str">
            <v>Foam-LCD 30*4*0.3mm-Q38</v>
          </cell>
          <cell r="D1568">
            <v>1</v>
          </cell>
        </row>
        <row r="1569">
          <cell r="B1569">
            <v>203209</v>
          </cell>
          <cell r="C1569" t="str">
            <v>Conductive Cloth-Sim Card-Q38</v>
          </cell>
          <cell r="D1569">
            <v>1</v>
          </cell>
        </row>
        <row r="1570">
          <cell r="B1570">
            <v>203210</v>
          </cell>
          <cell r="C1570" t="str">
            <v>USB Support Steel Disc-EM2</v>
          </cell>
          <cell r="D1570">
            <v>1</v>
          </cell>
        </row>
        <row r="1571">
          <cell r="B1571">
            <v>203211</v>
          </cell>
          <cell r="C1571" t="str">
            <v>TP Adhesive 134.88*62.38*0.2mm-EM2</v>
          </cell>
          <cell r="D1571">
            <v>1.01</v>
          </cell>
        </row>
        <row r="1572">
          <cell r="B1572">
            <v>203212</v>
          </cell>
          <cell r="C1572" t="str">
            <v>Foam-LCM Dustproof 120.28*59.47*0.55mm-EM2</v>
          </cell>
          <cell r="D1572">
            <v>1.01</v>
          </cell>
        </row>
        <row r="1573">
          <cell r="B1573">
            <v>203213</v>
          </cell>
          <cell r="C1573" t="str">
            <v>Receiver Dustproof Net 11.1*4.4*0.5mm-EM2</v>
          </cell>
          <cell r="D1573">
            <v>1.01</v>
          </cell>
        </row>
        <row r="1574">
          <cell r="B1574">
            <v>203214</v>
          </cell>
          <cell r="C1574" t="str">
            <v>Speaker Dustproof Net 13.7*5.6*0.9mm-EM2</v>
          </cell>
          <cell r="D1574">
            <v>1.01</v>
          </cell>
        </row>
        <row r="1575">
          <cell r="B1575">
            <v>203215</v>
          </cell>
          <cell r="C1575" t="str">
            <v>Sealed Foam-Speaker Cavity A9001A 15*11*06mm-EM2</v>
          </cell>
          <cell r="D1575">
            <v>1.01</v>
          </cell>
        </row>
        <row r="1576">
          <cell r="B1576">
            <v>203216</v>
          </cell>
          <cell r="C1576" t="str">
            <v>Connector Press Foam-A1004C 7.8*4*0.5mm-EM2</v>
          </cell>
          <cell r="D1576">
            <v>4.04</v>
          </cell>
        </row>
        <row r="1577">
          <cell r="B1577">
            <v>203217</v>
          </cell>
          <cell r="C1577" t="str">
            <v>Sheilding Conductive Sponge 15*3*0.3mm-EM2</v>
          </cell>
          <cell r="D1577">
            <v>3.03</v>
          </cell>
        </row>
        <row r="1578">
          <cell r="B1578">
            <v>203218</v>
          </cell>
          <cell r="C1578" t="str">
            <v>Conductive Adhesive-Motor D9.6*0.15mm-EM2</v>
          </cell>
          <cell r="D1578">
            <v>1.01</v>
          </cell>
        </row>
        <row r="1579">
          <cell r="B1579">
            <v>203219</v>
          </cell>
          <cell r="C1579" t="str">
            <v>TP Protector Film-EM2</v>
          </cell>
          <cell r="D1579">
            <v>1</v>
          </cell>
        </row>
        <row r="1580">
          <cell r="B1580">
            <v>203220</v>
          </cell>
          <cell r="C1580" t="str">
            <v>Screw-Black ST1.4*0.3*2.5mm-EM2</v>
          </cell>
          <cell r="D1580">
            <v>2.02</v>
          </cell>
        </row>
        <row r="1581">
          <cell r="B1581">
            <v>203221</v>
          </cell>
          <cell r="C1581" t="str">
            <v>Seapker Insulation Tape 12*11.2*0.06mm-EM2</v>
          </cell>
          <cell r="D1581">
            <v>1.01</v>
          </cell>
        </row>
        <row r="1582">
          <cell r="B1582">
            <v>203222</v>
          </cell>
          <cell r="C1582" t="str">
            <v>Conductive Sponge-Rear Camera 5*5*0.06mm-EM2</v>
          </cell>
          <cell r="D1582">
            <v>1.01</v>
          </cell>
        </row>
        <row r="1583">
          <cell r="B1583">
            <v>203223</v>
          </cell>
          <cell r="C1583" t="str">
            <v>USB Rubber Sleeve Adhesive-EM2</v>
          </cell>
          <cell r="D1583">
            <v>1.01</v>
          </cell>
        </row>
        <row r="1584">
          <cell r="B1584">
            <v>203224</v>
          </cell>
          <cell r="C1584" t="str">
            <v>Screw-Black 2.0*L3.4mm-EM2</v>
          </cell>
          <cell r="D1584">
            <v>10.1</v>
          </cell>
        </row>
        <row r="1585">
          <cell r="B1585">
            <v>203225</v>
          </cell>
          <cell r="C1585" t="str">
            <v>Main PCBA-EM2</v>
          </cell>
          <cell r="D1585">
            <v>1</v>
          </cell>
        </row>
        <row r="1586">
          <cell r="B1586">
            <v>203226</v>
          </cell>
          <cell r="C1586" t="str">
            <v>Earphone Socket Waterproof Tape 20.8*9.5*0.06mm-EM2</v>
          </cell>
          <cell r="D1586">
            <v>1.01</v>
          </cell>
        </row>
        <row r="1587">
          <cell r="B1587">
            <v>203227</v>
          </cell>
          <cell r="C1587" t="str">
            <v>Front Housing Graphene 60*52*0.07mm-EM2</v>
          </cell>
          <cell r="D1587">
            <v>1</v>
          </cell>
        </row>
        <row r="1588">
          <cell r="B1588">
            <v>203228</v>
          </cell>
          <cell r="C1588" t="str">
            <v>Camera 2M Front-EM2</v>
          </cell>
          <cell r="D1588">
            <v>1</v>
          </cell>
        </row>
        <row r="1589">
          <cell r="B1589">
            <v>203229</v>
          </cell>
          <cell r="C1589" t="str">
            <v>Camera 5M Back-EM2</v>
          </cell>
          <cell r="D1589">
            <v>1</v>
          </cell>
        </row>
        <row r="1590">
          <cell r="B1590">
            <v>203230</v>
          </cell>
          <cell r="C1590" t="str">
            <v>Touch Panel 4.95 Inch-Black-EM2</v>
          </cell>
          <cell r="D1590">
            <v>1</v>
          </cell>
        </row>
        <row r="1591">
          <cell r="B1591">
            <v>203231</v>
          </cell>
          <cell r="C1591" t="str">
            <v>Front Hosing-Balck-EM2</v>
          </cell>
          <cell r="D1591">
            <v>1</v>
          </cell>
        </row>
        <row r="1592">
          <cell r="B1592">
            <v>203232</v>
          </cell>
          <cell r="C1592" t="str">
            <v>Middle Housing-Top-Black-EM2</v>
          </cell>
          <cell r="D1592">
            <v>1</v>
          </cell>
        </row>
        <row r="1593">
          <cell r="B1593">
            <v>203233</v>
          </cell>
          <cell r="C1593" t="str">
            <v>Middle Housing-Bottom-Black-EM2</v>
          </cell>
          <cell r="D1593">
            <v>1</v>
          </cell>
        </row>
        <row r="1594">
          <cell r="B1594">
            <v>203234</v>
          </cell>
          <cell r="C1594" t="str">
            <v>MIC Rubber Sleeve-EM2</v>
          </cell>
          <cell r="D1594">
            <v>1</v>
          </cell>
        </row>
        <row r="1595">
          <cell r="B1595">
            <v>203235</v>
          </cell>
          <cell r="C1595" t="str">
            <v>Flashlight-EM2</v>
          </cell>
          <cell r="D1595">
            <v>1</v>
          </cell>
        </row>
        <row r="1596">
          <cell r="B1596">
            <v>203236</v>
          </cell>
          <cell r="C1596" t="str">
            <v>Camera Lens Rear-Black-EM2</v>
          </cell>
          <cell r="D1596">
            <v>1</v>
          </cell>
        </row>
        <row r="1597">
          <cell r="B1597">
            <v>203237</v>
          </cell>
          <cell r="C1597" t="str">
            <v>Antenna GSM-Black-EM2</v>
          </cell>
          <cell r="D1597">
            <v>1</v>
          </cell>
        </row>
        <row r="1598">
          <cell r="B1598">
            <v>203238</v>
          </cell>
          <cell r="C1598" t="str">
            <v>Antenna GPS-Wifi/FPC-Black-EM2</v>
          </cell>
          <cell r="D1598">
            <v>1</v>
          </cell>
        </row>
        <row r="1599">
          <cell r="B1599">
            <v>203239</v>
          </cell>
          <cell r="C1599" t="str">
            <v>Battery Cover Tape-Black 45.8*57.5mm-EM2</v>
          </cell>
          <cell r="D1599">
            <v>1</v>
          </cell>
        </row>
        <row r="1600">
          <cell r="B1600">
            <v>203240</v>
          </cell>
          <cell r="C1600" t="str">
            <v>Battery Cover Graphene 57.5*58.50.075mm-EM2</v>
          </cell>
          <cell r="D1600">
            <v>1</v>
          </cell>
        </row>
        <row r="1601">
          <cell r="B1601">
            <v>203241</v>
          </cell>
          <cell r="C1601" t="str">
            <v>Rear Camera Lens Protector Film 21*8*0.07mm-EM2</v>
          </cell>
          <cell r="D1601">
            <v>1</v>
          </cell>
        </row>
        <row r="1602">
          <cell r="B1602">
            <v>203242</v>
          </cell>
          <cell r="C1602" t="str">
            <v>Foam-Front Camera 5*3.6*0.55mm-EM2</v>
          </cell>
          <cell r="D1602">
            <v>1.01</v>
          </cell>
        </row>
        <row r="1603">
          <cell r="B1603">
            <v>203243</v>
          </cell>
          <cell r="C1603" t="str">
            <v>Sealed Foam-Front Housing Earphone Socket 12.2*12.2*0.55mm-EM2</v>
          </cell>
          <cell r="D1603">
            <v>1.01</v>
          </cell>
        </row>
        <row r="1604">
          <cell r="B1604">
            <v>203244</v>
          </cell>
          <cell r="C1604" t="str">
            <v>Camera Lens Adhesive 21.3*8.3*0.1mm-EM2</v>
          </cell>
          <cell r="D1604">
            <v>1.01</v>
          </cell>
        </row>
        <row r="1605">
          <cell r="B1605">
            <v>203245</v>
          </cell>
          <cell r="C1605" t="str">
            <v>Sealed Foam-Rear Housing Earphone Socket 12.38*10.2*0.55mm-EM2</v>
          </cell>
          <cell r="D1605">
            <v>1.01</v>
          </cell>
        </row>
        <row r="1606">
          <cell r="B1606">
            <v>203246</v>
          </cell>
          <cell r="C1606" t="str">
            <v>Dustproof Foam-Rear Camera 6.4*4.3*0.35mm-EM2</v>
          </cell>
          <cell r="D1606">
            <v>1.01</v>
          </cell>
        </row>
        <row r="1607">
          <cell r="B1607">
            <v>203247</v>
          </cell>
          <cell r="C1607" t="str">
            <v>Conductive Foam-Front Camera 6.5*6.5*0.5mm-EM2</v>
          </cell>
          <cell r="D1607">
            <v>1.01</v>
          </cell>
        </row>
        <row r="1608">
          <cell r="B1608">
            <v>203248</v>
          </cell>
          <cell r="C1608" t="str">
            <v>Speaker Net-Q38</v>
          </cell>
          <cell r="D1608">
            <v>1</v>
          </cell>
        </row>
        <row r="1609">
          <cell r="B1609">
            <v>203249</v>
          </cell>
          <cell r="C1609" t="str">
            <v>Conductive Foam-Rear Camera 6.5*6.5*0.5mm-EM2</v>
          </cell>
          <cell r="D1609">
            <v>1.01</v>
          </cell>
        </row>
        <row r="1610">
          <cell r="B1610">
            <v>203250</v>
          </cell>
          <cell r="C1610" t="str">
            <v>Conductive Cloth 47*33*0.1mm-L26</v>
          </cell>
          <cell r="D1610">
            <v>1</v>
          </cell>
        </row>
        <row r="1611">
          <cell r="B1611">
            <v>203251</v>
          </cell>
          <cell r="C1611" t="str">
            <v>Mylar-Mainboard Sallowness 36*10*0.05mm-L26</v>
          </cell>
          <cell r="D1611">
            <v>1</v>
          </cell>
        </row>
        <row r="1612">
          <cell r="B1612">
            <v>203252</v>
          </cell>
          <cell r="C1612" t="str">
            <v>Keypad-Black Blue-L26</v>
          </cell>
          <cell r="D1612">
            <v>1</v>
          </cell>
        </row>
        <row r="1613">
          <cell r="B1613">
            <v>203253</v>
          </cell>
          <cell r="C1613" t="str">
            <v>Keypad-Black-L26</v>
          </cell>
          <cell r="D1613">
            <v>1</v>
          </cell>
        </row>
        <row r="1614">
          <cell r="B1614">
            <v>203254</v>
          </cell>
          <cell r="C1614" t="str">
            <v>Keypad-Dark Blue-L26</v>
          </cell>
          <cell r="D1614">
            <v>1</v>
          </cell>
        </row>
        <row r="1615">
          <cell r="B1615">
            <v>203255</v>
          </cell>
          <cell r="C1615" t="str">
            <v>LCM Protective Lens-Black-L26</v>
          </cell>
          <cell r="D1615">
            <v>1</v>
          </cell>
        </row>
        <row r="1616">
          <cell r="B1616">
            <v>203256</v>
          </cell>
          <cell r="C1616" t="str">
            <v>Camera Protective Lens-Black-L26</v>
          </cell>
          <cell r="D1616">
            <v>1</v>
          </cell>
        </row>
        <row r="1617">
          <cell r="B1617">
            <v>203257</v>
          </cell>
          <cell r="C1617" t="str">
            <v>Speaker Holder-Black-L26</v>
          </cell>
          <cell r="D1617">
            <v>1</v>
          </cell>
        </row>
        <row r="1618">
          <cell r="B1618">
            <v>203258</v>
          </cell>
          <cell r="C1618" t="str">
            <v>Screw-Black-Housing M1.4*3.5mm/D=2.5*0.7mm-L26</v>
          </cell>
          <cell r="D1618">
            <v>7</v>
          </cell>
        </row>
        <row r="1619">
          <cell r="B1619">
            <v>203259</v>
          </cell>
          <cell r="C1619" t="str">
            <v>Front Housing-Black-L26</v>
          </cell>
          <cell r="D1619">
            <v>1</v>
          </cell>
        </row>
        <row r="1620">
          <cell r="B1620">
            <v>203260</v>
          </cell>
          <cell r="C1620" t="str">
            <v>Front Housing-Dark Blue-L26</v>
          </cell>
          <cell r="D1620">
            <v>1</v>
          </cell>
        </row>
        <row r="1621">
          <cell r="B1621">
            <v>203261</v>
          </cell>
          <cell r="C1621" t="str">
            <v>Middle Housing-Black-L26</v>
          </cell>
          <cell r="D1621">
            <v>1</v>
          </cell>
        </row>
        <row r="1622">
          <cell r="B1622">
            <v>203262</v>
          </cell>
          <cell r="C1622" t="str">
            <v>Middle Housing-Blue-L26</v>
          </cell>
          <cell r="D1622">
            <v>1</v>
          </cell>
        </row>
        <row r="1623">
          <cell r="B1623">
            <v>203263</v>
          </cell>
          <cell r="C1623" t="str">
            <v>Middle Housing-Dark Blue-L26</v>
          </cell>
          <cell r="D1623">
            <v>1</v>
          </cell>
        </row>
        <row r="1624">
          <cell r="B1624">
            <v>203264</v>
          </cell>
          <cell r="C1624" t="str">
            <v>Back Housing(Battery Cover)Black-L26</v>
          </cell>
          <cell r="D1624">
            <v>1</v>
          </cell>
        </row>
        <row r="1625">
          <cell r="B1625">
            <v>203265</v>
          </cell>
          <cell r="C1625" t="str">
            <v>Back Housing(Battery Cover)Dark Blue-L26</v>
          </cell>
          <cell r="D1625">
            <v>1</v>
          </cell>
        </row>
        <row r="1626">
          <cell r="B1626">
            <v>203266</v>
          </cell>
          <cell r="C1626" t="str">
            <v>Battery 1750mAh-L26</v>
          </cell>
          <cell r="D1626">
            <v>1</v>
          </cell>
        </row>
        <row r="1627">
          <cell r="B1627">
            <v>203267</v>
          </cell>
          <cell r="C1627" t="str">
            <v>Screen Protector Film-L26</v>
          </cell>
          <cell r="D1627">
            <v>1</v>
          </cell>
        </row>
        <row r="1628">
          <cell r="B1628">
            <v>203270</v>
          </cell>
          <cell r="C1628" t="str">
            <v>Glue Tube-MP8100HVB / 8100HV-S7</v>
          </cell>
          <cell r="D1628">
            <v>3.1670000000000001E-3</v>
          </cell>
        </row>
        <row r="1629">
          <cell r="B1629">
            <v>203271</v>
          </cell>
          <cell r="C1629" t="str">
            <v>USB Cable-HJSWT002A-White-Common</v>
          </cell>
          <cell r="D1629">
            <v>1</v>
          </cell>
        </row>
        <row r="1630">
          <cell r="B1630">
            <v>203272</v>
          </cell>
          <cell r="C1630" t="str">
            <v>USB Cable-HJSWT001A-Black-Common</v>
          </cell>
          <cell r="D1630">
            <v>1</v>
          </cell>
        </row>
        <row r="1631">
          <cell r="B1631">
            <v>203273</v>
          </cell>
          <cell r="C1631" t="str">
            <v>Middle Housing-Green-P13</v>
          </cell>
          <cell r="D1631">
            <v>1</v>
          </cell>
        </row>
        <row r="1632">
          <cell r="B1632">
            <v>203274</v>
          </cell>
          <cell r="C1632" t="str">
            <v>Keypad-Black Green-P13</v>
          </cell>
          <cell r="D1632">
            <v>1</v>
          </cell>
        </row>
        <row r="1633">
          <cell r="B1633">
            <v>203275</v>
          </cell>
          <cell r="C1633" t="str">
            <v>CAP 0201 27pF +/-5% COG 25V</v>
          </cell>
          <cell r="D1633">
            <v>2</v>
          </cell>
        </row>
        <row r="1634">
          <cell r="B1634">
            <v>203276</v>
          </cell>
          <cell r="C1634" t="str">
            <v>CAP 0201 33pF +/-5% COG 25V</v>
          </cell>
          <cell r="D1634">
            <v>28.42</v>
          </cell>
        </row>
        <row r="1635">
          <cell r="B1635">
            <v>203277</v>
          </cell>
          <cell r="C1635" t="str">
            <v>CAP 0201 100pF +/-5% COG 25V</v>
          </cell>
          <cell r="D1635">
            <v>9</v>
          </cell>
        </row>
        <row r="1636">
          <cell r="B1636">
            <v>203278</v>
          </cell>
          <cell r="C1636" t="str">
            <v>CAP 0201 4.7nF +/-10% X7R 10V</v>
          </cell>
          <cell r="D1636">
            <v>1.0149999999999999</v>
          </cell>
        </row>
        <row r="1637">
          <cell r="B1637">
            <v>203279</v>
          </cell>
          <cell r="C1637" t="str">
            <v>CAP 0201 10nF +/-10% X7R 10V</v>
          </cell>
          <cell r="D1637">
            <v>3.0449999999999999</v>
          </cell>
        </row>
        <row r="1638">
          <cell r="B1638">
            <v>203280</v>
          </cell>
          <cell r="C1638" t="str">
            <v>IND 0201 3.9nH +/-0.3% Q&gt;4 Srf=6000MHz DCR=0.27ohm Ir=300mA</v>
          </cell>
          <cell r="D1638">
            <v>1.02</v>
          </cell>
        </row>
        <row r="1639">
          <cell r="B1639">
            <v>203281</v>
          </cell>
          <cell r="C1639" t="str">
            <v>IND 0201 4.3nH +/-0.3% Q&gt;4 Srf=5700MHz DCR=0.30ohm Ir=280mA</v>
          </cell>
          <cell r="D1639">
            <v>3.06</v>
          </cell>
        </row>
        <row r="1640">
          <cell r="B1640">
            <v>203282</v>
          </cell>
          <cell r="C1640" t="str">
            <v>IND 0201 4.7nH +/-0.3% Q&gt;4 Srf=5300MHz DCR=0.30ohm Ir=280mA</v>
          </cell>
          <cell r="D1640">
            <v>3.06</v>
          </cell>
        </row>
        <row r="1641">
          <cell r="B1641">
            <v>203283</v>
          </cell>
          <cell r="C1641" t="str">
            <v>IND 0201 5.6nH +/-0.3% Q&gt;4 Srf=4600MHz DCR=0.36ohm Ir=260mA</v>
          </cell>
          <cell r="D1641">
            <v>2.04</v>
          </cell>
        </row>
        <row r="1642">
          <cell r="B1642">
            <v>203284</v>
          </cell>
          <cell r="C1642" t="str">
            <v>IND 0201 6.2nH +/-0.3% Q&gt;4 Srf=4200MHz DCR=0.38ohm Ir=250mA</v>
          </cell>
          <cell r="D1642">
            <v>1.02</v>
          </cell>
        </row>
        <row r="1643">
          <cell r="B1643">
            <v>203285</v>
          </cell>
          <cell r="C1643" t="str">
            <v>IND 0201 7.5nH +/-5% Q&gt;4 Srf=3600MHz DCR=0.41ohm Ir=240mA</v>
          </cell>
          <cell r="D1643">
            <v>1.02</v>
          </cell>
        </row>
        <row r="1644">
          <cell r="B1644">
            <v>203286</v>
          </cell>
          <cell r="C1644" t="str">
            <v>IND 0201 8.2nH +/-5% Q&gt;4 Srf=3400MHz DCR=0.45ohm Ir=230mA</v>
          </cell>
          <cell r="D1644">
            <v>1.02</v>
          </cell>
        </row>
        <row r="1645">
          <cell r="B1645">
            <v>203287</v>
          </cell>
          <cell r="C1645" t="str">
            <v>IND 0201 9.1nH +/-5% Q&gt;4 Srf=3200MHz DCR=0.48ohm Ir=220mA</v>
          </cell>
          <cell r="D1645">
            <v>2.04</v>
          </cell>
        </row>
        <row r="1646">
          <cell r="B1646">
            <v>203288</v>
          </cell>
          <cell r="C1646" t="str">
            <v>IND 0201 10nH +/-5% Q&gt;4 Srf=2900MHz DCR=0.51ohm Ir=220mA</v>
          </cell>
          <cell r="D1646">
            <v>3.06</v>
          </cell>
        </row>
        <row r="1647">
          <cell r="B1647">
            <v>203289</v>
          </cell>
          <cell r="C1647" t="str">
            <v>IND 0201 15nH +/-5% Q&gt;4 Srf=2300MHz DCR=0.71ohm Ir=180mA</v>
          </cell>
          <cell r="D1647">
            <v>1.02</v>
          </cell>
        </row>
        <row r="1648">
          <cell r="B1648">
            <v>203290</v>
          </cell>
          <cell r="C1648" t="str">
            <v>IND 0201 22nH +/-5% Q&gt;4 Srf=1800MHz DCR=1.00ohm Ir=150mA</v>
          </cell>
          <cell r="D1648">
            <v>1.02</v>
          </cell>
        </row>
        <row r="1649">
          <cell r="B1649">
            <v>203291</v>
          </cell>
          <cell r="C1649" t="str">
            <v>IND 0201 33nH +/-5% Q&gt;4 Srf=1700MHz DCR=1.47ohm Ir=110mA</v>
          </cell>
          <cell r="D1649">
            <v>2.04</v>
          </cell>
        </row>
        <row r="1650">
          <cell r="B1650">
            <v>203292</v>
          </cell>
          <cell r="C1650" t="str">
            <v>IND 0201 39nH +/-5% Q&gt;4 Srf=1500MHz DCR=1.72ohm Ir=100mA</v>
          </cell>
          <cell r="D1650">
            <v>2.04</v>
          </cell>
        </row>
        <row r="1651">
          <cell r="B1651">
            <v>203293</v>
          </cell>
          <cell r="C1651" t="str">
            <v>IND 0201 82nH +/-5% Q&gt;4 Srf=1000MHz DCR=3.37ohm Ir=70mA</v>
          </cell>
          <cell r="D1651">
            <v>1.02</v>
          </cell>
        </row>
        <row r="1652">
          <cell r="B1652">
            <v>203294</v>
          </cell>
          <cell r="C1652" t="str">
            <v>IND 0201 47nH +/-20% Q&gt;4 Srf=1000MHz DCR=3.5ohm Ir=50mA</v>
          </cell>
          <cell r="D1652">
            <v>2.04</v>
          </cell>
        </row>
        <row r="1653">
          <cell r="B1653">
            <v>203295</v>
          </cell>
          <cell r="C1653" t="str">
            <v>IND 0201 10nH +/-20% Q&gt;4 Srf=1000MHz DCR=5.0ohm Ir=10mA</v>
          </cell>
          <cell r="D1653">
            <v>3.06</v>
          </cell>
        </row>
        <row r="1654">
          <cell r="B1654">
            <v>203296</v>
          </cell>
          <cell r="C1654" t="str">
            <v>IND 0201 100nH +/-20% Q&gt;4 Srf=1000MHz DCR=60ohm Ir=75mA</v>
          </cell>
          <cell r="D1654">
            <v>1.02</v>
          </cell>
        </row>
        <row r="1655">
          <cell r="B1655">
            <v>203297</v>
          </cell>
          <cell r="C1655" t="str">
            <v>CAP 0201 33nF +/-10% X5R 10V</v>
          </cell>
          <cell r="D1655">
            <v>1.0149999999999999</v>
          </cell>
        </row>
        <row r="1656">
          <cell r="B1656">
            <v>203298</v>
          </cell>
          <cell r="C1656" t="str">
            <v>CAP 0201 100nF +/-10% X5R 6.3V</v>
          </cell>
          <cell r="D1656">
            <v>52.78</v>
          </cell>
        </row>
        <row r="1657">
          <cell r="B1657">
            <v>203299</v>
          </cell>
          <cell r="C1657" t="str">
            <v>CAP 0402 470nF +/-10% X5R 10V</v>
          </cell>
          <cell r="D1657">
            <v>2.0299999999999998</v>
          </cell>
        </row>
        <row r="1658">
          <cell r="B1658">
            <v>203300</v>
          </cell>
          <cell r="C1658" t="str">
            <v>CAP 0603 2.2uF +/-10% X5R 16V</v>
          </cell>
          <cell r="D1658">
            <v>2.0299999999999998</v>
          </cell>
        </row>
        <row r="1659">
          <cell r="B1659">
            <v>203301</v>
          </cell>
          <cell r="C1659" t="str">
            <v>CAP 0603 4.7uF +/-10% X5R 16V</v>
          </cell>
          <cell r="D1659">
            <v>1.0149999999999999</v>
          </cell>
        </row>
        <row r="1660">
          <cell r="B1660">
            <v>203302</v>
          </cell>
          <cell r="C1660" t="str">
            <v>IND 0201 1.0nH +/-0.3% Q&gt;4 Srf&gt;10000MHz DCR=0.11ohm Ir=470mA</v>
          </cell>
          <cell r="D1660">
            <v>4.08</v>
          </cell>
        </row>
        <row r="1661">
          <cell r="B1661">
            <v>203303</v>
          </cell>
          <cell r="C1661" t="str">
            <v>IND 0201 1.5nH +/-0.3% Q&gt;4 Srf&gt;10000MHz DCR=0.13ohm Ir=430mA</v>
          </cell>
          <cell r="D1661">
            <v>1.02</v>
          </cell>
        </row>
        <row r="1662">
          <cell r="B1662">
            <v>203304</v>
          </cell>
          <cell r="C1662" t="str">
            <v>IND 0201 1.8nH +/-0.3% Q&gt;4 Srf&gt;10000MHz DCR=0.16ohm Ir=390mA</v>
          </cell>
          <cell r="D1662">
            <v>1.02</v>
          </cell>
        </row>
        <row r="1663">
          <cell r="B1663">
            <v>203305</v>
          </cell>
          <cell r="C1663" t="str">
            <v>IND 0201 2.0nH +/-0.3% Q&gt;4 Srf&gt;10000MHz DCR=0.17ohm Ir=380mA</v>
          </cell>
          <cell r="D1663">
            <v>1.02</v>
          </cell>
        </row>
        <row r="1664">
          <cell r="B1664">
            <v>203306</v>
          </cell>
          <cell r="C1664" t="str">
            <v>IND 0201 2.2nH +/-0.3% Q&gt;4 Srf=8800MHz DCR=0.19ohm Ir=360mA</v>
          </cell>
          <cell r="D1664">
            <v>3.06</v>
          </cell>
        </row>
        <row r="1665">
          <cell r="B1665">
            <v>203307</v>
          </cell>
          <cell r="C1665" t="str">
            <v>IND 0201 2.7nH +/-0.3% Q&gt;4 Srf=7700MHz DCR=0.21ohm Ir=340mA</v>
          </cell>
          <cell r="D1665">
            <v>5.0999999999999996</v>
          </cell>
        </row>
        <row r="1666">
          <cell r="B1666">
            <v>203308</v>
          </cell>
          <cell r="C1666" t="str">
            <v>IND 0201 3.3nH +/-0.3% Q&gt;4 Srf=6700MHz DCR=0.23ohm Ir=320mA</v>
          </cell>
          <cell r="D1666">
            <v>3.06</v>
          </cell>
        </row>
        <row r="1667">
          <cell r="B1667">
            <v>203309</v>
          </cell>
          <cell r="C1667" t="str">
            <v>IND 0201 3.6nH +/-0.3% Q&gt;4 Srf=6400MHz DCR=0.25ohm Ir=310mA</v>
          </cell>
          <cell r="D1667">
            <v>1.02</v>
          </cell>
        </row>
        <row r="1668">
          <cell r="B1668">
            <v>203310</v>
          </cell>
          <cell r="C1668" t="str">
            <v>RES 0603 0ohm +/-5%</v>
          </cell>
          <cell r="D1668">
            <v>2.04</v>
          </cell>
        </row>
        <row r="1669">
          <cell r="B1669">
            <v>203311</v>
          </cell>
          <cell r="C1669" t="str">
            <v>RES 0603 0.47ohm +/-1%</v>
          </cell>
          <cell r="D1669">
            <v>2.04</v>
          </cell>
        </row>
        <row r="1670">
          <cell r="B1670">
            <v>203312</v>
          </cell>
          <cell r="C1670" t="str">
            <v>RES 0201 1ohm +/-1%</v>
          </cell>
          <cell r="D1670">
            <v>1.02</v>
          </cell>
        </row>
        <row r="1671">
          <cell r="B1671">
            <v>203313</v>
          </cell>
          <cell r="C1671" t="str">
            <v>RED 0201 36ohm +/-1%</v>
          </cell>
          <cell r="D1671">
            <v>2.04</v>
          </cell>
        </row>
        <row r="1672">
          <cell r="B1672">
            <v>203314</v>
          </cell>
          <cell r="C1672" t="str">
            <v>RES 0201 150ohm +/-5%</v>
          </cell>
          <cell r="D1672">
            <v>2.04</v>
          </cell>
        </row>
        <row r="1673">
          <cell r="B1673">
            <v>203315</v>
          </cell>
          <cell r="C1673" t="str">
            <v>RES 0201 1Kohm +/-1%</v>
          </cell>
          <cell r="D1673">
            <v>8.16</v>
          </cell>
        </row>
        <row r="1674">
          <cell r="B1674">
            <v>203316</v>
          </cell>
          <cell r="C1674" t="str">
            <v>RES 0201 2.49Kohm +/-1%</v>
          </cell>
          <cell r="D1674">
            <v>1.02</v>
          </cell>
        </row>
        <row r="1675">
          <cell r="B1675">
            <v>203317</v>
          </cell>
          <cell r="C1675" t="str">
            <v>RES 0201 8.06Kohm +/-1%</v>
          </cell>
          <cell r="D1675">
            <v>2</v>
          </cell>
        </row>
        <row r="1676">
          <cell r="B1676">
            <v>203318</v>
          </cell>
          <cell r="C1676" t="str">
            <v>RES 0201 10Kohm +/-1%</v>
          </cell>
          <cell r="D1676">
            <v>3.06</v>
          </cell>
        </row>
        <row r="1677">
          <cell r="B1677">
            <v>203319</v>
          </cell>
          <cell r="C1677" t="str">
            <v>RES 0201 82Kohm +/-1%</v>
          </cell>
          <cell r="D1677">
            <v>2.04</v>
          </cell>
        </row>
        <row r="1678">
          <cell r="B1678">
            <v>203320</v>
          </cell>
          <cell r="C1678" t="str">
            <v>RES 0402 200Kohm +/-1%</v>
          </cell>
          <cell r="D1678">
            <v>1.02</v>
          </cell>
        </row>
        <row r="1679">
          <cell r="B1679">
            <v>203321</v>
          </cell>
          <cell r="C1679" t="str">
            <v>CAP 0201 0.5pF +/-0.25pF C0G 25V</v>
          </cell>
          <cell r="D1679">
            <v>1.0149999999999999</v>
          </cell>
        </row>
        <row r="1680">
          <cell r="B1680">
            <v>203322</v>
          </cell>
          <cell r="C1680" t="str">
            <v>CAP 0201 1.0pF +/-0.25pF COG 25V</v>
          </cell>
          <cell r="D1680">
            <v>1.0149999999999999</v>
          </cell>
        </row>
        <row r="1681">
          <cell r="B1681">
            <v>203323</v>
          </cell>
          <cell r="C1681" t="str">
            <v>CAP 0201 1.2pF +/-0.25pF COG 25V</v>
          </cell>
          <cell r="D1681">
            <v>1.0149999999999999</v>
          </cell>
        </row>
        <row r="1682">
          <cell r="B1682">
            <v>203324</v>
          </cell>
          <cell r="C1682" t="str">
            <v>CAP 0201 2.0pF +/-0.25pF COG 25V</v>
          </cell>
          <cell r="D1682">
            <v>1.0149999999999999</v>
          </cell>
        </row>
        <row r="1683">
          <cell r="B1683">
            <v>203325</v>
          </cell>
          <cell r="C1683" t="str">
            <v>CAP 0201 2.7pF +/-0.25pF COG 25V</v>
          </cell>
          <cell r="D1683">
            <v>3.0449999999999999</v>
          </cell>
        </row>
        <row r="1684">
          <cell r="B1684">
            <v>203326</v>
          </cell>
          <cell r="C1684" t="str">
            <v>CAP 0201 3.3pF +/-0.25pF COG 25V</v>
          </cell>
          <cell r="D1684">
            <v>3.0449999999999999</v>
          </cell>
        </row>
        <row r="1685">
          <cell r="B1685">
            <v>203327</v>
          </cell>
          <cell r="C1685" t="str">
            <v>CAP 0201 8.2pF +/-0.25pF COG 25V</v>
          </cell>
          <cell r="D1685">
            <v>1.0149999999999999</v>
          </cell>
        </row>
        <row r="1686">
          <cell r="B1686">
            <v>203328</v>
          </cell>
          <cell r="C1686" t="str">
            <v>CAP 0201 10pF +/-5% COG 25V</v>
          </cell>
          <cell r="D1686">
            <v>2.0299999999999998</v>
          </cell>
        </row>
        <row r="1687">
          <cell r="B1687">
            <v>203329</v>
          </cell>
          <cell r="C1687" t="str">
            <v>CAP 0201 1uF +/-20% X5R 10V</v>
          </cell>
          <cell r="D1687">
            <v>141.08500000000001</v>
          </cell>
        </row>
        <row r="1688">
          <cell r="B1688">
            <v>203330</v>
          </cell>
          <cell r="C1688" t="str">
            <v>Chip_Bead 0603 2500ohm@100MHz +/-25% DCR=0.8ohm Ir=200mA</v>
          </cell>
          <cell r="D1688">
            <v>5.0999999999999996</v>
          </cell>
        </row>
        <row r="1689">
          <cell r="B1689">
            <v>203331</v>
          </cell>
          <cell r="C1689" t="str">
            <v>Chip_Bead 0603 220ohm@100MHz +/-25% DCR=0.10ohm Ir=1400mA</v>
          </cell>
          <cell r="D1689">
            <v>2.04</v>
          </cell>
        </row>
        <row r="1690">
          <cell r="B1690">
            <v>203332</v>
          </cell>
          <cell r="C1690" t="str">
            <v>Flashlight_120LM_500mA_CCT5350K-6100K_2016 center</v>
          </cell>
          <cell r="D1690">
            <v>1.01</v>
          </cell>
        </row>
        <row r="1691">
          <cell r="B1691">
            <v>203333</v>
          </cell>
          <cell r="C1691" t="str">
            <v>DC-DC/SGM3804-0YG/TR/CH1: 2.4~6.4; CH2: -6.4~-2.4/70 mA/1.6 mHz/WLCSP-12/1.7*1.51*0.575mm/2kV/1</v>
          </cell>
          <cell r="D1691">
            <v>1.02</v>
          </cell>
        </row>
        <row r="1692">
          <cell r="B1692">
            <v>203334</v>
          </cell>
          <cell r="C1692" t="str">
            <v>three-in-one sensor(ALS+PS+IR.DFN-8.3.94x2.36x1.35mm</v>
          </cell>
          <cell r="D1692">
            <v>1.02</v>
          </cell>
        </row>
        <row r="1693">
          <cell r="B1693">
            <v>203335</v>
          </cell>
          <cell r="C1693" t="str">
            <v>Saw 1-in-1 1.3/1.7dB GPS all in one 1.1?0.9?0.6</v>
          </cell>
          <cell r="D1693">
            <v>1.02</v>
          </cell>
        </row>
        <row r="1694">
          <cell r="B1694">
            <v>203336</v>
          </cell>
          <cell r="C1694" t="str">
            <v>IND 0201 12nH +/-5% Q&gt;4 Srf=2700MHz DCR=0.68ohm Ir=190mA</v>
          </cell>
          <cell r="D1694">
            <v>1.02</v>
          </cell>
        </row>
        <row r="1695">
          <cell r="B1695">
            <v>203337</v>
          </cell>
          <cell r="C1695" t="str">
            <v>Rear Flashlight-F9</v>
          </cell>
          <cell r="D1695">
            <v>1</v>
          </cell>
        </row>
        <row r="1696">
          <cell r="B1696">
            <v>203338</v>
          </cell>
          <cell r="C1696" t="str">
            <v>Insulation Tape-Rear Camera Connector -F9</v>
          </cell>
          <cell r="D1696">
            <v>1.01</v>
          </cell>
        </row>
        <row r="1697">
          <cell r="B1697">
            <v>203339</v>
          </cell>
          <cell r="C1697" t="str">
            <v>Tape-Front Flashlight-F9</v>
          </cell>
          <cell r="D1697">
            <v>1.01</v>
          </cell>
        </row>
        <row r="1698">
          <cell r="B1698">
            <v>203340</v>
          </cell>
          <cell r="C1698" t="str">
            <v>Foam-B Housing Camera Dustproof -F9</v>
          </cell>
          <cell r="D1698">
            <v>1.01</v>
          </cell>
        </row>
        <row r="1699">
          <cell r="B1699">
            <v>203341</v>
          </cell>
          <cell r="C1699" t="str">
            <v>Front Flashlight -F9</v>
          </cell>
          <cell r="D1699">
            <v>1</v>
          </cell>
        </row>
        <row r="1700">
          <cell r="B1700">
            <v>203342</v>
          </cell>
          <cell r="C1700" t="str">
            <v>Conductive Sponge-Shielding 12*3*0.3mm-F9</v>
          </cell>
          <cell r="D1700">
            <v>1.01</v>
          </cell>
        </row>
        <row r="1701">
          <cell r="B1701">
            <v>203343</v>
          </cell>
          <cell r="C1701" t="str">
            <v>Mylar 12.6*33.25*0.05mm-NF4</v>
          </cell>
          <cell r="D1701">
            <v>1.02</v>
          </cell>
        </row>
        <row r="1702">
          <cell r="B1702">
            <v>203344</v>
          </cell>
          <cell r="C1702" t="str">
            <v>Light Guider-F9</v>
          </cell>
          <cell r="D1702">
            <v>1</v>
          </cell>
        </row>
        <row r="1703">
          <cell r="B1703">
            <v>203345</v>
          </cell>
          <cell r="C1703" t="str">
            <v>Battery-WMB2500C-F9</v>
          </cell>
          <cell r="D1703">
            <v>1</v>
          </cell>
        </row>
        <row r="1704">
          <cell r="B1704">
            <v>203346</v>
          </cell>
          <cell r="C1704" t="str">
            <v>Touch Panel-Black-F9</v>
          </cell>
          <cell r="D1704">
            <v>1</v>
          </cell>
        </row>
        <row r="1705">
          <cell r="B1705">
            <v>203347</v>
          </cell>
          <cell r="C1705" t="str">
            <v>Front Housing-Black-F9</v>
          </cell>
          <cell r="D1705">
            <v>1</v>
          </cell>
        </row>
        <row r="1706">
          <cell r="B1706">
            <v>203348</v>
          </cell>
          <cell r="C1706" t="str">
            <v>Middle Housing Top-Black-F9</v>
          </cell>
          <cell r="D1706">
            <v>1</v>
          </cell>
        </row>
        <row r="1707">
          <cell r="B1707">
            <v>203349</v>
          </cell>
          <cell r="C1707" t="str">
            <v>Middle Housing Bottom-Black-F9</v>
          </cell>
          <cell r="D1707">
            <v>1</v>
          </cell>
        </row>
        <row r="1708">
          <cell r="B1708">
            <v>203350</v>
          </cell>
          <cell r="C1708" t="str">
            <v>Camera Lens Rear-Black-F9</v>
          </cell>
          <cell r="D1708">
            <v>1</v>
          </cell>
        </row>
        <row r="1709">
          <cell r="B1709">
            <v>203351</v>
          </cell>
          <cell r="C1709" t="str">
            <v>Antenna-GSM-Black-F9</v>
          </cell>
          <cell r="D1709">
            <v>1</v>
          </cell>
        </row>
        <row r="1710">
          <cell r="B1710">
            <v>203352</v>
          </cell>
          <cell r="C1710" t="str">
            <v>Antenna GPS Wifi-Black-F9</v>
          </cell>
          <cell r="D1710">
            <v>1</v>
          </cell>
        </row>
        <row r="1711">
          <cell r="B1711">
            <v>203353</v>
          </cell>
          <cell r="C1711" t="str">
            <v>Antenna-Driversity-Black-F9</v>
          </cell>
          <cell r="D1711">
            <v>1</v>
          </cell>
        </row>
        <row r="1712">
          <cell r="B1712">
            <v>203354</v>
          </cell>
          <cell r="C1712" t="str">
            <v>Foam-LCM-F9</v>
          </cell>
          <cell r="D1712">
            <v>1.01</v>
          </cell>
        </row>
        <row r="1713">
          <cell r="B1713">
            <v>203355</v>
          </cell>
          <cell r="C1713" t="str">
            <v>Foam-LCM Connector Press 20*4.5*0.25mm-F9</v>
          </cell>
          <cell r="D1713">
            <v>1.01</v>
          </cell>
        </row>
        <row r="1714">
          <cell r="B1714">
            <v>203356</v>
          </cell>
          <cell r="C1714" t="str">
            <v>TP Adhesive-F9</v>
          </cell>
          <cell r="D1714">
            <v>1.01</v>
          </cell>
        </row>
        <row r="1715">
          <cell r="B1715">
            <v>203357</v>
          </cell>
          <cell r="C1715" t="str">
            <v>Foam-B Housing Earphone Socket Dustproof-F9</v>
          </cell>
          <cell r="D1715">
            <v>1.01</v>
          </cell>
        </row>
        <row r="1716">
          <cell r="B1716">
            <v>203358</v>
          </cell>
          <cell r="C1716" t="str">
            <v>Foam-Connector Press 7.5*4.0*0.25mm-F9</v>
          </cell>
          <cell r="D1716">
            <v>3.03</v>
          </cell>
        </row>
        <row r="1717">
          <cell r="B1717">
            <v>203359</v>
          </cell>
          <cell r="C1717" t="str">
            <v>Foam-A Housing Earphone Socket Dustproof-F9</v>
          </cell>
          <cell r="D1717">
            <v>1.01</v>
          </cell>
        </row>
        <row r="1718">
          <cell r="B1718">
            <v>203360</v>
          </cell>
          <cell r="C1718" t="str">
            <v>TP Protector Film-F9</v>
          </cell>
          <cell r="D1718">
            <v>1</v>
          </cell>
        </row>
        <row r="1719">
          <cell r="B1719">
            <v>203361</v>
          </cell>
          <cell r="C1719" t="str">
            <v>Graphene-Battery Cover-White-F9</v>
          </cell>
          <cell r="D1719">
            <v>1</v>
          </cell>
        </row>
        <row r="1720">
          <cell r="B1720">
            <v>203362</v>
          </cell>
          <cell r="C1720" t="str">
            <v>Graphene-Battery Cover-Black-F9</v>
          </cell>
          <cell r="D1720">
            <v>1</v>
          </cell>
        </row>
        <row r="1721">
          <cell r="B1721">
            <v>203363</v>
          </cell>
          <cell r="C1721" t="str">
            <v>Camera Lens Rear Protective Film-F9</v>
          </cell>
          <cell r="D1721">
            <v>1</v>
          </cell>
        </row>
        <row r="1722">
          <cell r="B1722">
            <v>203364</v>
          </cell>
          <cell r="C1722" t="str">
            <v>Back Housing(Battery Cover)Red-F9</v>
          </cell>
          <cell r="D1722">
            <v>1</v>
          </cell>
        </row>
        <row r="1723">
          <cell r="B1723">
            <v>203365</v>
          </cell>
          <cell r="C1723" t="str">
            <v>Back Housing(Battery Cover)Oxford Blue-F9</v>
          </cell>
          <cell r="D1723">
            <v>1</v>
          </cell>
        </row>
        <row r="1724">
          <cell r="B1724">
            <v>203366</v>
          </cell>
          <cell r="C1724" t="str">
            <v>Back Housing(Battery Cover)Cyan-F9</v>
          </cell>
          <cell r="D1724">
            <v>1.01</v>
          </cell>
        </row>
        <row r="1725">
          <cell r="B1725">
            <v>203367</v>
          </cell>
          <cell r="C1725" t="str">
            <v>FPC Flash Module-F9</v>
          </cell>
          <cell r="D1725">
            <v>1</v>
          </cell>
        </row>
        <row r="1726">
          <cell r="B1726">
            <v>203368</v>
          </cell>
          <cell r="C1726" t="str">
            <v>Tape-Flashlight-F9</v>
          </cell>
          <cell r="D1726">
            <v>1.01</v>
          </cell>
        </row>
        <row r="1727">
          <cell r="B1727">
            <v>203369</v>
          </cell>
          <cell r="C1727" t="str">
            <v>Receiver Dustproof Net-F9</v>
          </cell>
          <cell r="D1727">
            <v>1.01</v>
          </cell>
        </row>
        <row r="1728">
          <cell r="B1728">
            <v>203370</v>
          </cell>
          <cell r="C1728" t="str">
            <v>Conductive Tape-Sub PCB-F9</v>
          </cell>
          <cell r="D1728">
            <v>1.01</v>
          </cell>
        </row>
        <row r="1729">
          <cell r="B1729">
            <v>203371</v>
          </cell>
          <cell r="C1729" t="str">
            <v>Graphene-A Housing -F9</v>
          </cell>
          <cell r="D1729">
            <v>1</v>
          </cell>
        </row>
        <row r="1730">
          <cell r="B1730">
            <v>203372</v>
          </cell>
          <cell r="C1730" t="str">
            <v>Cable Coaxial-F9</v>
          </cell>
          <cell r="D1730">
            <v>1</v>
          </cell>
        </row>
        <row r="1731">
          <cell r="B1731">
            <v>203373</v>
          </cell>
          <cell r="C1731" t="str">
            <v>IR Sealing Rubber Sleeve-F9</v>
          </cell>
          <cell r="D1731">
            <v>1</v>
          </cell>
        </row>
        <row r="1732">
          <cell r="B1732">
            <v>203374</v>
          </cell>
          <cell r="C1732" t="str">
            <v>Steel Disc-USB support-F9</v>
          </cell>
          <cell r="D1732">
            <v>1</v>
          </cell>
        </row>
        <row r="1733">
          <cell r="B1733">
            <v>203375</v>
          </cell>
          <cell r="C1733" t="str">
            <v>FPC Key With Dome-F9</v>
          </cell>
          <cell r="D1733">
            <v>1</v>
          </cell>
        </row>
        <row r="1734">
          <cell r="B1734">
            <v>203376</v>
          </cell>
          <cell r="C1734" t="str">
            <v>MIC Rubber Sleeve-F9</v>
          </cell>
          <cell r="D1734">
            <v>1</v>
          </cell>
        </row>
        <row r="1735">
          <cell r="B1735">
            <v>203377</v>
          </cell>
          <cell r="C1735" t="str">
            <v>Sub PCBA-F9</v>
          </cell>
          <cell r="D1735">
            <v>1</v>
          </cell>
        </row>
        <row r="1736">
          <cell r="B1736">
            <v>203378</v>
          </cell>
          <cell r="C1736" t="str">
            <v>Screw PB2.0*3.2mm-F9</v>
          </cell>
          <cell r="D1736">
            <v>12.12</v>
          </cell>
        </row>
        <row r="1737">
          <cell r="B1737">
            <v>203379</v>
          </cell>
          <cell r="C1737" t="str">
            <v>LCM 5.45FW-F9</v>
          </cell>
          <cell r="D1737">
            <v>1</v>
          </cell>
        </row>
        <row r="1738">
          <cell r="B1738">
            <v>203380</v>
          </cell>
          <cell r="C1738" t="str">
            <v>Screw ST1.4*0.3*2.5mm-F9</v>
          </cell>
          <cell r="D1738">
            <v>1.01</v>
          </cell>
        </row>
        <row r="1739">
          <cell r="B1739">
            <v>203381</v>
          </cell>
          <cell r="C1739" t="str">
            <v>Motor 12mm-F9</v>
          </cell>
          <cell r="D1739">
            <v>1</v>
          </cell>
        </row>
        <row r="1740">
          <cell r="B1740">
            <v>203382</v>
          </cell>
          <cell r="C1740" t="str">
            <v>Conductive Sponge-Shielding 23*3*0.3mm-F9</v>
          </cell>
          <cell r="D1740">
            <v>2.02</v>
          </cell>
        </row>
        <row r="1741">
          <cell r="B1741">
            <v>203383</v>
          </cell>
          <cell r="C1741" t="str">
            <v>Speaker-F9</v>
          </cell>
          <cell r="D1741">
            <v>1</v>
          </cell>
        </row>
        <row r="1742">
          <cell r="B1742">
            <v>203384</v>
          </cell>
          <cell r="C1742" t="str">
            <v>Receiver-F9</v>
          </cell>
          <cell r="D1742">
            <v>1</v>
          </cell>
        </row>
        <row r="1743">
          <cell r="B1743">
            <v>203385</v>
          </cell>
          <cell r="C1743" t="str">
            <v>Insulation Tape-Speaker 12*11.2*0.06mm-F9</v>
          </cell>
          <cell r="D1743">
            <v>1.01</v>
          </cell>
        </row>
        <row r="1744">
          <cell r="B1744">
            <v>203386</v>
          </cell>
          <cell r="C1744" t="str">
            <v>Mic 12mm-F9</v>
          </cell>
          <cell r="D1744">
            <v>1</v>
          </cell>
        </row>
        <row r="1745">
          <cell r="B1745">
            <v>203387</v>
          </cell>
          <cell r="C1745" t="str">
            <v>Conductive Sponge-Speaker 5*5*0.3mm-F9</v>
          </cell>
          <cell r="D1745">
            <v>1.01</v>
          </cell>
        </row>
        <row r="1746">
          <cell r="B1746">
            <v>203388</v>
          </cell>
          <cell r="C1746" t="str">
            <v>Foam-Speaker Sealed On Cavity A9002A 15*11*0.7mm-F9</v>
          </cell>
          <cell r="D1746">
            <v>1.01</v>
          </cell>
        </row>
        <row r="1747">
          <cell r="B1747">
            <v>203389</v>
          </cell>
          <cell r="C1747" t="str">
            <v>Camera 5M FF Back-F9</v>
          </cell>
          <cell r="D1747">
            <v>1</v>
          </cell>
        </row>
        <row r="1748">
          <cell r="B1748">
            <v>203390</v>
          </cell>
          <cell r="C1748" t="str">
            <v>Waterproof Label-F9</v>
          </cell>
          <cell r="D1748">
            <v>1</v>
          </cell>
        </row>
        <row r="1749">
          <cell r="B1749">
            <v>203391</v>
          </cell>
          <cell r="C1749" t="str">
            <v>Camera 5M FF Front -F9</v>
          </cell>
          <cell r="D1749">
            <v>1</v>
          </cell>
        </row>
        <row r="1750">
          <cell r="B1750">
            <v>203392</v>
          </cell>
          <cell r="C1750" t="str">
            <v>Tape-LCD Cover-F9</v>
          </cell>
          <cell r="D1750">
            <v>2.02</v>
          </cell>
        </row>
        <row r="1751">
          <cell r="B1751">
            <v>203393</v>
          </cell>
          <cell r="C1751" t="str">
            <v>Shielding Copper Foil 24*4*0.06-F9</v>
          </cell>
          <cell r="D1751">
            <v>1.01</v>
          </cell>
        </row>
        <row r="1752">
          <cell r="B1752">
            <v>203394</v>
          </cell>
          <cell r="C1752" t="str">
            <v>Tape-USB Rubber Sleeve-F9</v>
          </cell>
          <cell r="D1752">
            <v>1.01</v>
          </cell>
        </row>
        <row r="1753">
          <cell r="B1753">
            <v>203395</v>
          </cell>
          <cell r="C1753" t="str">
            <v>Graphene-Sheilding-F9</v>
          </cell>
          <cell r="D1753">
            <v>1.01</v>
          </cell>
        </row>
        <row r="1754">
          <cell r="B1754">
            <v>203396</v>
          </cell>
          <cell r="C1754" t="str">
            <v>Dustproof Net-B Housing speaker -F9</v>
          </cell>
          <cell r="D1754">
            <v>1.01</v>
          </cell>
        </row>
        <row r="1755">
          <cell r="B1755">
            <v>203397</v>
          </cell>
          <cell r="C1755" t="str">
            <v>Foam-B Housing USB Connect Dustproof -F9</v>
          </cell>
          <cell r="D1755">
            <v>1.01</v>
          </cell>
        </row>
        <row r="1756">
          <cell r="B1756">
            <v>203398</v>
          </cell>
          <cell r="C1756" t="str">
            <v>Foam-B Housing Speaker Cavity-F9</v>
          </cell>
          <cell r="D1756">
            <v>1.01</v>
          </cell>
        </row>
        <row r="1757">
          <cell r="B1757">
            <v>203399</v>
          </cell>
          <cell r="C1757" t="str">
            <v>Conductive Cloth-Front Camera 15*6.5*0.1mm-F9</v>
          </cell>
          <cell r="D1757">
            <v>1.01</v>
          </cell>
        </row>
        <row r="1758">
          <cell r="B1758">
            <v>203400</v>
          </cell>
          <cell r="C1758" t="str">
            <v>Insulation Tape-A Housing sealing 15*5.5*0.05mm-F9</v>
          </cell>
          <cell r="D1758">
            <v>1.01</v>
          </cell>
        </row>
        <row r="1759">
          <cell r="B1759">
            <v>203401</v>
          </cell>
          <cell r="C1759" t="str">
            <v>Tape-Camera Lens Rear-F9</v>
          </cell>
          <cell r="D1759">
            <v>1.01</v>
          </cell>
        </row>
        <row r="1760">
          <cell r="B1760">
            <v>203402</v>
          </cell>
          <cell r="C1760" t="str">
            <v>Foam-Front Camera Conductive 5*5*1.2mm-F9</v>
          </cell>
          <cell r="D1760">
            <v>1.01</v>
          </cell>
        </row>
        <row r="1761">
          <cell r="B1761">
            <v>203403</v>
          </cell>
          <cell r="C1761" t="str">
            <v>Main PCBA-S6 Dual</v>
          </cell>
          <cell r="D1761">
            <v>1</v>
          </cell>
        </row>
        <row r="1762">
          <cell r="B1762">
            <v>203404</v>
          </cell>
          <cell r="C1762" t="str">
            <v>Sub PCBA-S6 Dual</v>
          </cell>
          <cell r="D1762">
            <v>1</v>
          </cell>
        </row>
        <row r="1763">
          <cell r="B1763">
            <v>203406</v>
          </cell>
          <cell r="C1763" t="str">
            <v>LCM With Front Housing-Black-S6 Dual</v>
          </cell>
          <cell r="D1763">
            <v>1</v>
          </cell>
        </row>
        <row r="1764">
          <cell r="B1764">
            <v>203407</v>
          </cell>
          <cell r="C1764" t="str">
            <v>Camera 13M AF Back-S6 Dual</v>
          </cell>
          <cell r="D1764">
            <v>1</v>
          </cell>
        </row>
        <row r="1765">
          <cell r="B1765">
            <v>203408</v>
          </cell>
          <cell r="C1765" t="str">
            <v>Camera 2M FF Back-S6 Dual</v>
          </cell>
          <cell r="D1765">
            <v>1</v>
          </cell>
        </row>
        <row r="1766">
          <cell r="B1766">
            <v>203409</v>
          </cell>
          <cell r="C1766" t="str">
            <v>Camera 8M Front-S6 Dual</v>
          </cell>
          <cell r="D1766">
            <v>1</v>
          </cell>
        </row>
        <row r="1767">
          <cell r="B1767">
            <v>203410</v>
          </cell>
          <cell r="C1767" t="str">
            <v>Receiver-S6 Dual</v>
          </cell>
          <cell r="D1767">
            <v>1</v>
          </cell>
        </row>
        <row r="1768">
          <cell r="B1768">
            <v>203411</v>
          </cell>
          <cell r="C1768" t="str">
            <v>Speaker-S6 Dual</v>
          </cell>
          <cell r="D1768">
            <v>1</v>
          </cell>
        </row>
        <row r="1769">
          <cell r="B1769">
            <v>203412</v>
          </cell>
          <cell r="C1769" t="str">
            <v>Motor-S6 Dual</v>
          </cell>
          <cell r="D1769">
            <v>1</v>
          </cell>
        </row>
        <row r="1770">
          <cell r="B1770">
            <v>203413</v>
          </cell>
          <cell r="C1770" t="str">
            <v>Fingerprint-Blue-S6 Dual</v>
          </cell>
          <cell r="D1770">
            <v>1</v>
          </cell>
        </row>
        <row r="1771">
          <cell r="B1771">
            <v>203414</v>
          </cell>
          <cell r="C1771" t="str">
            <v>Fingerprint-Black-S6 Dual</v>
          </cell>
          <cell r="D1771">
            <v>1</v>
          </cell>
        </row>
        <row r="1772">
          <cell r="B1772">
            <v>203415</v>
          </cell>
          <cell r="C1772" t="str">
            <v>Coaxial Cable-S6 Dual</v>
          </cell>
          <cell r="D1772">
            <v>1</v>
          </cell>
        </row>
        <row r="1773">
          <cell r="B1773">
            <v>203416</v>
          </cell>
          <cell r="C1773" t="str">
            <v>FPC-Side key-S6 Dual</v>
          </cell>
          <cell r="D1773">
            <v>1</v>
          </cell>
        </row>
        <row r="1774">
          <cell r="B1774">
            <v>203417</v>
          </cell>
          <cell r="C1774" t="str">
            <v>FPC-Sub PCBA Antenna-S6 Dual</v>
          </cell>
          <cell r="D1774">
            <v>1</v>
          </cell>
        </row>
        <row r="1775">
          <cell r="B1775">
            <v>203418</v>
          </cell>
          <cell r="C1775" t="str">
            <v>Back Housing(Battery Cover)With Antenna-Blue-S6 Dual</v>
          </cell>
          <cell r="D1775">
            <v>1</v>
          </cell>
        </row>
        <row r="1776">
          <cell r="B1776">
            <v>203419</v>
          </cell>
          <cell r="C1776" t="str">
            <v>Back Housing(Battery Cover)With Antenna-Black-S6 Dual</v>
          </cell>
          <cell r="D1776">
            <v>1</v>
          </cell>
        </row>
        <row r="1777">
          <cell r="B1777">
            <v>203420</v>
          </cell>
          <cell r="C1777" t="str">
            <v>PCBA Support-S6 Dual</v>
          </cell>
          <cell r="D1777">
            <v>1</v>
          </cell>
        </row>
        <row r="1778">
          <cell r="B1778">
            <v>203421</v>
          </cell>
          <cell r="C1778" t="str">
            <v>Speaker Support-S6 Dual</v>
          </cell>
          <cell r="D1778">
            <v>1</v>
          </cell>
        </row>
        <row r="1779">
          <cell r="B1779">
            <v>203422</v>
          </cell>
          <cell r="C1779" t="str">
            <v>SIM Card Tray-Blue-S6 Dual</v>
          </cell>
          <cell r="D1779">
            <v>1</v>
          </cell>
        </row>
        <row r="1780">
          <cell r="B1780">
            <v>203423</v>
          </cell>
          <cell r="C1780" t="str">
            <v>SIM Card Tray-Black-S6 Dual</v>
          </cell>
          <cell r="D1780">
            <v>1</v>
          </cell>
        </row>
        <row r="1781">
          <cell r="B1781">
            <v>203424</v>
          </cell>
          <cell r="C1781" t="str">
            <v>LCM Battery Connector Hardware-S6 Dual</v>
          </cell>
          <cell r="D1781">
            <v>1</v>
          </cell>
        </row>
        <row r="1782">
          <cell r="B1782">
            <v>203425</v>
          </cell>
          <cell r="C1782" t="str">
            <v>Shield Cover-S6 Dual</v>
          </cell>
          <cell r="D1782">
            <v>1</v>
          </cell>
        </row>
        <row r="1783">
          <cell r="B1783">
            <v>203426</v>
          </cell>
          <cell r="C1783" t="str">
            <v>Camera Lens-S6 Dual</v>
          </cell>
          <cell r="D1783">
            <v>1</v>
          </cell>
        </row>
        <row r="1784">
          <cell r="B1784">
            <v>203427</v>
          </cell>
          <cell r="C1784" t="str">
            <v>Earphone Jack-S6 Dual</v>
          </cell>
          <cell r="D1784">
            <v>1</v>
          </cell>
        </row>
        <row r="1785">
          <cell r="B1785">
            <v>203428</v>
          </cell>
          <cell r="C1785" t="str">
            <v>Earphone Jack Hardware-S6 Dual</v>
          </cell>
          <cell r="D1785">
            <v>1</v>
          </cell>
        </row>
        <row r="1786">
          <cell r="B1786">
            <v>203429</v>
          </cell>
          <cell r="C1786" t="str">
            <v>Thermal Conductive Copper foil-Camera-S6 Dual</v>
          </cell>
          <cell r="D1786">
            <v>1</v>
          </cell>
        </row>
        <row r="1787">
          <cell r="B1787">
            <v>203430</v>
          </cell>
          <cell r="C1787" t="str">
            <v>TP Protector Film-S6 Dual</v>
          </cell>
          <cell r="D1787">
            <v>1</v>
          </cell>
        </row>
        <row r="1788">
          <cell r="B1788">
            <v>203431</v>
          </cell>
          <cell r="C1788" t="str">
            <v>Fingerprint-Conductive Sponge-S6 Dual</v>
          </cell>
          <cell r="D1788">
            <v>1</v>
          </cell>
        </row>
        <row r="1789">
          <cell r="B1789">
            <v>203432</v>
          </cell>
          <cell r="C1789" t="str">
            <v>Thermal Conductive Silicone Of Flash-S6 Dual</v>
          </cell>
          <cell r="D1789">
            <v>2</v>
          </cell>
        </row>
        <row r="1790">
          <cell r="B1790">
            <v>203433</v>
          </cell>
          <cell r="C1790" t="str">
            <v>Thermal Conductive Silicone Of PMU-S6 Dual</v>
          </cell>
          <cell r="D1790">
            <v>1</v>
          </cell>
        </row>
        <row r="1791">
          <cell r="B1791">
            <v>203434</v>
          </cell>
          <cell r="C1791" t="str">
            <v>Light Sensation Gum Cover-S6 Dual</v>
          </cell>
          <cell r="D1791">
            <v>1</v>
          </cell>
        </row>
        <row r="1792">
          <cell r="B1792">
            <v>203438</v>
          </cell>
          <cell r="C1792" t="str">
            <v>Conductive Cloth-Sim Card Slot 9*6.5*0.1mm-MH17</v>
          </cell>
          <cell r="D1792">
            <v>1</v>
          </cell>
        </row>
        <row r="1793">
          <cell r="B1793">
            <v>203439</v>
          </cell>
          <cell r="C1793" t="str">
            <v>0201 IND(10nH, +/- 5%,high Q&gt;13,compensation+0.86N)</v>
          </cell>
          <cell r="D1793">
            <v>2</v>
          </cell>
        </row>
        <row r="1794">
          <cell r="B1794">
            <v>203440</v>
          </cell>
          <cell r="C1794" t="str">
            <v>0201 IND(1.8nH, +/- 0.3nH,high Q&gt;13,compensation+0.26N)</v>
          </cell>
          <cell r="D1794">
            <v>1</v>
          </cell>
        </row>
        <row r="1795">
          <cell r="B1795">
            <v>203441</v>
          </cell>
          <cell r="C1795" t="str">
            <v>0201 IND(5.1nH, +/- 0.3nH,high Q&gt;13,compensation+0.44N)</v>
          </cell>
          <cell r="D1795">
            <v>1</v>
          </cell>
        </row>
        <row r="1796">
          <cell r="B1796">
            <v>203442</v>
          </cell>
          <cell r="C1796" t="str">
            <v>0201 IND(5.6nH, +/- 0.3nH,high Q&gt;13,compensation+0.44N)</v>
          </cell>
          <cell r="D1796">
            <v>1</v>
          </cell>
        </row>
        <row r="1797">
          <cell r="B1797">
            <v>203443</v>
          </cell>
          <cell r="C1797" t="str">
            <v>SIM CARD CONNECTOR(1.5H)</v>
          </cell>
          <cell r="D1797">
            <v>1</v>
          </cell>
        </row>
        <row r="1798">
          <cell r="B1798">
            <v>203444</v>
          </cell>
          <cell r="C1798" t="str">
            <v>T-FLASH CARD CONNECTOR(1.6H)</v>
          </cell>
          <cell r="D1798">
            <v>1</v>
          </cell>
        </row>
        <row r="1799">
          <cell r="B1799">
            <v>203445</v>
          </cell>
          <cell r="C1799" t="str">
            <v>PHONE JACK (dia 3.5,3.8H, oblique)</v>
          </cell>
          <cell r="D1799">
            <v>1</v>
          </cell>
        </row>
        <row r="1800">
          <cell r="B1800">
            <v>203446</v>
          </cell>
          <cell r="C1800" t="str">
            <v>N811_MAIN_PCB(4L)</v>
          </cell>
          <cell r="D1800">
            <v>1</v>
          </cell>
        </row>
        <row r="1801">
          <cell r="B1801">
            <v>203448</v>
          </cell>
          <cell r="C1801" t="str">
            <v>0201 IND(1.8nH,0.3nH,high Q&gt;13,compensation+0.26N)</v>
          </cell>
          <cell r="D1801">
            <v>1</v>
          </cell>
        </row>
        <row r="1802">
          <cell r="B1802">
            <v>203449</v>
          </cell>
          <cell r="C1802" t="str">
            <v>0201 IND(2.7nH, +/- 0.3nH,high Q&gt;13,compensation+0.26N)</v>
          </cell>
          <cell r="D1802">
            <v>2</v>
          </cell>
        </row>
        <row r="1803">
          <cell r="B1803">
            <v>203450</v>
          </cell>
          <cell r="C1803" t="str">
            <v>0201 IND(3.3nH, +/- 0.3nH,high Q&gt;13,compensation+0.26N)</v>
          </cell>
          <cell r="D1803">
            <v>4</v>
          </cell>
        </row>
        <row r="1804">
          <cell r="B1804">
            <v>203451</v>
          </cell>
          <cell r="C1804" t="str">
            <v>0201 IND(3.9nH, +/- 0.3nH,high Q&gt;13,compensation+0.44N)</v>
          </cell>
          <cell r="D1804">
            <v>1</v>
          </cell>
        </row>
        <row r="1805">
          <cell r="B1805">
            <v>203452</v>
          </cell>
          <cell r="C1805" t="str">
            <v>0201 IND(5.1nH,0.3nH,high Q&gt;13,compensation+0.44N)</v>
          </cell>
          <cell r="D1805">
            <v>1</v>
          </cell>
        </row>
        <row r="1806">
          <cell r="B1806">
            <v>203453</v>
          </cell>
          <cell r="C1806" t="str">
            <v>0201 IND(5.6nH,0.3nH,high Q&gt;13,compensation+0.44N)</v>
          </cell>
          <cell r="D1806">
            <v>1</v>
          </cell>
        </row>
        <row r="1807">
          <cell r="B1807">
            <v>203454</v>
          </cell>
          <cell r="C1807" t="str">
            <v>Micro USB CONNECTOR(5pin,4DIP) Size:7.5+/-0.1*5.2+/-0.1*2.45+/-0.1mm</v>
          </cell>
          <cell r="D1807">
            <v>1</v>
          </cell>
        </row>
        <row r="1808">
          <cell r="B1808">
            <v>203456</v>
          </cell>
          <cell r="C1808" t="str">
            <v>MICRO SIM CARD(1.5H) Size:14.15+/-0.1*13.4+/-0.1*1.5+/-0.1mm</v>
          </cell>
          <cell r="D1808">
            <v>1</v>
          </cell>
        </row>
        <row r="1809">
          <cell r="B1809">
            <v>203458</v>
          </cell>
          <cell r="C1809" t="str">
            <v>BATTERY CONNECTOR(3pin side contact with post 3.0P,5.4H)8.4+/-0.1*3.5+/-0.1*5.4+/-0.1mm</v>
          </cell>
          <cell r="D1809">
            <v>1</v>
          </cell>
        </row>
        <row r="1810">
          <cell r="B1810">
            <v>203459</v>
          </cell>
          <cell r="C1810" t="str">
            <v>PHONE JACK(Dia 3.5, 3.8H)</v>
          </cell>
          <cell r="D1810">
            <v>1</v>
          </cell>
        </row>
        <row r="1811">
          <cell r="B1811">
            <v>203460</v>
          </cell>
          <cell r="C1811" t="str">
            <v>N810_SHIEDING_CASE(BB,TIN)</v>
          </cell>
          <cell r="D1811">
            <v>1</v>
          </cell>
        </row>
        <row r="1812">
          <cell r="B1812">
            <v>203461</v>
          </cell>
          <cell r="C1812" t="str">
            <v>N302_MAIN_PCB(4L)</v>
          </cell>
          <cell r="D1812">
            <v>1</v>
          </cell>
        </row>
        <row r="1813">
          <cell r="B1813">
            <v>203462</v>
          </cell>
          <cell r="C1813" t="str">
            <v>EZ-FM Low Noise Amplifier</v>
          </cell>
          <cell r="D1813">
            <v>0.97952826000000004</v>
          </cell>
        </row>
        <row r="1814">
          <cell r="B1814">
            <v>203463</v>
          </cell>
          <cell r="C1814" t="str">
            <v>TVS(ESD,Bi-direction,WBFBP-02C,5.0V,&lt;15pF)</v>
          </cell>
          <cell r="D1814">
            <v>1</v>
          </cell>
        </row>
        <row r="1815">
          <cell r="B1815">
            <v>203464</v>
          </cell>
          <cell r="C1815" t="str">
            <v>TVS(ESD,2-Lines Bi-direction,DFN1006,5.0V,1pF)</v>
          </cell>
          <cell r="D1815">
            <v>1</v>
          </cell>
        </row>
        <row r="1816">
          <cell r="B1816">
            <v>203465</v>
          </cell>
          <cell r="C1816" t="str">
            <v>Mylar-Screen Insulation 30*20.5*0.05mm-MM15j</v>
          </cell>
          <cell r="D1816">
            <v>1</v>
          </cell>
        </row>
        <row r="1817">
          <cell r="B1817">
            <v>203466</v>
          </cell>
          <cell r="C1817" t="str">
            <v>TVS(Surge,Bi-direction,SOD-123,12V,4000W)</v>
          </cell>
          <cell r="D1817">
            <v>1</v>
          </cell>
        </row>
        <row r="1818">
          <cell r="B1818">
            <v>203467</v>
          </cell>
          <cell r="C1818" t="str">
            <v>0402 RES(36 Ohm ,+/-5%,1/16W)</v>
          </cell>
          <cell r="D1818">
            <v>1</v>
          </cell>
        </row>
        <row r="1819">
          <cell r="B1819">
            <v>203468</v>
          </cell>
          <cell r="C1819" t="str">
            <v>0402 CAP(22pF,+/-5%,50V)</v>
          </cell>
          <cell r="D1819">
            <v>3</v>
          </cell>
        </row>
        <row r="1820">
          <cell r="B1820">
            <v>203469</v>
          </cell>
          <cell r="C1820" t="str">
            <v>CAP 0201 100pF +/-5% C0G 50V</v>
          </cell>
          <cell r="D1820">
            <v>26.39</v>
          </cell>
        </row>
        <row r="1821">
          <cell r="B1821">
            <v>203470</v>
          </cell>
          <cell r="C1821" t="str">
            <v>Flat Card In Carton Box 360*270mm-MM15j</v>
          </cell>
          <cell r="D1821">
            <v>2.5000000000000001E-2</v>
          </cell>
        </row>
        <row r="1822">
          <cell r="B1822">
            <v>203471</v>
          </cell>
          <cell r="C1822" t="str">
            <v>0201 CAP(47nF,+/-10%,6.3V)</v>
          </cell>
          <cell r="D1822">
            <v>3</v>
          </cell>
        </row>
        <row r="1823">
          <cell r="B1823">
            <v>203472</v>
          </cell>
          <cell r="C1823" t="str">
            <v>0201 CAP(47nF,+/-20%,6.3V)</v>
          </cell>
          <cell r="D1823">
            <v>3</v>
          </cell>
        </row>
        <row r="1824">
          <cell r="B1824">
            <v>203473</v>
          </cell>
          <cell r="C1824" t="str">
            <v>Middle Housing-Blue-MM15j</v>
          </cell>
          <cell r="D1824">
            <v>1</v>
          </cell>
        </row>
        <row r="1825">
          <cell r="B1825">
            <v>203474</v>
          </cell>
          <cell r="C1825" t="str">
            <v>Back Housing (Battery Cover)Black-MM15j</v>
          </cell>
          <cell r="D1825">
            <v>1</v>
          </cell>
        </row>
        <row r="1826">
          <cell r="B1826">
            <v>203475</v>
          </cell>
          <cell r="C1826" t="str">
            <v>Back Housing (Battery Cover)Blue-MM15j</v>
          </cell>
          <cell r="D1826">
            <v>1</v>
          </cell>
        </row>
        <row r="1827">
          <cell r="B1827">
            <v>203476</v>
          </cell>
          <cell r="C1827" t="str">
            <v>Back Housing (Battery Cover)Gray-MM15j</v>
          </cell>
          <cell r="D1827">
            <v>1</v>
          </cell>
        </row>
        <row r="1828">
          <cell r="B1828">
            <v>203477</v>
          </cell>
          <cell r="C1828" t="str">
            <v>Keypad-Black-MM15j</v>
          </cell>
          <cell r="D1828">
            <v>1</v>
          </cell>
        </row>
        <row r="1829">
          <cell r="B1829">
            <v>203478</v>
          </cell>
          <cell r="C1829" t="str">
            <v>Keypad-Blue-MM15j</v>
          </cell>
          <cell r="D1829">
            <v>1</v>
          </cell>
        </row>
        <row r="1830">
          <cell r="B1830">
            <v>203479</v>
          </cell>
          <cell r="C1830" t="str">
            <v>LED Light-MM15j</v>
          </cell>
          <cell r="D1830">
            <v>1</v>
          </cell>
        </row>
        <row r="1831">
          <cell r="B1831">
            <v>203480</v>
          </cell>
          <cell r="C1831" t="str">
            <v>LCD Lens-Black-MM15j</v>
          </cell>
          <cell r="D1831">
            <v>1</v>
          </cell>
        </row>
        <row r="1832">
          <cell r="B1832">
            <v>203481</v>
          </cell>
          <cell r="C1832" t="str">
            <v>Camera Lens-Black-MM15j</v>
          </cell>
          <cell r="D1832">
            <v>1</v>
          </cell>
        </row>
        <row r="1833">
          <cell r="B1833">
            <v>203482</v>
          </cell>
          <cell r="C1833" t="str">
            <v>Keypad Dome-MM15j</v>
          </cell>
          <cell r="D1833">
            <v>1</v>
          </cell>
        </row>
        <row r="1834">
          <cell r="B1834">
            <v>203483</v>
          </cell>
          <cell r="C1834" t="str">
            <v>Screen Protector Film-MM15j</v>
          </cell>
          <cell r="D1834">
            <v>1</v>
          </cell>
        </row>
        <row r="1835">
          <cell r="B1835">
            <v>203484</v>
          </cell>
          <cell r="C1835" t="str">
            <v>LCD Gummed Paper 69.7*46*0.15mm-MM15j</v>
          </cell>
          <cell r="D1835">
            <v>1</v>
          </cell>
        </row>
        <row r="1836">
          <cell r="B1836">
            <v>203485</v>
          </cell>
          <cell r="C1836" t="str">
            <v>Camera Gummed Paper Diya 8.2mm-MM15j</v>
          </cell>
          <cell r="D1836">
            <v>1</v>
          </cell>
        </row>
        <row r="1837">
          <cell r="B1837">
            <v>203486</v>
          </cell>
          <cell r="C1837" t="str">
            <v>Foam-Camera 5*5*0.8mm-MM15j</v>
          </cell>
          <cell r="D1837">
            <v>1</v>
          </cell>
        </row>
        <row r="1838">
          <cell r="B1838">
            <v>203487</v>
          </cell>
          <cell r="C1838" t="str">
            <v>Foam-Receiver 23.9*6.5*0.3mm-MM15j</v>
          </cell>
          <cell r="D1838">
            <v>1</v>
          </cell>
        </row>
        <row r="1839">
          <cell r="B1839">
            <v>203488</v>
          </cell>
          <cell r="C1839" t="str">
            <v>Receiver Net-MM15j</v>
          </cell>
          <cell r="D1839">
            <v>1</v>
          </cell>
        </row>
        <row r="1840">
          <cell r="B1840">
            <v>203489</v>
          </cell>
          <cell r="C1840" t="str">
            <v>Foam-Speaker Holder-Black-MM15j</v>
          </cell>
          <cell r="D1840">
            <v>1</v>
          </cell>
        </row>
        <row r="1841">
          <cell r="B1841">
            <v>203490</v>
          </cell>
          <cell r="C1841" t="str">
            <v>Foam -LCD 0.5mm-MM15j</v>
          </cell>
          <cell r="D1841">
            <v>1</v>
          </cell>
        </row>
        <row r="1842">
          <cell r="B1842">
            <v>203491</v>
          </cell>
          <cell r="C1842" t="str">
            <v>Speaker&amp;Motor Line Fixing Glue 14.5*8*0.1mm-MM15j</v>
          </cell>
          <cell r="D1842">
            <v>1</v>
          </cell>
        </row>
        <row r="1843">
          <cell r="B1843">
            <v>203492</v>
          </cell>
          <cell r="C1843" t="str">
            <v>Conductive Cloth 41.8*41.8*0.1mm-MM15j</v>
          </cell>
          <cell r="D1843">
            <v>1</v>
          </cell>
        </row>
        <row r="1844">
          <cell r="B1844">
            <v>203493</v>
          </cell>
          <cell r="C1844" t="str">
            <v>Battery 1700mAh-MM15j</v>
          </cell>
          <cell r="D1844">
            <v>1</v>
          </cell>
        </row>
        <row r="1845">
          <cell r="B1845">
            <v>203494</v>
          </cell>
          <cell r="C1845" t="str">
            <v>Earphone (Black) 3.5 jack-MM15j</v>
          </cell>
          <cell r="D1845">
            <v>1</v>
          </cell>
        </row>
        <row r="1846">
          <cell r="B1846">
            <v>203495</v>
          </cell>
          <cell r="C1846" t="str">
            <v>Charger (Black)500mA-MM15j</v>
          </cell>
          <cell r="D1846">
            <v>1</v>
          </cell>
        </row>
        <row r="1847">
          <cell r="B1847">
            <v>203496</v>
          </cell>
          <cell r="C1847" t="str">
            <v>Resistor,1.2K ohm, +/- 5%,1/20W,0201</v>
          </cell>
          <cell r="D1847">
            <v>2</v>
          </cell>
        </row>
        <row r="1848">
          <cell r="B1848">
            <v>203497</v>
          </cell>
          <cell r="C1848" t="str">
            <v>Resistor,2K ohm, +/- 5%,1/20W,0201</v>
          </cell>
          <cell r="D1848">
            <v>1</v>
          </cell>
        </row>
        <row r="1849">
          <cell r="B1849">
            <v>203498</v>
          </cell>
          <cell r="C1849" t="str">
            <v>RES 0402 2Kohm +/-5%</v>
          </cell>
          <cell r="D1849">
            <v>2.04</v>
          </cell>
        </row>
        <row r="1850">
          <cell r="B1850">
            <v>203499</v>
          </cell>
          <cell r="C1850" t="str">
            <v>Resistor,220 ohm, +/- 5%,1/16W,0402</v>
          </cell>
          <cell r="D1850">
            <v>4</v>
          </cell>
        </row>
        <row r="1851">
          <cell r="B1851">
            <v>203500</v>
          </cell>
          <cell r="C1851" t="str">
            <v>RES 0402 47ohm +/-5%</v>
          </cell>
          <cell r="D1851">
            <v>2.04</v>
          </cell>
        </row>
        <row r="1852">
          <cell r="B1852">
            <v>203501</v>
          </cell>
          <cell r="C1852" t="str">
            <v>Capacitor,1uF, +/- 10%,25V,X5R,0603</v>
          </cell>
          <cell r="D1852">
            <v>2</v>
          </cell>
        </row>
        <row r="1853">
          <cell r="B1853">
            <v>203502</v>
          </cell>
          <cell r="C1853" t="str">
            <v>Capacitor,12pF, +/- 5%,25V,COG,0201</v>
          </cell>
          <cell r="D1853">
            <v>6</v>
          </cell>
        </row>
        <row r="1854">
          <cell r="B1854">
            <v>203503</v>
          </cell>
          <cell r="C1854" t="str">
            <v>Capacitor,1.2pF, +/- 0.25pF,25V,COG,0201</v>
          </cell>
          <cell r="D1854">
            <v>1</v>
          </cell>
        </row>
        <row r="1855">
          <cell r="B1855">
            <v>203504</v>
          </cell>
          <cell r="C1855" t="str">
            <v>Inductor,100nH, +/- 5%,0201,SDCL0603QR10JT02,Sunlord</v>
          </cell>
          <cell r="D1855">
            <v>2</v>
          </cell>
        </row>
        <row r="1856">
          <cell r="B1856">
            <v>203505</v>
          </cell>
          <cell r="C1856" t="str">
            <v>Inductor,1.5nH, +/- 0.3nH,0201,SDCL0603Q1N5ST02,Sunlord</v>
          </cell>
          <cell r="D1856">
            <v>1</v>
          </cell>
        </row>
        <row r="1857">
          <cell r="B1857">
            <v>203506</v>
          </cell>
          <cell r="C1857" t="str">
            <v>Ferrite Bead, 1.8Kohm, 100MHz, 100mA, 0402, BLM15BD182SN1D, MURATA</v>
          </cell>
          <cell r="D1857">
            <v>4</v>
          </cell>
        </row>
        <row r="1858">
          <cell r="B1858">
            <v>203507</v>
          </cell>
          <cell r="C1858" t="str">
            <v>Ferrite Bead,75 ohm,100MHz,300mA,0402,BLM15BB750SN1D,MURATA</v>
          </cell>
          <cell r="D1858">
            <v>2</v>
          </cell>
        </row>
        <row r="1859">
          <cell r="B1859">
            <v>203508</v>
          </cell>
          <cell r="C1859" t="str">
            <v>Diode,bi-directional ESD Protector,4.5V,80pF,DFN1006-2L,PESDNC2FD4V2B,Prisemi</v>
          </cell>
          <cell r="D1859">
            <v>1</v>
          </cell>
        </row>
        <row r="1860">
          <cell r="B1860">
            <v>203509</v>
          </cell>
          <cell r="C1860" t="str">
            <v>Diode,bi-directional ESD Protector,4.35V,300pF,SOD-323,PTVSHC3D4V5B,Prisemi</v>
          </cell>
          <cell r="D1860">
            <v>1</v>
          </cell>
        </row>
        <row r="1861">
          <cell r="B1861">
            <v>203510</v>
          </cell>
          <cell r="C1861" t="str">
            <v>Transient Voltage Suppressor,Uni-direction, 7.5V,2200pF,DFN2?2-3L,ESD5641D07-3/TR,WILLSEMI</v>
          </cell>
          <cell r="D1861">
            <v>1</v>
          </cell>
        </row>
        <row r="1862">
          <cell r="B1862">
            <v>203511</v>
          </cell>
          <cell r="C1862" t="str">
            <v>Semiconductor TVS Device,Bi-directional,5V,10pF,0402,SFI0402TS050-100A-11,SFI</v>
          </cell>
          <cell r="D1862">
            <v>4</v>
          </cell>
        </row>
        <row r="1863">
          <cell r="B1863">
            <v>203512</v>
          </cell>
          <cell r="C1863" t="str">
            <v>Transistor,NPN,SC-75,SBT5833T1G,SIG</v>
          </cell>
          <cell r="D1863">
            <v>3</v>
          </cell>
        </row>
        <row r="1864">
          <cell r="B1864">
            <v>203513</v>
          </cell>
          <cell r="C1864" t="str">
            <v>Transistor,PNP,-40V,-3A,SOT23-6L,SSCP005GSB,AF</v>
          </cell>
          <cell r="D1864">
            <v>1</v>
          </cell>
        </row>
        <row r="1865">
          <cell r="B1865">
            <v>203514</v>
          </cell>
          <cell r="C1865" t="str">
            <v>IC,FM LNA,SOT363-6L,2.2X2.2X1.1mm, AW5007ASTR,AWINIC</v>
          </cell>
          <cell r="D1865">
            <v>1</v>
          </cell>
        </row>
        <row r="1866">
          <cell r="B1866">
            <v>203515</v>
          </cell>
          <cell r="C1866" t="str">
            <v>IC,baseband processor,TFBGA 175ball,7.8x7.8x1.211mm,0.4pitch,SC6531E,SPREADTRUM</v>
          </cell>
          <cell r="D1866">
            <v>1</v>
          </cell>
        </row>
        <row r="1867">
          <cell r="B1867">
            <v>203516</v>
          </cell>
          <cell r="C1867" t="str">
            <v>SIM Card Connector,Common bridge type,tin inside welding,belt included,6PIN,2.54PITCH,16.4x16.3x1.80mmH,ALP-SIMD603-18B,Alips</v>
          </cell>
          <cell r="D1867">
            <v>2</v>
          </cell>
        </row>
        <row r="1868">
          <cell r="B1868">
            <v>203517</v>
          </cell>
          <cell r="C1868" t="str">
            <v>Battery Connector,Shell fragment type,4SMT,ith two positioning column, 3PIN,3.0PITCH,8.4x3.5x6.0mmH,B08-AB03F600,HongRida</v>
          </cell>
          <cell r="D1868">
            <v>1</v>
          </cell>
        </row>
        <row r="1869">
          <cell r="B1869">
            <v>203518</v>
          </cell>
          <cell r="C1869" t="str">
            <v>Audio Jack( Dia 3.5mm),Headless large slan,with one positioning column,6pin(3DIP+4SMT),12.6x6.3x4.7mmH,JAK35-061T4700-001A,Juda</v>
          </cell>
          <cell r="D1869">
            <v>1</v>
          </cell>
        </row>
        <row r="1870">
          <cell r="B1870">
            <v>203519</v>
          </cell>
          <cell r="C1870" t="str">
            <v>PCBA board,FF253-MB-V0.2E,Tongyuan</v>
          </cell>
          <cell r="D1870">
            <v>1</v>
          </cell>
        </row>
        <row r="1871">
          <cell r="B1871">
            <v>203520</v>
          </cell>
          <cell r="C1871" t="str">
            <v>Shielding Case(BB),irregular,tinplate ,added sealing,24.91x21.25x1.6mmH,FF253,En Kaite</v>
          </cell>
          <cell r="D1871">
            <v>1</v>
          </cell>
        </row>
        <row r="1872">
          <cell r="B1872">
            <v>203521</v>
          </cell>
          <cell r="C1872" t="str">
            <v>Resistor,12 ohm, +/- 5%,1/20W,0201</v>
          </cell>
          <cell r="D1872">
            <v>2</v>
          </cell>
        </row>
        <row r="1873">
          <cell r="B1873">
            <v>203522</v>
          </cell>
          <cell r="C1873" t="str">
            <v>Inductor,2.7nH, +/- 0.3nH,0201,SDCL0603Q2N7ST02,Sunlord</v>
          </cell>
          <cell r="D1873">
            <v>1</v>
          </cell>
        </row>
        <row r="1874">
          <cell r="B1874">
            <v>203523</v>
          </cell>
          <cell r="C1874" t="str">
            <v>Inductor,33nH, +/- 5%,0201,SDCL0603Q33NJT02,Sunlord</v>
          </cell>
          <cell r="D1874">
            <v>1</v>
          </cell>
        </row>
        <row r="1875">
          <cell r="B1875">
            <v>203524</v>
          </cell>
          <cell r="C1875" t="str">
            <v>Power Transient Voltage Suppressor,Uni-direction,12V,3500W,1020pF,SOD-123,WS12P4S1,CYG WAYON</v>
          </cell>
          <cell r="D1875">
            <v>1</v>
          </cell>
        </row>
        <row r="1876">
          <cell r="B1876">
            <v>203525</v>
          </cell>
          <cell r="C1876" t="str">
            <v>IC,baseband processor,TFBGA 175ball,7.8x7.8x1.211mm,0.4pitch,SC6531H,SPREADTRUM</v>
          </cell>
          <cell r="D1876">
            <v>1</v>
          </cell>
        </row>
        <row r="1877">
          <cell r="B1877">
            <v>203526</v>
          </cell>
          <cell r="C1877" t="str">
            <v>SMD Diode A7(1N4007),1A,1KV,SOD-123</v>
          </cell>
          <cell r="D1877">
            <v>1.002</v>
          </cell>
        </row>
        <row r="1878">
          <cell r="B1878">
            <v>203527</v>
          </cell>
          <cell r="C1878" t="str">
            <v>SMD IC DP1800,SOP-7</v>
          </cell>
          <cell r="D1878">
            <v>1</v>
          </cell>
        </row>
        <row r="1879">
          <cell r="B1879">
            <v>203528</v>
          </cell>
          <cell r="C1879" t="str">
            <v>Main PCBA-MM15j</v>
          </cell>
          <cell r="D1879">
            <v>1</v>
          </cell>
        </row>
        <row r="1880">
          <cell r="B1880">
            <v>203532</v>
          </cell>
          <cell r="C1880" t="str">
            <v>SMD Resistor 1206,2.61 Ohm, +/- 1%</v>
          </cell>
          <cell r="D1880">
            <v>1.002</v>
          </cell>
        </row>
        <row r="1881">
          <cell r="B1881">
            <v>203533</v>
          </cell>
          <cell r="C1881" t="str">
            <v>SMD Resistor 1206, 2 M Ohm, +/- 5%</v>
          </cell>
          <cell r="D1881">
            <v>1.002</v>
          </cell>
        </row>
        <row r="1882">
          <cell r="B1882">
            <v>203534</v>
          </cell>
          <cell r="C1882" t="str">
            <v>SMD Resistor 0603, 21K Ohm, +/- 1%</v>
          </cell>
          <cell r="D1882">
            <v>1.002</v>
          </cell>
        </row>
        <row r="1883">
          <cell r="B1883">
            <v>203535</v>
          </cell>
          <cell r="C1883" t="str">
            <v>SMD Resistor 0805,750 Ohm, +/- 5%</v>
          </cell>
          <cell r="D1883">
            <v>1.002</v>
          </cell>
        </row>
        <row r="1884">
          <cell r="B1884">
            <v>203536</v>
          </cell>
          <cell r="C1884" t="str">
            <v>SMD Resistor 0603, 3K Ohm, +/- 1%</v>
          </cell>
          <cell r="D1884">
            <v>1.002</v>
          </cell>
        </row>
        <row r="1885">
          <cell r="B1885">
            <v>203537</v>
          </cell>
          <cell r="C1885" t="str">
            <v>SMD Resistor 0603,4.7 Ohm, +/- 5%</v>
          </cell>
          <cell r="D1885">
            <v>1.002</v>
          </cell>
        </row>
        <row r="1886">
          <cell r="B1886">
            <v>203538</v>
          </cell>
          <cell r="C1886" t="str">
            <v>Front Housing-Cobalt Blue-MM19j</v>
          </cell>
          <cell r="D1886">
            <v>1.02</v>
          </cell>
        </row>
        <row r="1887">
          <cell r="B1887">
            <v>203539</v>
          </cell>
          <cell r="C1887" t="str">
            <v>Back Housing(Battery Cover)Cobalt Blue-MM19j</v>
          </cell>
          <cell r="D1887">
            <v>1.01</v>
          </cell>
        </row>
        <row r="1888">
          <cell r="B1888">
            <v>203540</v>
          </cell>
          <cell r="C1888" t="str">
            <v>Back Housing(Battery Cover)Black-MM19j</v>
          </cell>
          <cell r="D1888">
            <v>1.01</v>
          </cell>
        </row>
        <row r="1889">
          <cell r="B1889">
            <v>203541</v>
          </cell>
          <cell r="C1889" t="str">
            <v>Keypad-Cobalt Blue-MM19j</v>
          </cell>
          <cell r="D1889">
            <v>1.01</v>
          </cell>
        </row>
        <row r="1890">
          <cell r="B1890">
            <v>203542</v>
          </cell>
          <cell r="C1890" t="str">
            <v>Keypad-Black-MM19j</v>
          </cell>
          <cell r="D1890">
            <v>1.01</v>
          </cell>
        </row>
        <row r="1891">
          <cell r="B1891">
            <v>203543</v>
          </cell>
          <cell r="C1891" t="str">
            <v>UT-076E-5065A (BJD), REV1.0, 94HB, single piece size: 52.3*28.86*1.6mm, 24 panel size: 230.84*186.9*1.6mm</v>
          </cell>
          <cell r="D1891">
            <v>1</v>
          </cell>
        </row>
        <row r="1892">
          <cell r="B1892">
            <v>203544</v>
          </cell>
          <cell r="C1892" t="str">
            <v>SMD Diode SS14,1A,40V,SMA</v>
          </cell>
          <cell r="D1892">
            <v>1.002</v>
          </cell>
        </row>
        <row r="1893">
          <cell r="B1893">
            <v>203545</v>
          </cell>
          <cell r="C1893" t="str">
            <v>SMD Rectifier Bridge MB10F,0.8A,1KV,MB-F,SOP-4</v>
          </cell>
          <cell r="D1893">
            <v>1.002</v>
          </cell>
        </row>
        <row r="1894">
          <cell r="B1894">
            <v>203546</v>
          </cell>
          <cell r="C1894" t="str">
            <v>CAP0201,22nF +/- 10%,16V,0.2mm</v>
          </cell>
          <cell r="D1894">
            <v>1</v>
          </cell>
        </row>
        <row r="1895">
          <cell r="B1895">
            <v>203547</v>
          </cell>
          <cell r="C1895" t="str">
            <v>CAP 0201 2.0pF +/-0.25pF C0G 50V</v>
          </cell>
          <cell r="D1895">
            <v>1</v>
          </cell>
        </row>
        <row r="1896">
          <cell r="B1896">
            <v>203548</v>
          </cell>
          <cell r="C1896" t="str">
            <v>CAP 0201 2.2pF +/- 0.1pF C0G 50V 0.3mm</v>
          </cell>
          <cell r="D1896">
            <v>3</v>
          </cell>
        </row>
        <row r="1897">
          <cell r="B1897">
            <v>203549</v>
          </cell>
          <cell r="C1897" t="str">
            <v>CAP 0201 2.4pF +/- 0.25pF 5C 50V 0.3mm</v>
          </cell>
          <cell r="D1897">
            <v>1</v>
          </cell>
        </row>
        <row r="1898">
          <cell r="B1898">
            <v>203550</v>
          </cell>
          <cell r="C1898" t="str">
            <v>CAP 0201 4.7nF +/-10% X7R 10V</v>
          </cell>
          <cell r="D1898">
            <v>1.0149999999999999</v>
          </cell>
        </row>
        <row r="1899">
          <cell r="B1899">
            <v>203551</v>
          </cell>
          <cell r="C1899" t="str">
            <v>CAP 0201 8.2pF +/- 0.25pF 5C 50V 0.3mm</v>
          </cell>
          <cell r="D1899">
            <v>2</v>
          </cell>
        </row>
        <row r="1900">
          <cell r="B1900">
            <v>203552</v>
          </cell>
          <cell r="C1900" t="str">
            <v>CAP04021uF-20%+80%Y5V6.3V0.5mm</v>
          </cell>
          <cell r="D1900">
            <v>1</v>
          </cell>
        </row>
        <row r="1901">
          <cell r="B1901">
            <v>203553</v>
          </cell>
          <cell r="C1901" t="str">
            <v>CAP 0603 1uF +/- 10% X5R 25V 0.8mm</v>
          </cell>
          <cell r="D1901">
            <v>3</v>
          </cell>
        </row>
        <row r="1902">
          <cell r="B1902">
            <v>203554</v>
          </cell>
          <cell r="C1902" t="str">
            <v>CAP 0603 4.7uF +/- 10% X5R 10V 0.8mm</v>
          </cell>
          <cell r="D1902">
            <v>1</v>
          </cell>
        </row>
        <row r="1903">
          <cell r="B1903">
            <v>203555</v>
          </cell>
          <cell r="C1903" t="str">
            <v>CapTAN 2012 22uF +/- 20% 6.3V 1.1 +/- 0.2mm</v>
          </cell>
          <cell r="D1903">
            <v>1</v>
          </cell>
        </row>
        <row r="1904">
          <cell r="B1904">
            <v>203556</v>
          </cell>
          <cell r="C1904" t="str">
            <v>IND 0201 1.5nH +/- 0.3nH Q&gt;13 Srf&gt;10000MHz DCR=0.15ohm Ir</v>
          </cell>
          <cell r="D1904">
            <v>1</v>
          </cell>
        </row>
        <row r="1905">
          <cell r="B1905">
            <v>203557</v>
          </cell>
          <cell r="C1905" t="str">
            <v>IND 0201 18nH +/- 5% Q&gt;13 Srf&gt;1800MHz DCR=1.6ohm Ir</v>
          </cell>
          <cell r="D1905">
            <v>2</v>
          </cell>
        </row>
        <row r="1906">
          <cell r="B1906">
            <v>203558</v>
          </cell>
          <cell r="C1906" t="str">
            <v>IND 0201 1.1nH +/- 0.3nH Q&gt;13 Srf&gt;10000MHz DCR=0.15ohm Ir</v>
          </cell>
          <cell r="D1906">
            <v>2</v>
          </cell>
        </row>
        <row r="1907">
          <cell r="B1907">
            <v>203559</v>
          </cell>
          <cell r="C1907" t="str">
            <v>IND 0201 1.2nH +/- 0.3nH Q&gt;13 Srf&gt;10000MHz DCR=0.15ohm Ir</v>
          </cell>
          <cell r="D1907">
            <v>1</v>
          </cell>
        </row>
        <row r="1908">
          <cell r="B1908">
            <v>203560</v>
          </cell>
          <cell r="C1908" t="str">
            <v>IND 0201 1.8nH +/- 0.3nH Q&gt;13 Srf&gt;10000MHz DCR=0.15ohm Ir</v>
          </cell>
          <cell r="D1908">
            <v>2</v>
          </cell>
        </row>
        <row r="1909">
          <cell r="B1909">
            <v>203561</v>
          </cell>
          <cell r="C1909" t="str">
            <v>IND 0201 2.0nH +/- 0.3nH Q&gt;13 Srf&gt;9600MHz DCR=0.2ohm Ir</v>
          </cell>
          <cell r="D1909">
            <v>4</v>
          </cell>
        </row>
        <row r="1910">
          <cell r="B1910">
            <v>203562</v>
          </cell>
          <cell r="C1910" t="str">
            <v>IND 0201 2.4nH +/- 0.3nH Q&gt;13 Srf&gt;10000MHz DCR=0.15ohm Ir</v>
          </cell>
          <cell r="D1910">
            <v>2</v>
          </cell>
        </row>
        <row r="1911">
          <cell r="B1911">
            <v>203563</v>
          </cell>
          <cell r="C1911" t="str">
            <v>IND 0201 3.0nH +/- 0.3nH Q&gt;13 Srf&gt;8500MHz DCR=0.26ohm Ir</v>
          </cell>
          <cell r="D1911">
            <v>2</v>
          </cell>
        </row>
        <row r="1912">
          <cell r="B1912">
            <v>203564</v>
          </cell>
          <cell r="C1912" t="str">
            <v>IND Wire 0201 3.9nH +/- 0.5nH Q&gt;28 Srf&gt;4.0GHz DCR=0.2ohm Ir</v>
          </cell>
          <cell r="D1912">
            <v>2</v>
          </cell>
        </row>
        <row r="1913">
          <cell r="B1913">
            <v>203565</v>
          </cell>
          <cell r="C1913" t="str">
            <v>IND 0201 4.3nH +/- 0.3nH Q&gt; 13 Srf&gt; 6200MHz DCR = 0.45ohm Ir</v>
          </cell>
          <cell r="D1913">
            <v>1</v>
          </cell>
        </row>
        <row r="1914">
          <cell r="B1914">
            <v>203566</v>
          </cell>
          <cell r="C1914" t="str">
            <v>IND 0201 4.7nH +/- 0.3nH Q&gt; 13 Srf&gt; 6200MHz DCR = 0.45ohm Ir</v>
          </cell>
          <cell r="D1914">
            <v>1</v>
          </cell>
        </row>
        <row r="1915">
          <cell r="B1915">
            <v>203567</v>
          </cell>
          <cell r="C1915" t="str">
            <v>IND 0201 6.2nH +/- 0.3nH Q&gt;13 Srf&gt;10000MHz DCR=0.15ohm Ir</v>
          </cell>
          <cell r="D1915">
            <v>2</v>
          </cell>
        </row>
        <row r="1916">
          <cell r="B1916">
            <v>203568</v>
          </cell>
          <cell r="C1916" t="str">
            <v>IND 0201 6.8nH +/- 0.3nH Q&gt;8 Srf&gt;4000MHz DCR=0.3ohm Ir</v>
          </cell>
          <cell r="D1916">
            <v>3</v>
          </cell>
        </row>
        <row r="1917">
          <cell r="B1917">
            <v>203569</v>
          </cell>
          <cell r="C1917" t="str">
            <v>IND 0201 7.5nH +/- 0.3nH Q&gt; 13 Srf&gt; 6200MHz DCR = 0.45ohm Ir</v>
          </cell>
          <cell r="D1917">
            <v>2</v>
          </cell>
        </row>
        <row r="1918">
          <cell r="B1918">
            <v>203570</v>
          </cell>
          <cell r="C1918" t="str">
            <v>IND 0201 12nH +/- 5% Q&gt;13 Srf&gt;1800MHz DCR=1.6ohm Ir</v>
          </cell>
          <cell r="D1918">
            <v>2</v>
          </cell>
        </row>
        <row r="1919">
          <cell r="B1919">
            <v>203571</v>
          </cell>
          <cell r="C1919" t="str">
            <v>IND 0201 82nH +/- 5% Q&gt;13 Srf&gt;1800MHz DCR=1.6ohm Ir</v>
          </cell>
          <cell r="D1919">
            <v>1</v>
          </cell>
        </row>
        <row r="1920">
          <cell r="B1920">
            <v>203572</v>
          </cell>
          <cell r="C1920" t="str">
            <v>IND Wire 2.0*2 1uH +/- 20% DCR=0.073ohm Ir=1.65mA 1.2mm</v>
          </cell>
          <cell r="D1920">
            <v>1</v>
          </cell>
        </row>
        <row r="1921">
          <cell r="B1921">
            <v>203573</v>
          </cell>
          <cell r="C1921" t="str">
            <v>IND Wire 2.5*2 1uH +/- 20% Srf&gt;46MHz DCR=0.076ohm Irms=2.5A 1.0mm</v>
          </cell>
          <cell r="D1921">
            <v>3</v>
          </cell>
        </row>
        <row r="1922">
          <cell r="B1922">
            <v>203574</v>
          </cell>
          <cell r="C1922" t="str">
            <v>IND POWER;0.47uH;20%;2520,1.0mm;5.8A;4.0A</v>
          </cell>
          <cell r="D1922">
            <v>2</v>
          </cell>
        </row>
        <row r="1923">
          <cell r="B1923">
            <v>203575</v>
          </cell>
          <cell r="C1923" t="str">
            <v>Chip Bead 0402 1800ohm@100MHz +/- 25% DCR=1.4ohm Ir</v>
          </cell>
          <cell r="D1923">
            <v>3</v>
          </cell>
        </row>
        <row r="1924">
          <cell r="B1924">
            <v>203576</v>
          </cell>
          <cell r="C1924" t="str">
            <v>Chip Bead 0402 600ohm@100MHz +/- 25% DCR=0.65ohm Ir</v>
          </cell>
          <cell r="D1924">
            <v>1</v>
          </cell>
        </row>
        <row r="1925">
          <cell r="B1925">
            <v>203577</v>
          </cell>
          <cell r="C1925" t="str">
            <v>Chip Bead 0603 470ohm@100MHz +/- 25% DCR=0.2ohm Ir</v>
          </cell>
          <cell r="D1925">
            <v>3</v>
          </cell>
        </row>
        <row r="1926">
          <cell r="B1926">
            <v>203578</v>
          </cell>
          <cell r="C1926" t="str">
            <v>PZ1005U221-R80TF 1.0 X 0.5 Hmax=0.65 220 +/- 25% DCR=0.18 IR=800mA</v>
          </cell>
          <cell r="D1926">
            <v>1</v>
          </cell>
        </row>
        <row r="1927">
          <cell r="B1927">
            <v>203579</v>
          </cell>
          <cell r="C1927" t="str">
            <v>DIODE,40V 1A,SOD323</v>
          </cell>
          <cell r="D1927">
            <v>1</v>
          </cell>
        </row>
        <row r="1928">
          <cell r="B1928">
            <v>203580</v>
          </cell>
          <cell r="C1928" t="str">
            <v>TVS Diodes Vrwm=5.0V ESD=15kV SOD523 H=0.7mm</v>
          </cell>
          <cell r="D1928">
            <v>2</v>
          </cell>
        </row>
        <row r="1929">
          <cell r="B1929">
            <v>203581</v>
          </cell>
          <cell r="C1929" t="str">
            <v>IC,Switch Charger,1.45A Maximum Charge Rate; 5V, 500mA Boost Mode for USB OTG</v>
          </cell>
          <cell r="D1929">
            <v>1</v>
          </cell>
        </row>
        <row r="1930">
          <cell r="B1930">
            <v>203582</v>
          </cell>
          <cell r="C1930" t="str">
            <v>Sub-PCB, V5391C_2_30_Board file_180314.zip</v>
          </cell>
          <cell r="D1930">
            <v>1</v>
          </cell>
        </row>
        <row r="1931">
          <cell r="B1931">
            <v>203583</v>
          </cell>
          <cell r="C1931" t="str">
            <v>RES 0603 0ohm +/- 5% 50V 1A 0.5mm</v>
          </cell>
          <cell r="D1931">
            <v>1</v>
          </cell>
        </row>
        <row r="1932">
          <cell r="B1932">
            <v>203584</v>
          </cell>
          <cell r="C1932" t="str">
            <v>TVS, SMD diode, DFN1006-2L, C=0.5pF, VC=8.5V, Prisemi</v>
          </cell>
          <cell r="D1932">
            <v>2</v>
          </cell>
        </row>
        <row r="1933">
          <cell r="B1933">
            <v>203585</v>
          </cell>
          <cell r="C1933" t="str">
            <v>Bi-directional TVS, VRWM= +/-12V,VRWM= +/-12V,VC=17V,SOD-123FL</v>
          </cell>
          <cell r="D1933">
            <v>1</v>
          </cell>
        </row>
        <row r="1934">
          <cell r="B1934">
            <v>203586</v>
          </cell>
          <cell r="C1934" t="str">
            <v>IO connector 5pin Pitch=0.65mm H=1.65mm</v>
          </cell>
          <cell r="D1934">
            <v>1</v>
          </cell>
        </row>
        <row r="1935">
          <cell r="B1935">
            <v>203587</v>
          </cell>
          <cell r="C1935" t="str">
            <v>TP Protective Film-E9</v>
          </cell>
          <cell r="D1935">
            <v>1</v>
          </cell>
        </row>
        <row r="1936">
          <cell r="B1936">
            <v>203597</v>
          </cell>
          <cell r="C1936" t="str">
            <v>CAP 0201 33pF +/-5% C0G 50V</v>
          </cell>
          <cell r="D1936">
            <v>3</v>
          </cell>
        </row>
        <row r="1937">
          <cell r="B1937">
            <v>203600</v>
          </cell>
          <cell r="C1937" t="str">
            <v>RES 0201 39Kohm +/-5%</v>
          </cell>
          <cell r="D1937">
            <v>1</v>
          </cell>
        </row>
        <row r="1938">
          <cell r="B1938">
            <v>203601</v>
          </cell>
          <cell r="C1938" t="str">
            <v>Resistance, 330K, +/- 5%, 1/20W, 0201, RC-01W334JT, Fenghua</v>
          </cell>
          <cell r="D1938">
            <v>1</v>
          </cell>
        </row>
        <row r="1939">
          <cell r="B1939">
            <v>203602</v>
          </cell>
          <cell r="C1939" t="str">
            <v>Resistance 33 ohm +/- 5% 1/8W 0805 RS-05K330JT Fenghua Part no-004.002.0000101</v>
          </cell>
          <cell r="D1939">
            <v>1</v>
          </cell>
        </row>
        <row r="1940">
          <cell r="B1940">
            <v>203603</v>
          </cell>
          <cell r="C1940" t="str">
            <v>Resistance, 33K, 5%, 1/20W, 0201, RC-01W333JT, Fenghua</v>
          </cell>
          <cell r="D1940">
            <v>1</v>
          </cell>
        </row>
        <row r="1941">
          <cell r="B1941">
            <v>203605</v>
          </cell>
          <cell r="C1941" t="str">
            <v>Resistor,1/16w,0ohm,+/-5%,0402,Smd( Part: 004.002.0000558)</v>
          </cell>
          <cell r="D1941">
            <v>1</v>
          </cell>
        </row>
        <row r="1942">
          <cell r="B1942">
            <v>203607</v>
          </cell>
          <cell r="C1942" t="str">
            <v>Capacitance, 330pF, +/- 20%, 50V, X7R, 0201, C0201X7R331M500NTA, EYANG</v>
          </cell>
          <cell r="D1942">
            <v>3</v>
          </cell>
        </row>
        <row r="1943">
          <cell r="B1943">
            <v>203608</v>
          </cell>
          <cell r="C1943" t="str">
            <v>Capacitance, 4.7uF +/- 10% 6.3V X5R 0603,TDK,MURATA</v>
          </cell>
          <cell r="D1943">
            <v>4</v>
          </cell>
        </row>
        <row r="1944">
          <cell r="B1944">
            <v>203609</v>
          </cell>
          <cell r="C1944" t="str">
            <v>ESD, varistor, 12V, 22PF, 0402, SFI0402-120E220NP-LF, SFI</v>
          </cell>
          <cell r="D1944">
            <v>1</v>
          </cell>
        </row>
        <row r="1945">
          <cell r="B1945">
            <v>203610</v>
          </cell>
          <cell r="C1945" t="str">
            <v>ESD Protector, EOS, 490PF, Vdiode=7V, SOD-123FL, JS07B1GS10-2, Jiayu</v>
          </cell>
          <cell r="D1945">
            <v>1</v>
          </cell>
        </row>
        <row r="1946">
          <cell r="B1946">
            <v>203611</v>
          </cell>
          <cell r="C1946" t="str">
            <v>ESD Protector, EOS, 300V, DFN2*2-3L, JS45B1GD50-3, Jiayu</v>
          </cell>
          <cell r="D1946">
            <v>1</v>
          </cell>
        </row>
        <row r="1947">
          <cell r="B1947">
            <v>203612</v>
          </cell>
          <cell r="C1947" t="str">
            <v>FET, N-Channel, 2.0*2.0*0.75, MC2539, Credit Suisse</v>
          </cell>
          <cell r="D1947">
            <v>1</v>
          </cell>
        </row>
        <row r="1948">
          <cell r="B1948">
            <v>203613</v>
          </cell>
          <cell r="C1948" t="str">
            <v>IC, Baseband chipset, MT6261D/B, MTK</v>
          </cell>
          <cell r="D1948">
            <v>1</v>
          </cell>
        </row>
        <row r="1949">
          <cell r="B1949">
            <v>203614</v>
          </cell>
          <cell r="C1949" t="str">
            <v>IC, PA, Quad-band, CMOS, 7.0*6.0*0.93, HS8269L, Han Tianxia</v>
          </cell>
          <cell r="D1949">
            <v>1</v>
          </cell>
        </row>
        <row r="1950">
          <cell r="B1950">
            <v>203615</v>
          </cell>
          <cell r="C1950" t="str">
            <v>Keyboard light, White, BIN rating (AS1, 10-2, A3), A-SP194W1D-C01-4T, AMICC</v>
          </cell>
          <cell r="D1950">
            <v>6</v>
          </cell>
        </row>
        <row r="1951">
          <cell r="B1951">
            <v>203616</v>
          </cell>
          <cell r="C1951" t="str">
            <v>Switch Transistor, EMT3, DTC144EE, ROHM</v>
          </cell>
          <cell r="D1951">
            <v>1</v>
          </cell>
        </row>
        <row r="1952">
          <cell r="B1952">
            <v>203617</v>
          </cell>
          <cell r="C1952" t="str">
            <v>Oscillator, 26MHz, TZ1689A, TST</v>
          </cell>
          <cell r="D1952">
            <v>1</v>
          </cell>
        </row>
        <row r="1953">
          <cell r="B1953">
            <v>203618</v>
          </cell>
          <cell r="C1953" t="str">
            <v>Headphone jack, 3.5, 12.60*6.75*4.6, 10006F2160002-2 (reform shrapnel), Jing Hongchang</v>
          </cell>
          <cell r="D1953">
            <v>1</v>
          </cell>
        </row>
        <row r="1954">
          <cell r="B1954">
            <v>203619</v>
          </cell>
          <cell r="C1954" t="str">
            <v>USB socket, 5Pin, no front curling, no hem, 7.5*5.0*2.45mm, LZ-U050164-100, Lingze</v>
          </cell>
          <cell r="D1954">
            <v>1</v>
          </cell>
        </row>
        <row r="1955">
          <cell r="B1955">
            <v>203620</v>
          </cell>
          <cell r="C1955" t="str">
            <v>SIM card connector, 6pin, H=1.8, no gear with anti-crush pin, SCH4180622, micro-</v>
          </cell>
          <cell r="D1955">
            <v>2</v>
          </cell>
        </row>
        <row r="1956">
          <cell r="B1956">
            <v>203621</v>
          </cell>
          <cell r="C1956" t="str">
            <v>T-flash deck, clamshell type, H=1.5 LZ-T150804-001, Lingze</v>
          </cell>
          <cell r="D1956">
            <v>1</v>
          </cell>
        </row>
        <row r="1957">
          <cell r="B1957">
            <v>203622</v>
          </cell>
          <cell r="C1957" t="str">
            <v>Baseband shielding cover, tinplate, F160_BB_SHIELDING, 26*18.05*1.8mm,</v>
          </cell>
          <cell r="D1957">
            <v>1</v>
          </cell>
        </row>
        <row r="1958">
          <cell r="B1958">
            <v>203623</v>
          </cell>
          <cell r="C1958" t="str">
            <v>PCB motherboard, four-layer through-hole plate, 6 spells, 132.8x106.7*1.0mm, F173-V2.0, Yuehu</v>
          </cell>
          <cell r="D1958">
            <v>1</v>
          </cell>
        </row>
        <row r="1959">
          <cell r="B1959">
            <v>203629</v>
          </cell>
          <cell r="C1959" t="str">
            <v>Cable Coaxial-HM4i</v>
          </cell>
          <cell r="D1959">
            <v>1</v>
          </cell>
        </row>
        <row r="1960">
          <cell r="B1960">
            <v>203630</v>
          </cell>
          <cell r="C1960" t="str">
            <v>Sim Slot-Golden-HM4i</v>
          </cell>
          <cell r="D1960">
            <v>1</v>
          </cell>
        </row>
        <row r="1961">
          <cell r="B1961">
            <v>203631</v>
          </cell>
          <cell r="C1961" t="str">
            <v>Sim Slot-Dark Blue-HM4i</v>
          </cell>
          <cell r="D1961">
            <v>1</v>
          </cell>
        </row>
        <row r="1962">
          <cell r="B1962">
            <v>203632</v>
          </cell>
          <cell r="C1962" t="str">
            <v>Speaker 15x11mm-HM4i</v>
          </cell>
          <cell r="D1962">
            <v>1</v>
          </cell>
        </row>
        <row r="1963">
          <cell r="B1963">
            <v>203633</v>
          </cell>
          <cell r="C1963" t="str">
            <v>Motor Flat 10x20mm-HM4i</v>
          </cell>
          <cell r="D1963">
            <v>1</v>
          </cell>
        </row>
        <row r="1964">
          <cell r="B1964">
            <v>203634</v>
          </cell>
          <cell r="C1964" t="str">
            <v>Receiver 2.6mm With Nylon Net-HM4i</v>
          </cell>
          <cell r="D1964">
            <v>1</v>
          </cell>
        </row>
        <row r="1965">
          <cell r="B1965">
            <v>203635</v>
          </cell>
          <cell r="C1965" t="str">
            <v>Camera Lens Rear-HM4i</v>
          </cell>
          <cell r="D1965">
            <v>1</v>
          </cell>
        </row>
        <row r="1966">
          <cell r="B1966">
            <v>203636</v>
          </cell>
          <cell r="C1966" t="str">
            <v>Speaker Housing Ground Piece-HM4i</v>
          </cell>
          <cell r="D1966">
            <v>2</v>
          </cell>
        </row>
        <row r="1967">
          <cell r="B1967">
            <v>203637</v>
          </cell>
          <cell r="C1967" t="str">
            <v>Antenna-GSM-HM4i</v>
          </cell>
          <cell r="D1967">
            <v>1</v>
          </cell>
        </row>
        <row r="1968">
          <cell r="B1968">
            <v>203638</v>
          </cell>
          <cell r="C1968" t="str">
            <v>Antenna-GPS-HM4i</v>
          </cell>
          <cell r="D1968">
            <v>1</v>
          </cell>
        </row>
        <row r="1969">
          <cell r="B1969">
            <v>203639</v>
          </cell>
          <cell r="C1969" t="str">
            <v>Touch With LCM-Golden-HM4i</v>
          </cell>
          <cell r="D1969">
            <v>1</v>
          </cell>
        </row>
        <row r="1970">
          <cell r="B1970">
            <v>203640</v>
          </cell>
          <cell r="C1970" t="str">
            <v>Touch With LCM-Black-HM4i</v>
          </cell>
          <cell r="D1970">
            <v>1</v>
          </cell>
        </row>
        <row r="1971">
          <cell r="B1971">
            <v>203641</v>
          </cell>
          <cell r="C1971" t="str">
            <v>Camera 8MP-Front-HM4i</v>
          </cell>
          <cell r="D1971">
            <v>1</v>
          </cell>
        </row>
        <row r="1972">
          <cell r="B1972">
            <v>203642</v>
          </cell>
          <cell r="C1972" t="str">
            <v>Camera 8MP-Back-HM4i</v>
          </cell>
          <cell r="D1972">
            <v>1</v>
          </cell>
        </row>
        <row r="1973">
          <cell r="B1973">
            <v>203643</v>
          </cell>
          <cell r="C1973" t="str">
            <v>Fingerprint Module -Golden-HM4i</v>
          </cell>
          <cell r="D1973">
            <v>1</v>
          </cell>
        </row>
        <row r="1974">
          <cell r="B1974">
            <v>203644</v>
          </cell>
          <cell r="C1974" t="str">
            <v>Fingerprint Module-Dark Blue-HM4i</v>
          </cell>
          <cell r="D1974">
            <v>1</v>
          </cell>
        </row>
        <row r="1975">
          <cell r="B1975">
            <v>203645</v>
          </cell>
          <cell r="C1975" t="str">
            <v>FPC Volum key With DOME-HM4i</v>
          </cell>
          <cell r="D1975">
            <v>1</v>
          </cell>
        </row>
        <row r="1976">
          <cell r="B1976">
            <v>203646</v>
          </cell>
          <cell r="C1976" t="str">
            <v>FPC Reset key with DOME-HM4i</v>
          </cell>
          <cell r="D1976">
            <v>1</v>
          </cell>
        </row>
        <row r="1977">
          <cell r="B1977">
            <v>203647</v>
          </cell>
          <cell r="C1977" t="str">
            <v>Anti Water Label Dia2.5mm-HM4i</v>
          </cell>
          <cell r="D1977">
            <v>1</v>
          </cell>
        </row>
        <row r="1978">
          <cell r="B1978">
            <v>203648</v>
          </cell>
          <cell r="C1978" t="str">
            <v>Mylar-Volum key-HM4i</v>
          </cell>
          <cell r="D1978">
            <v>1</v>
          </cell>
        </row>
        <row r="1979">
          <cell r="B1979">
            <v>203649</v>
          </cell>
          <cell r="C1979" t="str">
            <v>Mylar-Reset key-HM4i</v>
          </cell>
          <cell r="D1979">
            <v>1</v>
          </cell>
        </row>
        <row r="1980">
          <cell r="B1980">
            <v>203650</v>
          </cell>
          <cell r="C1980" t="str">
            <v>Conductive Cloth-Front Camera Grounding-HM4i</v>
          </cell>
          <cell r="D1980">
            <v>1</v>
          </cell>
        </row>
        <row r="1981">
          <cell r="B1981">
            <v>203651</v>
          </cell>
          <cell r="C1981" t="str">
            <v>Conductive Cloth-Rear Camera Grounding-HM4i</v>
          </cell>
          <cell r="D1981">
            <v>1</v>
          </cell>
        </row>
        <row r="1982">
          <cell r="B1982">
            <v>203652</v>
          </cell>
          <cell r="C1982" t="str">
            <v>Mylar-Antenna Mylar-HM4i</v>
          </cell>
          <cell r="D1982">
            <v>1</v>
          </cell>
        </row>
        <row r="1983">
          <cell r="B1983">
            <v>203666</v>
          </cell>
          <cell r="C1983" t="str">
            <v>IND 0201 6.8nH +/-5% Q&gt;13 Srf=5500MHz DCR=0.5ohm Ir=200mA</v>
          </cell>
          <cell r="D1983">
            <v>1</v>
          </cell>
        </row>
        <row r="1984">
          <cell r="B1984">
            <v>203667</v>
          </cell>
          <cell r="C1984" t="str">
            <v>IND 0201 7.5nH +/-5% Q&gt;13 Srf=4700MHz DCR=0.5ohm Ir=200mA</v>
          </cell>
          <cell r="D1984">
            <v>2</v>
          </cell>
        </row>
        <row r="1985">
          <cell r="B1985">
            <v>203668</v>
          </cell>
          <cell r="C1985" t="str">
            <v>IND 0201 8.2nH +/-5% Q&gt;13 Srf=4300MHz DCR=0.56ohm Ir=190mA</v>
          </cell>
          <cell r="D1985">
            <v>1</v>
          </cell>
        </row>
        <row r="1986">
          <cell r="B1986">
            <v>203669</v>
          </cell>
          <cell r="C1986" t="str">
            <v>IND 0201 9.1nH +/-5% Q&gt;13 Srf=4100MHz DCR=0.72ohm Ir=170mA</v>
          </cell>
          <cell r="D1986">
            <v>1</v>
          </cell>
        </row>
        <row r="1987">
          <cell r="B1987">
            <v>203670</v>
          </cell>
          <cell r="C1987" t="str">
            <v>IND 0201 10nH +/-5% Q&gt;13 Srf=4000MHz DCR=1.2ohm Ir=180mA</v>
          </cell>
          <cell r="D1987">
            <v>2</v>
          </cell>
        </row>
        <row r="1988">
          <cell r="B1988">
            <v>203671</v>
          </cell>
          <cell r="C1988" t="str">
            <v>IND 0201 18nH +/-5% Q&gt;13 Srf=2300MHz DCR=1ohm Ir=140mA</v>
          </cell>
          <cell r="D1988">
            <v>2</v>
          </cell>
        </row>
        <row r="1989">
          <cell r="B1989">
            <v>203672</v>
          </cell>
          <cell r="C1989" t="str">
            <v>IND 0201 27nH +/-5% Q&gt;8 Srf=1800MHz DCR=1.6ohm Ir=120mA</v>
          </cell>
          <cell r="D1989">
            <v>2</v>
          </cell>
        </row>
        <row r="1990">
          <cell r="B1990">
            <v>203673</v>
          </cell>
          <cell r="C1990" t="str">
            <v>Schottky Diodes-SR340\DO-15\3A\40V\ROHS-WMC10000CB</v>
          </cell>
          <cell r="D1990">
            <v>1.0029999999999999</v>
          </cell>
        </row>
        <row r="1991">
          <cell r="B1991">
            <v>203674</v>
          </cell>
          <cell r="C1991" t="str">
            <v>Solid Capacitor-330UF\6.3V\?20%\105?\?6.3*7mm\ROHS-WMC10000CB</v>
          </cell>
          <cell r="D1991">
            <v>1.0029999999999999</v>
          </cell>
        </row>
        <row r="1992">
          <cell r="B1992">
            <v>203675</v>
          </cell>
          <cell r="C1992" t="str">
            <v>Electrolytic Capacitor-4.7UF\450V\?8*12mm\6.2?0.2mm-WMC10000CB</v>
          </cell>
          <cell r="D1992">
            <v>2.0059999999999998</v>
          </cell>
        </row>
        <row r="1993">
          <cell r="B1993">
            <v>203676</v>
          </cell>
          <cell r="C1993" t="str">
            <v>Wirewound Resistance-10??5%\1WS-WMC10000CB</v>
          </cell>
          <cell r="D1993">
            <v>1.0029999999999999</v>
          </cell>
        </row>
        <row r="1994">
          <cell r="B1994">
            <v>203677</v>
          </cell>
          <cell r="C1994" t="str">
            <v>Transformer-EPC13015W\PC40\L(2-1)=1.65mH?8%\ROHS-WMC10000CB</v>
          </cell>
          <cell r="D1994">
            <v>1.0029999999999999</v>
          </cell>
        </row>
        <row r="1995">
          <cell r="B1995">
            <v>203678</v>
          </cell>
          <cell r="C1995" t="str">
            <v>Metal Pin-TY-65\0.2\length:9.1mm\angle:1.1mm\the length of foot:2.6mm-WMC10000CB</v>
          </cell>
          <cell r="D1995">
            <v>2.0059999999999998</v>
          </cell>
        </row>
        <row r="1996">
          <cell r="B1996">
            <v>203679</v>
          </cell>
          <cell r="C1996" t="str">
            <v>Connector Cable-USB\TS-10.6*6.1\Reach -WMC10000CB</v>
          </cell>
          <cell r="D1996">
            <v>1.0029999999999999</v>
          </cell>
        </row>
        <row r="1997">
          <cell r="B1997">
            <v>203680</v>
          </cell>
          <cell r="C1997" t="str">
            <v>Color Ring Inductance-1mH\0.5W\?10%-WMC10000CB</v>
          </cell>
          <cell r="D1997">
            <v>1.0029999999999999</v>
          </cell>
        </row>
        <row r="1998">
          <cell r="B1998">
            <v>203681</v>
          </cell>
          <cell r="C1998" t="str">
            <v>Y Capacitor -101K\400V\?10%\P:10mm\Y1\3.1MM?0.3-WMC10000CB</v>
          </cell>
          <cell r="D1998">
            <v>1.0029999999999999</v>
          </cell>
        </row>
        <row r="1999">
          <cell r="B1999">
            <v>203682</v>
          </cell>
          <cell r="C1999" t="str">
            <v>Upper Housing-TY-67-2\EU Plug\USB\White\PC\94V-1\Reach-WMC10000CB</v>
          </cell>
          <cell r="D1999">
            <v>1</v>
          </cell>
        </row>
        <row r="2000">
          <cell r="B2000">
            <v>203683</v>
          </cell>
          <cell r="C2000" t="str">
            <v>Lower Housing With Laser-TY-67-2\USB\White\Reach-WMC10000CB</v>
          </cell>
          <cell r="D2000">
            <v>1</v>
          </cell>
        </row>
        <row r="2001">
          <cell r="B2001">
            <v>203684</v>
          </cell>
          <cell r="C2001" t="str">
            <v>PE Bag 0.04mmT*60mmW*100mmL+20MM\ROHS-WMC10000CB</v>
          </cell>
          <cell r="D2001">
            <v>1</v>
          </cell>
        </row>
        <row r="2002">
          <cell r="B2002">
            <v>203685</v>
          </cell>
          <cell r="C2002" t="str">
            <v>H33/8/second order/P2/surface treatment/Immersion gold+OSP(BGAarea)/60.5mm/0.1/41mm/0.1/0.8mm/0.08</v>
          </cell>
          <cell r="D2002">
            <v>1</v>
          </cell>
        </row>
        <row r="2003">
          <cell r="B2003">
            <v>203686</v>
          </cell>
          <cell r="C2003" t="str">
            <v>RF spot seat/4generations/L2.0mm*W2.0mm*H0.9mm</v>
          </cell>
          <cell r="D2003">
            <v>2</v>
          </cell>
        </row>
        <row r="2004">
          <cell r="B2004">
            <v>203687</v>
          </cell>
          <cell r="C2004" t="str">
            <v>CAP 0201 0.75pF +/-0.25pF C0G 50V</v>
          </cell>
          <cell r="D2004">
            <v>1</v>
          </cell>
        </row>
        <row r="2005">
          <cell r="B2005">
            <v>203688</v>
          </cell>
          <cell r="C2005" t="str">
            <v>CAP 0201 1pF +/-0.1pF C0G 25V</v>
          </cell>
          <cell r="D2005">
            <v>3</v>
          </cell>
        </row>
        <row r="2006">
          <cell r="B2006">
            <v>203689</v>
          </cell>
          <cell r="C2006" t="str">
            <v>CAP 0201 1.8pF +/-0.1pF C0G 50V</v>
          </cell>
          <cell r="D2006">
            <v>2</v>
          </cell>
        </row>
        <row r="2007">
          <cell r="B2007">
            <v>203690</v>
          </cell>
          <cell r="C2007" t="str">
            <v>CAP 0201 18pF +/-5% C0G 25V</v>
          </cell>
          <cell r="D2007">
            <v>15</v>
          </cell>
        </row>
        <row r="2008">
          <cell r="B2008">
            <v>203691</v>
          </cell>
          <cell r="C2008" t="str">
            <v>CAP 0201 10nF +/-10% X5R 25V</v>
          </cell>
          <cell r="D2008">
            <v>2</v>
          </cell>
        </row>
        <row r="2009">
          <cell r="B2009">
            <v>203692</v>
          </cell>
          <cell r="C2009" t="str">
            <v>CAP 0201 0.1uF +/-10% X5R 10V</v>
          </cell>
          <cell r="D2009">
            <v>60</v>
          </cell>
        </row>
        <row r="2010">
          <cell r="B2010">
            <v>203693</v>
          </cell>
          <cell r="C2010" t="str">
            <v>CAP 0201 0.47uF +/-20% X5R 6.3V</v>
          </cell>
          <cell r="D2010">
            <v>5</v>
          </cell>
        </row>
        <row r="2011">
          <cell r="B2011">
            <v>203694</v>
          </cell>
          <cell r="C2011" t="str">
            <v>CAP 0402 1uF +/-10% X5R 16V</v>
          </cell>
          <cell r="D2011">
            <v>7</v>
          </cell>
        </row>
        <row r="2012">
          <cell r="B2012">
            <v>203695</v>
          </cell>
          <cell r="C2012" t="str">
            <v>CAP 0402 2.2uF +/-20% X5R 16V</v>
          </cell>
          <cell r="D2012">
            <v>5</v>
          </cell>
        </row>
        <row r="2013">
          <cell r="B2013">
            <v>203696</v>
          </cell>
          <cell r="C2013" t="str">
            <v>CAP 0402 4.7uF +/-20% X5R 10V</v>
          </cell>
          <cell r="D2013">
            <v>6.09</v>
          </cell>
        </row>
        <row r="2014">
          <cell r="B2014">
            <v>203697</v>
          </cell>
          <cell r="C2014" t="str">
            <v>CAP 0402 10uF +/-20% X5R 10V</v>
          </cell>
          <cell r="D2014">
            <v>3.0449999999999999</v>
          </cell>
        </row>
        <row r="2015">
          <cell r="B2015">
            <v>203698</v>
          </cell>
          <cell r="C2015" t="str">
            <v>CAP 0603 22uF +/-20% X5R 10V</v>
          </cell>
          <cell r="D2015">
            <v>4</v>
          </cell>
        </row>
        <row r="2016">
          <cell r="B2016">
            <v>203699</v>
          </cell>
          <cell r="C2016" t="str">
            <v>IND 0201 1nH +/-0.1nH Q&gt;13 Srf=10000MHz DCR=0.07ohm Ir=900mA</v>
          </cell>
          <cell r="D2016">
            <v>1</v>
          </cell>
        </row>
        <row r="2017">
          <cell r="B2017">
            <v>203700</v>
          </cell>
          <cell r="C2017" t="str">
            <v>IND 0201 1.5nH +/-0.2nH Q&gt;13 Srf=10000MHz DCR=0.1ohm Ir=700mA</v>
          </cell>
          <cell r="D2017">
            <v>1</v>
          </cell>
        </row>
        <row r="2018">
          <cell r="B2018">
            <v>203701</v>
          </cell>
          <cell r="C2018" t="str">
            <v>IND 0201 2nH +/-0.2nH Q&gt;13 Srf=8500MHz DCR=0.1ohm Ir=550mA</v>
          </cell>
          <cell r="D2018">
            <v>1</v>
          </cell>
        </row>
        <row r="2019">
          <cell r="B2019">
            <v>203702</v>
          </cell>
          <cell r="C2019" t="str">
            <v>IND 0201 2.4nH +/-0.1nH Q&gt;13 Srf=7500MHz DCR=0.2ohm Ir=400mA</v>
          </cell>
          <cell r="D2019">
            <v>3</v>
          </cell>
        </row>
        <row r="2020">
          <cell r="B2020">
            <v>203703</v>
          </cell>
          <cell r="C2020" t="str">
            <v>IND 0201 2.7nH +/-0.1nH Q&gt;13 Srf=7500MHz DCR=0.2ohm Ir=400mA</v>
          </cell>
          <cell r="D2020">
            <v>3</v>
          </cell>
        </row>
        <row r="2021">
          <cell r="B2021">
            <v>203704</v>
          </cell>
          <cell r="C2021" t="str">
            <v>IND 0201 3nH +/-0.1nH Q&gt;13 Srf=8600MHz DCR=0.26ohm Ir=280mA</v>
          </cell>
          <cell r="D2021">
            <v>2</v>
          </cell>
        </row>
        <row r="2022">
          <cell r="B2022">
            <v>203705</v>
          </cell>
          <cell r="C2022" t="str">
            <v>IND 0201 3.3nH +/-0.2nH Q&gt;13 Srf=8100MHz DCR=0.32ohm Ir=260mA Part no-004.004.0000034/004.004.0000010/004.004.0000012/004.004.0000017/004.004.0000924/004.004.0002362/004.004.0002705</v>
          </cell>
          <cell r="D2022">
            <v>3</v>
          </cell>
        </row>
        <row r="2023">
          <cell r="B2023">
            <v>203706</v>
          </cell>
          <cell r="C2023" t="str">
            <v>IND 0201 3.9nH +/-0.1nH Q&gt;13 Srf=5800MHz DCR=0.3ohm Ir=300mA</v>
          </cell>
          <cell r="D2023">
            <v>2</v>
          </cell>
        </row>
        <row r="2024">
          <cell r="B2024">
            <v>203707</v>
          </cell>
          <cell r="C2024" t="str">
            <v>IND 0201 4.3nH +/-0.2nH Q&gt;13 Srf=6800MHz DCR=0.44ohm Ir=220mA</v>
          </cell>
          <cell r="D2024">
            <v>3</v>
          </cell>
        </row>
        <row r="2025">
          <cell r="B2025">
            <v>203708</v>
          </cell>
          <cell r="C2025" t="str">
            <v>IND 0201 4.7nH +/-0.3nH Q&gt;13 Srf=5500MHz DCR=0.4ohm Ir=300mA</v>
          </cell>
          <cell r="D2025">
            <v>1</v>
          </cell>
        </row>
        <row r="2026">
          <cell r="B2026">
            <v>203709</v>
          </cell>
          <cell r="C2026" t="str">
            <v>IND 0201 5.1nH +/-0.3nH Q&gt;13 Srf=5900MHz DCR=0.46ohm Ir=210mA</v>
          </cell>
          <cell r="D2026">
            <v>1</v>
          </cell>
        </row>
        <row r="2027">
          <cell r="B2027">
            <v>203710</v>
          </cell>
          <cell r="C2027" t="str">
            <v>IND 0201 5.6nH +/-0.3nH Q&gt;13 Srf=4000MHz DCR=0.4ohm Ir=300mA</v>
          </cell>
          <cell r="D2027">
            <v>1</v>
          </cell>
        </row>
        <row r="2028">
          <cell r="B2028">
            <v>203711</v>
          </cell>
          <cell r="C2028" t="str">
            <v>Power IND 4.7000uH +/-20% DCR=0.384ohm Ir=900mA</v>
          </cell>
          <cell r="D2028">
            <v>1</v>
          </cell>
        </row>
        <row r="2029">
          <cell r="B2029">
            <v>203712</v>
          </cell>
          <cell r="C2029" t="str">
            <v>DC-DC/SGM3804-0YG/TR/CH1: 2.4~6.4; CH2: -6.4~-2.4/70 mA/1.6 mHz/WLCSP-12/1.7*1.51*0.575mm/2kV/1</v>
          </cell>
          <cell r="D2029">
            <v>1</v>
          </cell>
        </row>
        <row r="2030">
          <cell r="B2030">
            <v>203713</v>
          </cell>
          <cell r="C2030" t="str">
            <v>Keypad-Red-ML18</v>
          </cell>
          <cell r="D2030">
            <v>1</v>
          </cell>
        </row>
        <row r="2031">
          <cell r="B2031">
            <v>203714</v>
          </cell>
          <cell r="C2031" t="str">
            <v>Screw M1.4*4.0mm-ML18</v>
          </cell>
          <cell r="D2031">
            <v>6.12</v>
          </cell>
        </row>
        <row r="2032">
          <cell r="B2032">
            <v>203715</v>
          </cell>
          <cell r="C2032" t="str">
            <v>Tape-LCD 71.9*47.70*0.15mm-ML18</v>
          </cell>
          <cell r="D2032">
            <v>1.02</v>
          </cell>
        </row>
        <row r="2033">
          <cell r="B2033">
            <v>203716</v>
          </cell>
          <cell r="C2033" t="str">
            <v>Charger(Black)5V500mA,1M-ML18</v>
          </cell>
          <cell r="D2033">
            <v>1</v>
          </cell>
        </row>
        <row r="2034">
          <cell r="B2034">
            <v>203717</v>
          </cell>
          <cell r="C2034" t="str">
            <v>Camera-Back-ML18</v>
          </cell>
          <cell r="D2034">
            <v>1</v>
          </cell>
        </row>
        <row r="2035">
          <cell r="B2035">
            <v>203718</v>
          </cell>
          <cell r="C2035" t="str">
            <v>Keypad-Blue-ML18</v>
          </cell>
          <cell r="D2035">
            <v>1</v>
          </cell>
        </row>
        <row r="2036">
          <cell r="B2036">
            <v>203719</v>
          </cell>
          <cell r="C2036" t="str">
            <v>Speaker Holder-ML18</v>
          </cell>
          <cell r="D2036">
            <v>1</v>
          </cell>
        </row>
        <row r="2037">
          <cell r="B2037">
            <v>203720</v>
          </cell>
          <cell r="C2037" t="str">
            <v>LCD Lens-ML18</v>
          </cell>
          <cell r="D2037">
            <v>1.0009999999999999</v>
          </cell>
        </row>
        <row r="2038">
          <cell r="B2038">
            <v>203721</v>
          </cell>
          <cell r="C2038" t="str">
            <v>Camera Lens Back-ML18</v>
          </cell>
          <cell r="D2038">
            <v>1.0009999999999999</v>
          </cell>
        </row>
        <row r="2039">
          <cell r="B2039">
            <v>203722</v>
          </cell>
          <cell r="C2039" t="str">
            <v>Keypad-Black-ML18</v>
          </cell>
          <cell r="D2039">
            <v>1</v>
          </cell>
        </row>
        <row r="2040">
          <cell r="B2040">
            <v>203723</v>
          </cell>
          <cell r="C2040" t="str">
            <v>Earphone(Black) 3.5mm Jack-ML18</v>
          </cell>
          <cell r="D2040">
            <v>1</v>
          </cell>
        </row>
        <row r="2041">
          <cell r="B2041">
            <v>203724</v>
          </cell>
          <cell r="C2041" t="str">
            <v>LED Light-ML18</v>
          </cell>
          <cell r="D2041">
            <v>1</v>
          </cell>
        </row>
        <row r="2042">
          <cell r="B2042">
            <v>203725</v>
          </cell>
          <cell r="C2042" t="str">
            <v>Front Housing-Blue-ML18</v>
          </cell>
          <cell r="D2042">
            <v>1</v>
          </cell>
        </row>
        <row r="2043">
          <cell r="B2043">
            <v>203726</v>
          </cell>
          <cell r="C2043" t="str">
            <v>Middle Housing-Blue-ML18</v>
          </cell>
          <cell r="D2043">
            <v>1</v>
          </cell>
        </row>
        <row r="2044">
          <cell r="B2044">
            <v>203727</v>
          </cell>
          <cell r="C2044" t="str">
            <v>Back Housing(Battery Cover)Blue-ML18</v>
          </cell>
          <cell r="D2044">
            <v>1</v>
          </cell>
        </row>
        <row r="2045">
          <cell r="B2045">
            <v>203745</v>
          </cell>
          <cell r="C2045" t="str">
            <v>Touch With LCM-White-H7s</v>
          </cell>
          <cell r="D2045">
            <v>1</v>
          </cell>
        </row>
        <row r="2046">
          <cell r="B2046">
            <v>203746</v>
          </cell>
          <cell r="C2046" t="str">
            <v>Front Housing-White-H7s</v>
          </cell>
          <cell r="D2046">
            <v>1</v>
          </cell>
        </row>
        <row r="2047">
          <cell r="B2047">
            <v>203747</v>
          </cell>
          <cell r="C2047" t="str">
            <v>Back Housing(Battery Cover)Golden-H7s</v>
          </cell>
          <cell r="D2047">
            <v>1</v>
          </cell>
        </row>
        <row r="2048">
          <cell r="B2048">
            <v>203748</v>
          </cell>
          <cell r="C2048" t="str">
            <v>Sim Slot-Golden-H7s</v>
          </cell>
          <cell r="D2048">
            <v>1</v>
          </cell>
        </row>
        <row r="2049">
          <cell r="B2049">
            <v>203749</v>
          </cell>
          <cell r="C2049" t="str">
            <v>Fingerprint Module-Golden-H7s</v>
          </cell>
          <cell r="D2049">
            <v>1</v>
          </cell>
        </row>
        <row r="2050">
          <cell r="B2050">
            <v>203751</v>
          </cell>
          <cell r="C2050" t="str">
            <v>Colling Rubber-PCBA 11*11*1mm-H7s</v>
          </cell>
          <cell r="D2050">
            <v>1</v>
          </cell>
        </row>
        <row r="2051">
          <cell r="B2051">
            <v>203752</v>
          </cell>
          <cell r="C2051" t="str">
            <v>Foam-Earphone Dustproof1-11.8*10.6*0.5mm-H7s</v>
          </cell>
          <cell r="D2051">
            <v>1</v>
          </cell>
        </row>
        <row r="2052">
          <cell r="B2052">
            <v>203753</v>
          </cell>
          <cell r="C2052" t="str">
            <v>Foam-Earphone Dustproof2-12.45*9.1*0.5mm-H7s</v>
          </cell>
          <cell r="D2052">
            <v>1</v>
          </cell>
        </row>
        <row r="2053">
          <cell r="B2053">
            <v>203754</v>
          </cell>
          <cell r="C2053" t="str">
            <v>Foam-Front Camera Repressing Hard-H7s</v>
          </cell>
          <cell r="D2053">
            <v>1</v>
          </cell>
        </row>
        <row r="2054">
          <cell r="B2054">
            <v>203755</v>
          </cell>
          <cell r="C2054" t="str">
            <v>Foam-Fingerprint Holder-H7s</v>
          </cell>
          <cell r="D2054">
            <v>1</v>
          </cell>
        </row>
        <row r="2055">
          <cell r="B2055">
            <v>203756</v>
          </cell>
          <cell r="C2055" t="str">
            <v>Tape Adhesive-Battery-H7s</v>
          </cell>
          <cell r="D2055">
            <v>1</v>
          </cell>
        </row>
        <row r="2056">
          <cell r="B2056">
            <v>203757</v>
          </cell>
          <cell r="C2056" t="str">
            <v>Conductive Cloth-Speaker Grounding-H7s</v>
          </cell>
          <cell r="D2056">
            <v>1</v>
          </cell>
        </row>
        <row r="2057">
          <cell r="B2057">
            <v>203758</v>
          </cell>
          <cell r="C2057" t="str">
            <v>Conductive Cloth-USB Connector Grounding-H7s</v>
          </cell>
          <cell r="D2057">
            <v>1</v>
          </cell>
        </row>
        <row r="2058">
          <cell r="B2058">
            <v>203759</v>
          </cell>
          <cell r="C2058" t="str">
            <v>Mylar-Sidekey FPC-H7s</v>
          </cell>
          <cell r="D2058">
            <v>3</v>
          </cell>
        </row>
        <row r="2059">
          <cell r="B2059">
            <v>203760</v>
          </cell>
          <cell r="C2059" t="str">
            <v>Mylar-Main FPC-H7s</v>
          </cell>
          <cell r="D2059">
            <v>1</v>
          </cell>
        </row>
        <row r="2060">
          <cell r="B2060">
            <v>203761</v>
          </cell>
          <cell r="C2060" t="str">
            <v>Mylar-Front Housing Sealing-H7s</v>
          </cell>
          <cell r="D2060">
            <v>0</v>
          </cell>
        </row>
        <row r="2061">
          <cell r="B2061">
            <v>203762</v>
          </cell>
          <cell r="C2061" t="str">
            <v>LCM With Front Housing-Blue-RX6</v>
          </cell>
          <cell r="D2061">
            <v>1</v>
          </cell>
        </row>
        <row r="2062">
          <cell r="B2062">
            <v>203763</v>
          </cell>
          <cell r="C2062" t="str">
            <v>Decoration-Rear Camera-Blue-RX6</v>
          </cell>
          <cell r="D2062">
            <v>1</v>
          </cell>
        </row>
        <row r="2063">
          <cell r="B2063">
            <v>203764</v>
          </cell>
          <cell r="C2063" t="str">
            <v>Sim Slot-Blue-RX6</v>
          </cell>
          <cell r="D2063">
            <v>1</v>
          </cell>
        </row>
        <row r="2064">
          <cell r="B2064">
            <v>203770</v>
          </cell>
          <cell r="C2064" t="str">
            <v>Screw-CM1.4*3.0*2.5*0.5-HM4i</v>
          </cell>
          <cell r="D2064">
            <v>6</v>
          </cell>
        </row>
        <row r="2065">
          <cell r="B2065">
            <v>203771</v>
          </cell>
          <cell r="C2065" t="str">
            <v>Screw-CM1.4*2.5*2.5*0.5-HM4i</v>
          </cell>
          <cell r="D2065">
            <v>6</v>
          </cell>
        </row>
        <row r="2066">
          <cell r="B2066">
            <v>203772</v>
          </cell>
          <cell r="C2066" t="str">
            <v>Screw-CM1.2*2.5*1.6*0.45-HM4i</v>
          </cell>
          <cell r="D2066">
            <v>2</v>
          </cell>
        </row>
        <row r="2067">
          <cell r="B2067">
            <v>203773</v>
          </cell>
          <cell r="C2067" t="str">
            <v>Foam-Aluminium Grounding-HM4i</v>
          </cell>
          <cell r="D2067">
            <v>4</v>
          </cell>
        </row>
        <row r="2068">
          <cell r="B2068">
            <v>203774</v>
          </cell>
          <cell r="C2068" t="str">
            <v>Earphone(White) 3.5mm Jack-HM4i</v>
          </cell>
          <cell r="D2068">
            <v>1</v>
          </cell>
        </row>
        <row r="2069">
          <cell r="B2069">
            <v>203775</v>
          </cell>
          <cell r="C2069" t="str">
            <v>Usb Cable(White) Micro 5 Pin-HM4i</v>
          </cell>
          <cell r="D2069">
            <v>1</v>
          </cell>
        </row>
        <row r="2070">
          <cell r="B2070">
            <v>203776</v>
          </cell>
          <cell r="C2070" t="str">
            <v>Charger-(White)1500mA Walton LOGO-HM4i</v>
          </cell>
          <cell r="D2070">
            <v>1</v>
          </cell>
        </row>
        <row r="2071">
          <cell r="B2071">
            <v>203777</v>
          </cell>
          <cell r="C2071" t="str">
            <v>Front Housing-Black-HM4i</v>
          </cell>
          <cell r="D2071">
            <v>1</v>
          </cell>
        </row>
        <row r="2072">
          <cell r="B2072">
            <v>203778</v>
          </cell>
          <cell r="C2072" t="str">
            <v>Foam-Shielding Cover Grounding-HM4i</v>
          </cell>
          <cell r="D2072">
            <v>1</v>
          </cell>
        </row>
        <row r="2073">
          <cell r="B2073">
            <v>203779</v>
          </cell>
          <cell r="C2073" t="str">
            <v>Foam-Front Camera Hard-HM4i</v>
          </cell>
          <cell r="D2073">
            <v>1</v>
          </cell>
        </row>
        <row r="2074">
          <cell r="B2074">
            <v>203780</v>
          </cell>
          <cell r="C2074" t="str">
            <v>Foam-Front Housing-HM4i</v>
          </cell>
          <cell r="D2074">
            <v>10</v>
          </cell>
        </row>
        <row r="2075">
          <cell r="B2075">
            <v>203781</v>
          </cell>
          <cell r="C2075" t="str">
            <v>Foam-LCD Grounding-HM4i</v>
          </cell>
          <cell r="D2075">
            <v>2</v>
          </cell>
        </row>
        <row r="2076">
          <cell r="B2076">
            <v>203782</v>
          </cell>
          <cell r="C2076" t="str">
            <v>Foam-Front Camera Foam-HM4i</v>
          </cell>
          <cell r="D2076">
            <v>1</v>
          </cell>
        </row>
        <row r="2077">
          <cell r="B2077">
            <v>203783</v>
          </cell>
          <cell r="C2077" t="str">
            <v>Foam-Fignerprint FPC Grounding-HM4i</v>
          </cell>
          <cell r="D2077">
            <v>1</v>
          </cell>
        </row>
        <row r="2078">
          <cell r="B2078">
            <v>203784</v>
          </cell>
          <cell r="C2078" t="str">
            <v>Front Housing-Golden-HM4i</v>
          </cell>
          <cell r="D2078">
            <v>1</v>
          </cell>
        </row>
        <row r="2079">
          <cell r="B2079">
            <v>203785</v>
          </cell>
          <cell r="C2079" t="str">
            <v>Back Housing(Battery Cover)Golden-HM4i</v>
          </cell>
          <cell r="D2079">
            <v>1</v>
          </cell>
        </row>
        <row r="2080">
          <cell r="B2080">
            <v>203786</v>
          </cell>
          <cell r="C2080" t="str">
            <v>Back Housing(Battery Cover)Dark Blue-HM4i</v>
          </cell>
          <cell r="D2080">
            <v>1</v>
          </cell>
        </row>
        <row r="2081">
          <cell r="B2081">
            <v>203787</v>
          </cell>
          <cell r="C2081" t="str">
            <v>Speaker Housing-HM4i</v>
          </cell>
          <cell r="D2081">
            <v>1</v>
          </cell>
        </row>
        <row r="2082">
          <cell r="B2082">
            <v>203788</v>
          </cell>
          <cell r="C2082" t="str">
            <v>Fingerprint Stand-HM4i</v>
          </cell>
          <cell r="D2082">
            <v>1</v>
          </cell>
        </row>
        <row r="2083">
          <cell r="B2083">
            <v>203789</v>
          </cell>
          <cell r="C2083" t="str">
            <v>Reset Key Plug-HM4i</v>
          </cell>
          <cell r="D2083">
            <v>1</v>
          </cell>
        </row>
        <row r="2084">
          <cell r="B2084">
            <v>203790</v>
          </cell>
          <cell r="C2084" t="str">
            <v>MIC Plug-HM4i</v>
          </cell>
          <cell r="D2084">
            <v>1</v>
          </cell>
        </row>
        <row r="2085">
          <cell r="B2085">
            <v>203791</v>
          </cell>
          <cell r="C2085" t="str">
            <v>P/L Sensor Plug-HM4i</v>
          </cell>
          <cell r="D2085">
            <v>1</v>
          </cell>
        </row>
        <row r="2086">
          <cell r="B2086">
            <v>203792</v>
          </cell>
          <cell r="C2086" t="str">
            <v>Light Plug-HM4i</v>
          </cell>
          <cell r="D2086">
            <v>1</v>
          </cell>
        </row>
        <row r="2087">
          <cell r="B2087">
            <v>203793</v>
          </cell>
          <cell r="C2087" t="str">
            <v>Phone Case-HM4i</v>
          </cell>
          <cell r="D2087">
            <v>1</v>
          </cell>
        </row>
        <row r="2088">
          <cell r="B2088">
            <v>203794</v>
          </cell>
          <cell r="C2088" t="str">
            <v>Battery Cover Protector Film-1 Layers-HM4i</v>
          </cell>
          <cell r="D2088">
            <v>1</v>
          </cell>
        </row>
        <row r="2089">
          <cell r="B2089">
            <v>203795</v>
          </cell>
          <cell r="C2089" t="str">
            <v>Battery 3840mAh-HM4i</v>
          </cell>
          <cell r="D2089">
            <v>1</v>
          </cell>
        </row>
        <row r="2090">
          <cell r="B2090">
            <v>203796</v>
          </cell>
          <cell r="C2090" t="str">
            <v>Sub PCBA-HM4i</v>
          </cell>
          <cell r="D2090">
            <v>1</v>
          </cell>
        </row>
        <row r="2091">
          <cell r="B2091">
            <v>203797</v>
          </cell>
          <cell r="C2091" t="str">
            <v>Main PCBA-HM4i</v>
          </cell>
          <cell r="D2091">
            <v>1</v>
          </cell>
        </row>
        <row r="2092">
          <cell r="B2092">
            <v>203798</v>
          </cell>
          <cell r="C2092" t="str">
            <v>Sim Slot Ejection Pin-HM4i</v>
          </cell>
          <cell r="D2092">
            <v>1</v>
          </cell>
        </row>
        <row r="2093">
          <cell r="B2093">
            <v>203799</v>
          </cell>
          <cell r="C2093" t="str">
            <v>Screen Protection Film-3 Layers-HM4i</v>
          </cell>
          <cell r="D2093">
            <v>1</v>
          </cell>
        </row>
        <row r="2094">
          <cell r="B2094">
            <v>203800</v>
          </cell>
          <cell r="C2094" t="str">
            <v>Keypad-Black Blue-L25</v>
          </cell>
          <cell r="D2094">
            <v>1</v>
          </cell>
        </row>
        <row r="2095">
          <cell r="B2095">
            <v>203801</v>
          </cell>
          <cell r="C2095" t="str">
            <v>LCD Lens-Black-L25</v>
          </cell>
          <cell r="D2095">
            <v>1</v>
          </cell>
        </row>
        <row r="2096">
          <cell r="B2096">
            <v>203802</v>
          </cell>
          <cell r="C2096" t="str">
            <v>Camera Lens-Black-L25</v>
          </cell>
          <cell r="D2096">
            <v>1</v>
          </cell>
        </row>
        <row r="2097">
          <cell r="B2097">
            <v>203803</v>
          </cell>
          <cell r="C2097" t="str">
            <v>Insulation Glue-LCD&amp;Camera-L25</v>
          </cell>
          <cell r="D2097">
            <v>1</v>
          </cell>
        </row>
        <row r="2098">
          <cell r="B2098">
            <v>203804</v>
          </cell>
          <cell r="C2098" t="str">
            <v>Conductive Cloth LCD-L25</v>
          </cell>
          <cell r="D2098">
            <v>1</v>
          </cell>
        </row>
        <row r="2099">
          <cell r="B2099">
            <v>203805</v>
          </cell>
          <cell r="C2099" t="str">
            <v>Middle Housing-Red-L25</v>
          </cell>
          <cell r="D2099">
            <v>1</v>
          </cell>
        </row>
        <row r="2100">
          <cell r="B2100">
            <v>203806</v>
          </cell>
          <cell r="C2100" t="str">
            <v>Charger-(Black)500mAh Walton LOGO-L25</v>
          </cell>
          <cell r="D2100">
            <v>0</v>
          </cell>
        </row>
        <row r="2101">
          <cell r="B2101">
            <v>203807</v>
          </cell>
          <cell r="C2101" t="str">
            <v>Middle Housing-Green-L25</v>
          </cell>
          <cell r="D2101">
            <v>1</v>
          </cell>
        </row>
        <row r="2102">
          <cell r="B2102">
            <v>203808</v>
          </cell>
          <cell r="C2102" t="str">
            <v>Middle Housing-Blue-L25</v>
          </cell>
          <cell r="D2102">
            <v>1</v>
          </cell>
        </row>
        <row r="2103">
          <cell r="B2103">
            <v>203809</v>
          </cell>
          <cell r="C2103" t="str">
            <v>Battery 1800mAh-L25</v>
          </cell>
          <cell r="D2103">
            <v>1</v>
          </cell>
        </row>
        <row r="2104">
          <cell r="B2104">
            <v>203810</v>
          </cell>
          <cell r="C2104" t="str">
            <v>LCD-L25</v>
          </cell>
          <cell r="D2104">
            <v>1</v>
          </cell>
        </row>
        <row r="2105">
          <cell r="B2105">
            <v>203811</v>
          </cell>
          <cell r="C2105" t="str">
            <v>Camera Back- L25</v>
          </cell>
          <cell r="D2105">
            <v>1</v>
          </cell>
        </row>
        <row r="2106">
          <cell r="B2106">
            <v>203812</v>
          </cell>
          <cell r="C2106" t="str">
            <v>Speaker Length 35mm- L25</v>
          </cell>
          <cell r="D2106">
            <v>1</v>
          </cell>
        </row>
        <row r="2107">
          <cell r="B2107">
            <v>203813</v>
          </cell>
          <cell r="C2107" t="str">
            <v>LED Light- L25</v>
          </cell>
          <cell r="D2107">
            <v>1</v>
          </cell>
        </row>
        <row r="2108">
          <cell r="B2108">
            <v>203814</v>
          </cell>
          <cell r="C2108" t="str">
            <v>Bt Antenna-L25</v>
          </cell>
          <cell r="D2108">
            <v>1</v>
          </cell>
        </row>
        <row r="2109">
          <cell r="B2109">
            <v>203815</v>
          </cell>
          <cell r="C2109" t="str">
            <v>Speaker Cover-Black-L25</v>
          </cell>
          <cell r="D2109">
            <v>1</v>
          </cell>
        </row>
        <row r="2110">
          <cell r="B2110">
            <v>203816</v>
          </cell>
          <cell r="C2110" t="str">
            <v>Mic 4015-L25</v>
          </cell>
          <cell r="D2110">
            <v>1</v>
          </cell>
        </row>
        <row r="2111">
          <cell r="B2111">
            <v>203817</v>
          </cell>
          <cell r="C2111" t="str">
            <v>Keypad Dome-L25</v>
          </cell>
          <cell r="D2111">
            <v>1</v>
          </cell>
        </row>
        <row r="2112">
          <cell r="B2112">
            <v>203818</v>
          </cell>
          <cell r="C2112" t="str">
            <v>Front Housing -Black-L25</v>
          </cell>
          <cell r="D2112">
            <v>1</v>
          </cell>
        </row>
        <row r="2113">
          <cell r="B2113">
            <v>203819</v>
          </cell>
          <cell r="C2113" t="str">
            <v>Tape LCD Lens-L25</v>
          </cell>
          <cell r="D2113">
            <v>1</v>
          </cell>
        </row>
        <row r="2114">
          <cell r="B2114">
            <v>203820</v>
          </cell>
          <cell r="C2114" t="str">
            <v>LCD Foam-L25</v>
          </cell>
          <cell r="D2114">
            <v>1</v>
          </cell>
        </row>
        <row r="2115">
          <cell r="B2115">
            <v>203821</v>
          </cell>
          <cell r="C2115" t="str">
            <v>Receiver Net-L25</v>
          </cell>
          <cell r="D2115">
            <v>1</v>
          </cell>
        </row>
        <row r="2116">
          <cell r="B2116">
            <v>203822</v>
          </cell>
          <cell r="C2116" t="str">
            <v>Middle Housing-Black-L25</v>
          </cell>
          <cell r="D2116">
            <v>1</v>
          </cell>
        </row>
        <row r="2117">
          <cell r="B2117">
            <v>203823</v>
          </cell>
          <cell r="C2117" t="str">
            <v>Main PCBA-L25</v>
          </cell>
          <cell r="D2117">
            <v>1</v>
          </cell>
        </row>
        <row r="2118">
          <cell r="B2118">
            <v>203824</v>
          </cell>
          <cell r="C2118" t="str">
            <v>Earphone(Black) 3.5mm Jack-L25</v>
          </cell>
          <cell r="D2118">
            <v>1</v>
          </cell>
        </row>
        <row r="2119">
          <cell r="B2119">
            <v>203825</v>
          </cell>
          <cell r="C2119" t="str">
            <v>Tape Camera Lens-L25</v>
          </cell>
          <cell r="D2119">
            <v>1</v>
          </cell>
        </row>
        <row r="2120">
          <cell r="B2120">
            <v>203826</v>
          </cell>
          <cell r="C2120" t="str">
            <v>Foam Speaker -L25</v>
          </cell>
          <cell r="D2120">
            <v>1</v>
          </cell>
        </row>
        <row r="2121">
          <cell r="B2121">
            <v>203827</v>
          </cell>
          <cell r="C2121" t="str">
            <v>Back Housing(Battery Cover)Black-L25</v>
          </cell>
          <cell r="D2121">
            <v>1</v>
          </cell>
        </row>
        <row r="2122">
          <cell r="B2122">
            <v>203828</v>
          </cell>
          <cell r="C2122" t="str">
            <v>Keypad-Black-L25</v>
          </cell>
          <cell r="D2122">
            <v>1</v>
          </cell>
        </row>
        <row r="2123">
          <cell r="B2123">
            <v>203829</v>
          </cell>
          <cell r="C2123" t="str">
            <v>Keypad-Black Red-L25</v>
          </cell>
          <cell r="D2123">
            <v>1</v>
          </cell>
        </row>
        <row r="2124">
          <cell r="B2124">
            <v>203830</v>
          </cell>
          <cell r="C2124" t="str">
            <v>Keypad-Black Green-L25</v>
          </cell>
          <cell r="D2124">
            <v>1</v>
          </cell>
        </row>
        <row r="2125">
          <cell r="B2125">
            <v>203831</v>
          </cell>
          <cell r="C2125" t="str">
            <v>Anti Water Label White Dia 2.5mm-L25</v>
          </cell>
          <cell r="D2125">
            <v>1</v>
          </cell>
        </row>
        <row r="2126">
          <cell r="B2126">
            <v>203832</v>
          </cell>
          <cell r="C2126" t="str">
            <v>Speaker Net-L25</v>
          </cell>
          <cell r="D2126">
            <v>1</v>
          </cell>
        </row>
        <row r="2127">
          <cell r="B2127">
            <v>203833</v>
          </cell>
          <cell r="C2127" t="str">
            <v>Screw PM1.4*3.5*2.5*0.7mm-L25</v>
          </cell>
          <cell r="D2127">
            <v>8</v>
          </cell>
        </row>
        <row r="2128">
          <cell r="B2128">
            <v>203834</v>
          </cell>
          <cell r="C2128" t="str">
            <v>Screen Protector Film-L25</v>
          </cell>
          <cell r="D2128">
            <v>1</v>
          </cell>
        </row>
        <row r="2129">
          <cell r="B2129">
            <v>203835</v>
          </cell>
          <cell r="C2129" t="str">
            <v>Foam Front-Earphone Seal-GF7</v>
          </cell>
          <cell r="D2129">
            <v>1</v>
          </cell>
        </row>
        <row r="2130">
          <cell r="B2130">
            <v>203836</v>
          </cell>
          <cell r="C2130" t="str">
            <v>Seal Gum-Speaker-GF7</v>
          </cell>
          <cell r="D2130">
            <v>1</v>
          </cell>
        </row>
        <row r="2131">
          <cell r="B2131">
            <v>203837</v>
          </cell>
          <cell r="C2131" t="str">
            <v>Conductive Cloth-Sub PCBA Grounding-GF7</v>
          </cell>
          <cell r="D2131">
            <v>1</v>
          </cell>
        </row>
        <row r="2132">
          <cell r="B2132">
            <v>203838</v>
          </cell>
          <cell r="C2132" t="str">
            <v>Foam-LCD Grounding Conductive-GF7</v>
          </cell>
          <cell r="D2132">
            <v>2</v>
          </cell>
        </row>
        <row r="2133">
          <cell r="B2133">
            <v>203839</v>
          </cell>
          <cell r="C2133" t="str">
            <v>Foam-PCBA Shielding Cover Grounding Conductive-GF7</v>
          </cell>
          <cell r="D2133">
            <v>2</v>
          </cell>
        </row>
        <row r="2134">
          <cell r="B2134">
            <v>203840</v>
          </cell>
          <cell r="C2134" t="str">
            <v>Foam-Speaker Seal-GF7</v>
          </cell>
          <cell r="D2134">
            <v>1</v>
          </cell>
        </row>
        <row r="2135">
          <cell r="B2135">
            <v>203841</v>
          </cell>
          <cell r="C2135" t="str">
            <v>Foam-Fingerprint Grounding-GF7</v>
          </cell>
          <cell r="D2135">
            <v>1</v>
          </cell>
        </row>
        <row r="2136">
          <cell r="B2136">
            <v>203842</v>
          </cell>
          <cell r="C2136" t="str">
            <v>Foam-Front Camera Seal-GF7</v>
          </cell>
          <cell r="D2136">
            <v>1</v>
          </cell>
        </row>
        <row r="2137">
          <cell r="B2137">
            <v>203843</v>
          </cell>
          <cell r="C2137" t="str">
            <v>Main PCBA-GF7</v>
          </cell>
          <cell r="D2137">
            <v>1</v>
          </cell>
        </row>
        <row r="2138">
          <cell r="B2138">
            <v>203844</v>
          </cell>
          <cell r="C2138" t="str">
            <v>Sub PCBA-GF7</v>
          </cell>
          <cell r="D2138">
            <v>1</v>
          </cell>
        </row>
        <row r="2139">
          <cell r="B2139">
            <v>203845</v>
          </cell>
          <cell r="C2139" t="str">
            <v>Phone case(Back Cover)-GF7</v>
          </cell>
          <cell r="D2139">
            <v>1</v>
          </cell>
        </row>
        <row r="2140">
          <cell r="B2140">
            <v>203846</v>
          </cell>
          <cell r="C2140" t="str">
            <v>TP Protection Film-GF7</v>
          </cell>
          <cell r="D2140">
            <v>1</v>
          </cell>
        </row>
        <row r="2141">
          <cell r="B2141">
            <v>203847</v>
          </cell>
          <cell r="C2141" t="str">
            <v>Charger-(White)1000mA Walton LOGO-GF7</v>
          </cell>
          <cell r="D2141">
            <v>1</v>
          </cell>
        </row>
        <row r="2142">
          <cell r="B2142">
            <v>203848</v>
          </cell>
          <cell r="C2142" t="str">
            <v>Usb Cable(White) Micro 5 Pin-GF7</v>
          </cell>
          <cell r="D2142">
            <v>1</v>
          </cell>
        </row>
        <row r="2143">
          <cell r="B2143">
            <v>203849</v>
          </cell>
          <cell r="C2143" t="str">
            <v>Earphone(White) 3.5mm Jack-GF7</v>
          </cell>
          <cell r="D2143">
            <v>1</v>
          </cell>
        </row>
        <row r="2144">
          <cell r="B2144">
            <v>203850</v>
          </cell>
          <cell r="C2144" t="str">
            <v>Main PCBA-Q37</v>
          </cell>
          <cell r="D2144">
            <v>1</v>
          </cell>
        </row>
        <row r="2145">
          <cell r="B2145">
            <v>203851</v>
          </cell>
          <cell r="C2145" t="str">
            <v>LCM-Q37</v>
          </cell>
          <cell r="D2145">
            <v>1</v>
          </cell>
        </row>
        <row r="2146">
          <cell r="B2146">
            <v>203852</v>
          </cell>
          <cell r="C2146" t="str">
            <v>Camera Back-Q37</v>
          </cell>
          <cell r="D2146">
            <v>1</v>
          </cell>
        </row>
        <row r="2147">
          <cell r="B2147">
            <v>203853</v>
          </cell>
          <cell r="C2147" t="str">
            <v>Keypad Dome-Q37</v>
          </cell>
          <cell r="D2147">
            <v>1</v>
          </cell>
        </row>
        <row r="2148">
          <cell r="B2148">
            <v>203854</v>
          </cell>
          <cell r="C2148" t="str">
            <v>Mic-Q37</v>
          </cell>
          <cell r="D2148">
            <v>1</v>
          </cell>
        </row>
        <row r="2149">
          <cell r="B2149">
            <v>203855</v>
          </cell>
          <cell r="C2149" t="str">
            <v>Speaker Length 15mm-Q37</v>
          </cell>
          <cell r="D2149">
            <v>1</v>
          </cell>
        </row>
        <row r="2150">
          <cell r="B2150">
            <v>203856</v>
          </cell>
          <cell r="C2150" t="str">
            <v>Speaker Cover-Q37</v>
          </cell>
          <cell r="D2150">
            <v>1</v>
          </cell>
        </row>
        <row r="2151">
          <cell r="B2151">
            <v>203857</v>
          </cell>
          <cell r="C2151" t="str">
            <v>BT Antenna-Q37</v>
          </cell>
          <cell r="D2151">
            <v>1</v>
          </cell>
        </row>
        <row r="2152">
          <cell r="B2152">
            <v>203858</v>
          </cell>
          <cell r="C2152" t="str">
            <v>Front Housing-Golden-Q37</v>
          </cell>
          <cell r="D2152">
            <v>1</v>
          </cell>
        </row>
        <row r="2153">
          <cell r="B2153">
            <v>203859</v>
          </cell>
          <cell r="C2153" t="str">
            <v>Front Housing-Black-Q37</v>
          </cell>
          <cell r="D2153">
            <v>1</v>
          </cell>
        </row>
        <row r="2154">
          <cell r="B2154">
            <v>203860</v>
          </cell>
          <cell r="C2154" t="str">
            <v>Front Housing-Coffe-Q37</v>
          </cell>
          <cell r="D2154">
            <v>0</v>
          </cell>
        </row>
        <row r="2155">
          <cell r="B2155">
            <v>203861</v>
          </cell>
          <cell r="C2155" t="str">
            <v>Middle Housing-Golden-Q37</v>
          </cell>
          <cell r="D2155">
            <v>1</v>
          </cell>
        </row>
        <row r="2156">
          <cell r="B2156">
            <v>203862</v>
          </cell>
          <cell r="C2156" t="str">
            <v>Middle Housing-Black-Q37</v>
          </cell>
          <cell r="D2156">
            <v>1</v>
          </cell>
        </row>
        <row r="2157">
          <cell r="B2157">
            <v>203863</v>
          </cell>
          <cell r="C2157" t="str">
            <v>Middle Housing-Coffe-Q37</v>
          </cell>
          <cell r="D2157">
            <v>0</v>
          </cell>
        </row>
        <row r="2158">
          <cell r="B2158">
            <v>203864</v>
          </cell>
          <cell r="C2158" t="str">
            <v>Back Housing(Battery Cover)Golden-Q37</v>
          </cell>
          <cell r="D2158">
            <v>1</v>
          </cell>
        </row>
        <row r="2159">
          <cell r="B2159">
            <v>203865</v>
          </cell>
          <cell r="C2159" t="str">
            <v>Back Housing(Battery Cover)Black-Q37</v>
          </cell>
          <cell r="D2159">
            <v>1</v>
          </cell>
        </row>
        <row r="2160">
          <cell r="B2160">
            <v>203866</v>
          </cell>
          <cell r="C2160" t="str">
            <v>Back Housing(Battery Cover)Coffe-Q37</v>
          </cell>
          <cell r="D2160">
            <v>0</v>
          </cell>
        </row>
        <row r="2161">
          <cell r="B2161">
            <v>203867</v>
          </cell>
          <cell r="C2161" t="str">
            <v>Keypad-Golden-Q37</v>
          </cell>
          <cell r="D2161">
            <v>1</v>
          </cell>
        </row>
        <row r="2162">
          <cell r="B2162">
            <v>203868</v>
          </cell>
          <cell r="C2162" t="str">
            <v>Keypad-Black-Q37</v>
          </cell>
          <cell r="D2162">
            <v>1</v>
          </cell>
        </row>
        <row r="2163">
          <cell r="B2163">
            <v>203869</v>
          </cell>
          <cell r="C2163" t="str">
            <v>Keypad-Coffe-Q37</v>
          </cell>
          <cell r="D2163">
            <v>0</v>
          </cell>
        </row>
        <row r="2164">
          <cell r="B2164">
            <v>203870</v>
          </cell>
          <cell r="C2164" t="str">
            <v>LCM Lens-Black-Q37</v>
          </cell>
          <cell r="D2164">
            <v>1</v>
          </cell>
        </row>
        <row r="2165">
          <cell r="B2165">
            <v>203871</v>
          </cell>
          <cell r="C2165" t="str">
            <v>Camera Lens-Black-Q37</v>
          </cell>
          <cell r="D2165">
            <v>1</v>
          </cell>
        </row>
        <row r="2166">
          <cell r="B2166">
            <v>203872</v>
          </cell>
          <cell r="C2166" t="str">
            <v>Conductive Cloth-PCBA 62.02x10.0x0.1mm-Q37</v>
          </cell>
          <cell r="D2166">
            <v>1</v>
          </cell>
        </row>
        <row r="2167">
          <cell r="B2167">
            <v>203873</v>
          </cell>
          <cell r="C2167" t="str">
            <v>Foam-LCD 55x3.0x0.5mm-Q37</v>
          </cell>
          <cell r="D2167">
            <v>2</v>
          </cell>
        </row>
        <row r="2168">
          <cell r="B2168">
            <v>203874</v>
          </cell>
          <cell r="C2168" t="str">
            <v>Screw PB 1.6x3.5mm-Silver-Q37</v>
          </cell>
          <cell r="D2168">
            <v>7</v>
          </cell>
        </row>
        <row r="2169">
          <cell r="B2169">
            <v>203875</v>
          </cell>
          <cell r="C2169" t="str">
            <v>Charger-(Black)500mAh Walton LOGO-Q37</v>
          </cell>
          <cell r="D2169">
            <v>1</v>
          </cell>
        </row>
        <row r="2170">
          <cell r="B2170">
            <v>203876</v>
          </cell>
          <cell r="C2170" t="str">
            <v>Battery 1750mAh-Q37</v>
          </cell>
          <cell r="D2170">
            <v>1</v>
          </cell>
        </row>
        <row r="2171">
          <cell r="B2171">
            <v>203877</v>
          </cell>
          <cell r="C2171" t="str">
            <v>Earphone(Black) 3.5mm Jack-Q37</v>
          </cell>
          <cell r="D2171">
            <v>1</v>
          </cell>
        </row>
        <row r="2172">
          <cell r="B2172">
            <v>203878</v>
          </cell>
          <cell r="C2172" t="str">
            <v>Anti Water Label White Dia 4mm-Q37</v>
          </cell>
          <cell r="D2172">
            <v>1</v>
          </cell>
        </row>
        <row r="2173">
          <cell r="B2173">
            <v>203879</v>
          </cell>
          <cell r="C2173" t="str">
            <v>Front Housing-Blue-ML17</v>
          </cell>
          <cell r="D2173">
            <v>1</v>
          </cell>
        </row>
        <row r="2174">
          <cell r="B2174">
            <v>203880</v>
          </cell>
          <cell r="C2174" t="str">
            <v>Middle Housing-Blue-ML17</v>
          </cell>
          <cell r="D2174">
            <v>1</v>
          </cell>
        </row>
        <row r="2175">
          <cell r="B2175">
            <v>203881</v>
          </cell>
          <cell r="C2175" t="str">
            <v>Back Housing(Battery Cover)Blue-ML17</v>
          </cell>
          <cell r="D2175">
            <v>1</v>
          </cell>
        </row>
        <row r="2176">
          <cell r="B2176">
            <v>203882</v>
          </cell>
          <cell r="C2176" t="str">
            <v>Keypad-Blue-ML17</v>
          </cell>
          <cell r="D2176">
            <v>1</v>
          </cell>
        </row>
        <row r="2177">
          <cell r="B2177">
            <v>203883</v>
          </cell>
          <cell r="C2177" t="str">
            <v>Capacitor-Electrolytic 2.2UF,400V,?20%,105?,D*L:8*12mm-WMC05010BA</v>
          </cell>
          <cell r="D2177">
            <v>1.002</v>
          </cell>
        </row>
        <row r="2178">
          <cell r="B2178">
            <v>203884</v>
          </cell>
          <cell r="C2178" t="str">
            <v>Resistor-Wirewound Resistor 4.7R, ?5%, 1WS, Metal,-WMC05010BA</v>
          </cell>
          <cell r="D2178">
            <v>1.002</v>
          </cell>
        </row>
        <row r="2179">
          <cell r="B2179">
            <v>203885</v>
          </cell>
          <cell r="C2179" t="str">
            <v>Capacitor-Electrolytic 470UF, 10V, ?20%, 105?C, D*L: 6*12mm-WMC05010BA</v>
          </cell>
          <cell r="D2179">
            <v>1.002</v>
          </cell>
        </row>
        <row r="2180">
          <cell r="B2180">
            <v>203886</v>
          </cell>
          <cell r="C2180" t="str">
            <v>Capacitor-Electrolytic 10UF, 50V, ?20%, 105?C, D*L: 5*7mm-WMC05010BA</v>
          </cell>
          <cell r="D2180">
            <v>1.002</v>
          </cell>
        </row>
        <row r="2181">
          <cell r="B2181">
            <v>203887</v>
          </cell>
          <cell r="C2181" t="str">
            <v>Metal Shrapnel-Steel nickel plated 24H, 12.5*1.4*0.3mm-WMC05010BA</v>
          </cell>
          <cell r="D2181">
            <v>2.0009999999999999</v>
          </cell>
        </row>
        <row r="2182">
          <cell r="B2182">
            <v>203888</v>
          </cell>
          <cell r="C2182" t="str">
            <v>Seat-2PIN female, vertical, white, L*W*H: 6*4.7*5.8mm, PIN=2.0mm-WMC05010BA</v>
          </cell>
          <cell r="D2182">
            <v>1.0004999999999999</v>
          </cell>
        </row>
        <row r="2183">
          <cell r="B2183">
            <v>203889</v>
          </cell>
          <cell r="C2183" t="str">
            <v>Transformer-T-5W-44, EE13, vertical, 4+4, L=2.65mH-WMC05010BA</v>
          </cell>
          <cell r="D2183">
            <v>1.0004999999999999</v>
          </cell>
        </row>
        <row r="2184">
          <cell r="B2184">
            <v>203890</v>
          </cell>
          <cell r="C2184" t="str">
            <v>Housing 128-Euro line charger, PC+ABS-WMC05010BA</v>
          </cell>
          <cell r="D2184">
            <v>1.0049999999999999</v>
          </cell>
        </row>
        <row r="2185">
          <cell r="B2185">
            <v>203891</v>
          </cell>
          <cell r="C2185" t="str">
            <v>Housing 128-Euro line charger, PC+ABS,43.0mm-WMC05010BA</v>
          </cell>
          <cell r="D2185">
            <v>1.0049999999999999</v>
          </cell>
        </row>
        <row r="2186">
          <cell r="B2186">
            <v>203892</v>
          </cell>
          <cell r="C2186" t="str">
            <v>Connector Cable-MO-30, T360SR, Mic5P Long body dew 6.0-WMC05010BA</v>
          </cell>
          <cell r="D2186">
            <v>1.0024999999999999</v>
          </cell>
        </row>
        <row r="2187">
          <cell r="B2187">
            <v>203894</v>
          </cell>
          <cell r="C2187" t="str">
            <v>Screw-PA2.0*8mm,24H-WMC05010BA</v>
          </cell>
          <cell r="D2187">
            <v>2.04</v>
          </cell>
        </row>
        <row r="2188">
          <cell r="B2188">
            <v>203895</v>
          </cell>
          <cell r="C2188" t="str">
            <v>Tin-ROHS(Sn99.3,Cu0.7)0.42 For Charger</v>
          </cell>
          <cell r="D2188">
            <v>0</v>
          </cell>
        </row>
        <row r="2189">
          <cell r="B2189">
            <v>203896</v>
          </cell>
          <cell r="C2189" t="str">
            <v>Flux-802AA,20L,ROHS For Charger</v>
          </cell>
          <cell r="D2189">
            <v>0</v>
          </cell>
        </row>
        <row r="2190">
          <cell r="B2190">
            <v>203897</v>
          </cell>
          <cell r="C2190" t="str">
            <v>Silicon-9010-B,ROHS 1.58 For Charger</v>
          </cell>
          <cell r="D2190">
            <v>2E-3</v>
          </cell>
        </row>
        <row r="2191">
          <cell r="B2191">
            <v>203898</v>
          </cell>
          <cell r="C2191" t="str">
            <v>Sub PCBA-H8</v>
          </cell>
          <cell r="D2191">
            <v>1</v>
          </cell>
        </row>
        <row r="2192">
          <cell r="B2192">
            <v>203899</v>
          </cell>
          <cell r="C2192" t="str">
            <v>Fingerprint-Dark Blue-H8</v>
          </cell>
          <cell r="D2192">
            <v>1</v>
          </cell>
        </row>
        <row r="2193">
          <cell r="B2193">
            <v>203900</v>
          </cell>
          <cell r="C2193" t="str">
            <v>Speaker-H8</v>
          </cell>
          <cell r="D2193">
            <v>1</v>
          </cell>
        </row>
        <row r="2194">
          <cell r="B2194">
            <v>203901</v>
          </cell>
          <cell r="C2194" t="str">
            <v>Vibrator Motor-H8</v>
          </cell>
          <cell r="D2194">
            <v>1</v>
          </cell>
        </row>
        <row r="2195">
          <cell r="B2195">
            <v>203902</v>
          </cell>
          <cell r="C2195" t="str">
            <v>LED, white, If200mA, Ifp350MA, CIE6000-6500K? 2.2*1.6*0.65mm, EOW2016-02-5565-N-PAPB-B</v>
          </cell>
          <cell r="D2195">
            <v>1</v>
          </cell>
        </row>
        <row r="2196">
          <cell r="B2196">
            <v>203903</v>
          </cell>
          <cell r="C2196" t="str">
            <v>TVS for electrical surge,bi-direction,12V,SOD-123FL,PTVSHC1SF12VBH Prisemi</v>
          </cell>
          <cell r="D2196">
            <v>1</v>
          </cell>
        </row>
        <row r="2197">
          <cell r="B2197">
            <v>203904</v>
          </cell>
          <cell r="C2197" t="str">
            <v>ESD_protector Vrwm=4.5V 600pF DFN2X2X0.65-3L, PTVSHC3N4V5B</v>
          </cell>
          <cell r="D2197">
            <v>1</v>
          </cell>
        </row>
        <row r="2198">
          <cell r="B2198">
            <v>203905</v>
          </cell>
          <cell r="C2198" t="str">
            <v>Front Housing-Red-L6i</v>
          </cell>
          <cell r="D2198">
            <v>1</v>
          </cell>
        </row>
        <row r="2199">
          <cell r="B2199">
            <v>203906</v>
          </cell>
          <cell r="C2199" t="str">
            <v>Keypad-Full Red-L6i</v>
          </cell>
          <cell r="D2199">
            <v>1</v>
          </cell>
        </row>
        <row r="2200">
          <cell r="B2200">
            <v>203907</v>
          </cell>
          <cell r="C2200" t="str">
            <v>Giftbox-Olvio ML20</v>
          </cell>
          <cell r="D2200">
            <v>1</v>
          </cell>
        </row>
        <row r="2201">
          <cell r="B2201">
            <v>203908</v>
          </cell>
          <cell r="C2201" t="str">
            <v>Giftbox-Olvio MM25</v>
          </cell>
          <cell r="D2201">
            <v>1</v>
          </cell>
        </row>
        <row r="2202">
          <cell r="B2202">
            <v>203909</v>
          </cell>
          <cell r="C2202" t="str">
            <v>Front Housing-Light Blue-ML21</v>
          </cell>
          <cell r="D2202">
            <v>1.02</v>
          </cell>
        </row>
        <row r="2203">
          <cell r="B2203">
            <v>203910</v>
          </cell>
          <cell r="C2203" t="str">
            <v>Middle Housing-Light Blue-ML21</v>
          </cell>
          <cell r="D2203">
            <v>1.02</v>
          </cell>
        </row>
        <row r="2204">
          <cell r="B2204">
            <v>203911</v>
          </cell>
          <cell r="C2204" t="str">
            <v>Keypad-Light Blue-ML21</v>
          </cell>
          <cell r="D2204">
            <v>1.01</v>
          </cell>
        </row>
        <row r="2205">
          <cell r="B2205">
            <v>203913</v>
          </cell>
          <cell r="C2205" t="str">
            <v>Back Housing(Battery Cover)-Light Blue-ML21</v>
          </cell>
          <cell r="D2205">
            <v>1.01</v>
          </cell>
        </row>
        <row r="2206">
          <cell r="B2206">
            <v>203914</v>
          </cell>
          <cell r="C2206" t="str">
            <v>Mylar LCD Soldering Pad 25*8*0.05mm-OLVIO L2</v>
          </cell>
          <cell r="D2206">
            <v>1.03</v>
          </cell>
        </row>
        <row r="2207">
          <cell r="B2207">
            <v>203915</v>
          </cell>
          <cell r="C2207" t="str">
            <v>Mylar Camera Soldering Pad 20*6*0.05mm-OLVIO L2</v>
          </cell>
          <cell r="D2207">
            <v>1.03</v>
          </cell>
        </row>
        <row r="2208">
          <cell r="B2208">
            <v>203916</v>
          </cell>
          <cell r="C2208" t="str">
            <v>Foam Rear Camera Dustproof 6.7*4.9*0.30mm-OLVIO L2</v>
          </cell>
          <cell r="D2208">
            <v>1.02</v>
          </cell>
        </row>
        <row r="2209">
          <cell r="B2209">
            <v>203917</v>
          </cell>
          <cell r="C2209" t="str">
            <v>Foam LCD Pad 40*2*0.50mm-OLVIO L2</v>
          </cell>
          <cell r="D2209">
            <v>2.04</v>
          </cell>
        </row>
        <row r="2210">
          <cell r="B2210">
            <v>203918</v>
          </cell>
          <cell r="C2210" t="str">
            <v>Middle Housing-Blue-OLVIO L2</v>
          </cell>
          <cell r="D2210">
            <v>1.02</v>
          </cell>
        </row>
        <row r="2211">
          <cell r="B2211">
            <v>203919</v>
          </cell>
          <cell r="C2211" t="str">
            <v>Middle Housing-Dark Blue-OLVIO L2</v>
          </cell>
          <cell r="D2211">
            <v>1.02</v>
          </cell>
        </row>
        <row r="2212">
          <cell r="B2212">
            <v>203920</v>
          </cell>
          <cell r="C2212" t="str">
            <v>Middle Housing-Red-OLVIO L2</v>
          </cell>
          <cell r="D2212">
            <v>1.02</v>
          </cell>
        </row>
        <row r="2213">
          <cell r="B2213">
            <v>203921</v>
          </cell>
          <cell r="C2213" t="str">
            <v>Foam Earphone Jack Shading 8.5*3.7*0.30mm-OLVIO L2</v>
          </cell>
          <cell r="D2213">
            <v>1.02</v>
          </cell>
        </row>
        <row r="2214">
          <cell r="B2214">
            <v>203922</v>
          </cell>
          <cell r="C2214" t="str">
            <v>Foam USB Shading 5.25*1.88*0.30mm-OLVIO L2</v>
          </cell>
          <cell r="D2214">
            <v>1.02</v>
          </cell>
        </row>
        <row r="2215">
          <cell r="B2215">
            <v>203935</v>
          </cell>
          <cell r="C2215" t="str">
            <v>Front Housing With LCM &amp; TP(S)-Black-Primo GH8</v>
          </cell>
          <cell r="D2215">
            <v>1.02</v>
          </cell>
        </row>
        <row r="2216">
          <cell r="B2216">
            <v>203936</v>
          </cell>
          <cell r="C2216" t="str">
            <v>Main PCBA(S)-Primo GH8 (2+16GB)</v>
          </cell>
          <cell r="D2216">
            <v>1.0069999999999999</v>
          </cell>
        </row>
        <row r="2217">
          <cell r="B2217">
            <v>203937</v>
          </cell>
          <cell r="C2217" t="str">
            <v>Middle Housing(S)-Black-Primo GH8</v>
          </cell>
          <cell r="D2217">
            <v>1.02</v>
          </cell>
        </row>
        <row r="2218">
          <cell r="B2218">
            <v>203938</v>
          </cell>
          <cell r="C2218" t="str">
            <v>Front Housing With Touch &amp; LCM(S)Black-Primo H9</v>
          </cell>
          <cell r="D2218">
            <v>1.02</v>
          </cell>
        </row>
        <row r="2219">
          <cell r="B2219">
            <v>203939</v>
          </cell>
          <cell r="C2219" t="str">
            <v>Main PCBA(S)-Primo H9(3+32GB)</v>
          </cell>
          <cell r="D2219">
            <v>1.0069999999999999</v>
          </cell>
        </row>
        <row r="2220">
          <cell r="B2220">
            <v>203940</v>
          </cell>
          <cell r="C2220" t="str">
            <v>Middle Housing(S) Black-Primo H9</v>
          </cell>
          <cell r="D2220">
            <v>1.02</v>
          </cell>
        </row>
        <row r="2221">
          <cell r="B2221">
            <v>203941</v>
          </cell>
          <cell r="C2221" t="str">
            <v>Front Housing With Touch &amp; LCM(S)-Black-Primo N4</v>
          </cell>
          <cell r="D2221">
            <v>1.02</v>
          </cell>
        </row>
        <row r="2222">
          <cell r="B2222">
            <v>203942</v>
          </cell>
          <cell r="C2222" t="str">
            <v>Main PCBA(S)-Primo N4 (3+32GB)</v>
          </cell>
          <cell r="D2222">
            <v>1.0069999999999999</v>
          </cell>
        </row>
        <row r="2223">
          <cell r="B2223">
            <v>203943</v>
          </cell>
          <cell r="C2223" t="str">
            <v>Camera Decoration(S)-Rainbow Black-Primo N4</v>
          </cell>
          <cell r="D2223">
            <v>1.01</v>
          </cell>
        </row>
        <row r="2224">
          <cell r="B2224">
            <v>203944</v>
          </cell>
          <cell r="C2224" t="str">
            <v>Back Housing(Battery Cover)(S)Rainbow Black-Primo N4</v>
          </cell>
          <cell r="D2224">
            <v>1.01</v>
          </cell>
        </row>
        <row r="2225">
          <cell r="B2225">
            <v>203945</v>
          </cell>
          <cell r="C2225" t="str">
            <v>Speaker Dustproof Net-ML19</v>
          </cell>
          <cell r="D2225">
            <v>1.02</v>
          </cell>
        </row>
        <row r="2226">
          <cell r="B2226">
            <v>203946</v>
          </cell>
          <cell r="C2226" t="str">
            <v>Tape-Camera Lens 8.5*8.5*0.1mm-ML19</v>
          </cell>
          <cell r="D2226">
            <v>1.03</v>
          </cell>
        </row>
        <row r="2227">
          <cell r="B2227">
            <v>203947</v>
          </cell>
          <cell r="C2227" t="str">
            <v>Foam-Speaker Seal 39.58*30.11*0.5mm-ML19</v>
          </cell>
          <cell r="D2227">
            <v>1.02</v>
          </cell>
        </row>
        <row r="2228">
          <cell r="B2228">
            <v>203948</v>
          </cell>
          <cell r="C2228" t="str">
            <v>Battery 1000mAh-Q38</v>
          </cell>
          <cell r="D2228">
            <v>1</v>
          </cell>
        </row>
        <row r="2229">
          <cell r="B2229">
            <v>203949</v>
          </cell>
          <cell r="C2229" t="str">
            <v>Charger-(Black)500mAh Walton LOGO-Q38</v>
          </cell>
          <cell r="D2229">
            <v>1</v>
          </cell>
        </row>
        <row r="2230">
          <cell r="B2230">
            <v>203950</v>
          </cell>
          <cell r="C2230" t="str">
            <v>Earphone(Black) 3.5mm Jack-Q38</v>
          </cell>
          <cell r="D2230">
            <v>1</v>
          </cell>
        </row>
        <row r="2231">
          <cell r="B2231">
            <v>203951</v>
          </cell>
          <cell r="C2231" t="str">
            <v>Mylar-Camera Soldering Pad-Q38</v>
          </cell>
          <cell r="D2231">
            <v>1</v>
          </cell>
        </row>
        <row r="2232">
          <cell r="B2232">
            <v>203952</v>
          </cell>
          <cell r="C2232" t="str">
            <v>Camera Lens Rear-Q38</v>
          </cell>
          <cell r="D2232">
            <v>1</v>
          </cell>
        </row>
        <row r="2233">
          <cell r="B2233">
            <v>203953</v>
          </cell>
          <cell r="C2233" t="str">
            <v>Flash Light Lens-Q38</v>
          </cell>
          <cell r="D2233">
            <v>1</v>
          </cell>
        </row>
        <row r="2234">
          <cell r="B2234">
            <v>203954</v>
          </cell>
          <cell r="C2234" t="str">
            <v>BT Antenna-Q38</v>
          </cell>
          <cell r="D2234">
            <v>1</v>
          </cell>
        </row>
        <row r="2235">
          <cell r="B2235">
            <v>203955</v>
          </cell>
          <cell r="C2235" t="str">
            <v>Tape-Camera Lens-Q38</v>
          </cell>
          <cell r="D2235">
            <v>1</v>
          </cell>
        </row>
        <row r="2236">
          <cell r="B2236">
            <v>203956</v>
          </cell>
          <cell r="C2236" t="str">
            <v>Tape-Flash Light-Q38</v>
          </cell>
          <cell r="D2236">
            <v>1</v>
          </cell>
        </row>
        <row r="2237">
          <cell r="B2237">
            <v>203957</v>
          </cell>
          <cell r="C2237" t="str">
            <v>Tape-Rear Flash Cover 6.6*6.45*0.1mm-R5+</v>
          </cell>
          <cell r="D2237">
            <v>1.01</v>
          </cell>
        </row>
        <row r="2238">
          <cell r="B2238">
            <v>203958</v>
          </cell>
          <cell r="C2238" t="str">
            <v>Screw-CB1.6*2.5 T=0.5-Silver-F7s</v>
          </cell>
          <cell r="D2238">
            <v>10</v>
          </cell>
        </row>
        <row r="2239">
          <cell r="B2239">
            <v>203959</v>
          </cell>
          <cell r="C2239" t="str">
            <v>Screw-Motherboard-CM1.4*2.5*2.5*0.5-Black-F7s</v>
          </cell>
          <cell r="D2239">
            <v>6</v>
          </cell>
        </row>
        <row r="2240">
          <cell r="B2240">
            <v>203960</v>
          </cell>
          <cell r="C2240" t="str">
            <v>Screw-Horn support-CM1.4*3.0*2.5*0.5-Tarmish-F7s</v>
          </cell>
          <cell r="D2240">
            <v>5</v>
          </cell>
        </row>
        <row r="2241">
          <cell r="B2241">
            <v>203961</v>
          </cell>
          <cell r="C2241" t="str">
            <v>Screw-Outward CM1.2*2.5*1.6*0.5-Black-F7s</v>
          </cell>
          <cell r="D2241">
            <v>2</v>
          </cell>
        </row>
        <row r="2242">
          <cell r="B2242">
            <v>203962</v>
          </cell>
          <cell r="C2242" t="str">
            <v>Foam Front Camera-F7s</v>
          </cell>
          <cell r="D2242">
            <v>1</v>
          </cell>
        </row>
        <row r="2243">
          <cell r="B2243">
            <v>203963</v>
          </cell>
          <cell r="C2243" t="str">
            <v>Seal foam Speaker-F7s</v>
          </cell>
          <cell r="D2243">
            <v>1</v>
          </cell>
        </row>
        <row r="2244">
          <cell r="B2244">
            <v>203964</v>
          </cell>
          <cell r="C2244" t="str">
            <v>Mylar Flash pad insulating 10.4*9.58*0.05mm-F7s</v>
          </cell>
          <cell r="D2244">
            <v>1</v>
          </cell>
        </row>
        <row r="2245">
          <cell r="B2245">
            <v>203965</v>
          </cell>
          <cell r="C2245" t="str">
            <v>Mylar main FPC pad 10.5*6.0*0.1mm-F7s</v>
          </cell>
          <cell r="D2245">
            <v>1</v>
          </cell>
        </row>
        <row r="2246">
          <cell r="B2246">
            <v>203966</v>
          </cell>
          <cell r="C2246" t="str">
            <v>Conductive cloth Sub PCBA 12.2*5.2*0.1mm-F7s</v>
          </cell>
          <cell r="D2246">
            <v>1</v>
          </cell>
        </row>
        <row r="2247">
          <cell r="B2247">
            <v>203967</v>
          </cell>
          <cell r="C2247" t="str">
            <v>Conductive cloth Sub PCBA 26.04*3.22*0.1mm-F7s</v>
          </cell>
          <cell r="D2247">
            <v>1</v>
          </cell>
        </row>
        <row r="2248">
          <cell r="B2248">
            <v>203968</v>
          </cell>
          <cell r="C2248" t="str">
            <v>Touch With LCM Black-F7s</v>
          </cell>
          <cell r="D2248">
            <v>1</v>
          </cell>
        </row>
        <row r="2249">
          <cell r="B2249">
            <v>203969</v>
          </cell>
          <cell r="C2249" t="str">
            <v>Front Housing-Black-F7s</v>
          </cell>
          <cell r="D2249">
            <v>1</v>
          </cell>
        </row>
        <row r="2250">
          <cell r="B2250">
            <v>203970</v>
          </cell>
          <cell r="C2250" t="str">
            <v>Camera 5MP-Front-F7s</v>
          </cell>
          <cell r="D2250">
            <v>1</v>
          </cell>
        </row>
        <row r="2251">
          <cell r="B2251">
            <v>203971</v>
          </cell>
          <cell r="C2251" t="str">
            <v>Camera 5MP-Back-F7s</v>
          </cell>
          <cell r="D2251">
            <v>1</v>
          </cell>
        </row>
        <row r="2252">
          <cell r="B2252">
            <v>203972</v>
          </cell>
          <cell r="C2252" t="str">
            <v>Back Housing(Back cover)-Golden-F7s</v>
          </cell>
          <cell r="D2252">
            <v>1</v>
          </cell>
        </row>
        <row r="2253">
          <cell r="B2253">
            <v>203973</v>
          </cell>
          <cell r="C2253" t="str">
            <v>Back Housing(Back cover)-Black-F7s</v>
          </cell>
          <cell r="D2253">
            <v>1</v>
          </cell>
        </row>
        <row r="2254">
          <cell r="B2254">
            <v>203974</v>
          </cell>
          <cell r="C2254" t="str">
            <v>Braket Speaker-Black-F7s</v>
          </cell>
          <cell r="D2254">
            <v>1</v>
          </cell>
        </row>
        <row r="2255">
          <cell r="B2255">
            <v>203975</v>
          </cell>
          <cell r="C2255" t="str">
            <v>Braket Steel Sheet-Silver-F7s</v>
          </cell>
          <cell r="D2255">
            <v>1</v>
          </cell>
        </row>
        <row r="2256">
          <cell r="B2256">
            <v>203976</v>
          </cell>
          <cell r="C2256" t="str">
            <v>Cable Coaxial-F7s</v>
          </cell>
          <cell r="D2256">
            <v>1</v>
          </cell>
        </row>
        <row r="2257">
          <cell r="B2257">
            <v>203977</v>
          </cell>
          <cell r="C2257" t="str">
            <v>Camera Lens Rear-F7s</v>
          </cell>
          <cell r="D2257">
            <v>1</v>
          </cell>
        </row>
        <row r="2258">
          <cell r="B2258">
            <v>203978</v>
          </cell>
          <cell r="C2258" t="str">
            <v>Antenna-GSM-Black-F7s</v>
          </cell>
          <cell r="D2258">
            <v>1</v>
          </cell>
        </row>
        <row r="2259">
          <cell r="B2259">
            <v>203979</v>
          </cell>
          <cell r="C2259" t="str">
            <v>Antenna GPS/WIFI-Black-F7s</v>
          </cell>
          <cell r="D2259">
            <v>1</v>
          </cell>
        </row>
        <row r="2260">
          <cell r="B2260">
            <v>203980</v>
          </cell>
          <cell r="C2260" t="str">
            <v>FPC Key With Dome-F7s</v>
          </cell>
          <cell r="D2260">
            <v>1</v>
          </cell>
        </row>
        <row r="2261">
          <cell r="B2261">
            <v>203981</v>
          </cell>
          <cell r="C2261" t="str">
            <v>Speaker 3.3mm x12mm-F7s</v>
          </cell>
          <cell r="D2261">
            <v>1</v>
          </cell>
        </row>
        <row r="2262">
          <cell r="B2262">
            <v>203982</v>
          </cell>
          <cell r="C2262" t="str">
            <v>Receiver-F7s</v>
          </cell>
          <cell r="D2262">
            <v>1</v>
          </cell>
        </row>
        <row r="2263">
          <cell r="B2263">
            <v>203983</v>
          </cell>
          <cell r="C2263" t="str">
            <v>Motor flat,wire length15mm-F7s</v>
          </cell>
          <cell r="D2263">
            <v>1</v>
          </cell>
        </row>
        <row r="2264">
          <cell r="B2264">
            <v>203984</v>
          </cell>
          <cell r="C2264" t="str">
            <v>Battery Fixing Tape-F7s</v>
          </cell>
          <cell r="D2264">
            <v>2</v>
          </cell>
        </row>
        <row r="2265">
          <cell r="B2265">
            <v>203985</v>
          </cell>
          <cell r="C2265" t="str">
            <v>Conductive Foam Gronding Steel 1-12*5.0*0.8mm-F7s</v>
          </cell>
          <cell r="D2265">
            <v>1</v>
          </cell>
        </row>
        <row r="2266">
          <cell r="B2266">
            <v>203986</v>
          </cell>
          <cell r="C2266" t="str">
            <v>Conductive Foam Gronding Steel 2-7.5*5.0*0.8mm-F7s</v>
          </cell>
          <cell r="D2266">
            <v>1</v>
          </cell>
        </row>
        <row r="2267">
          <cell r="B2267">
            <v>203987</v>
          </cell>
          <cell r="C2267" t="str">
            <v>Battery 2250mAh-F7s</v>
          </cell>
          <cell r="D2267">
            <v>1</v>
          </cell>
        </row>
        <row r="2268">
          <cell r="B2268">
            <v>203988</v>
          </cell>
          <cell r="C2268" t="str">
            <v>Sub PCBA-F7s</v>
          </cell>
          <cell r="D2268">
            <v>1</v>
          </cell>
        </row>
        <row r="2269">
          <cell r="B2269">
            <v>203989</v>
          </cell>
          <cell r="C2269" t="str">
            <v>Main PCBA-F7s</v>
          </cell>
          <cell r="D2269">
            <v>1</v>
          </cell>
        </row>
        <row r="2270">
          <cell r="B2270">
            <v>203990</v>
          </cell>
          <cell r="C2270" t="str">
            <v>SIM Slot Black-F7s</v>
          </cell>
          <cell r="D2270">
            <v>1</v>
          </cell>
        </row>
        <row r="2271">
          <cell r="B2271">
            <v>203991</v>
          </cell>
          <cell r="C2271" t="str">
            <v>SIM Slot Golden-F7s</v>
          </cell>
          <cell r="D2271">
            <v>0</v>
          </cell>
        </row>
        <row r="2272">
          <cell r="B2272">
            <v>203992</v>
          </cell>
          <cell r="C2272" t="str">
            <v>Conductive cloth LCD grounding-F7s</v>
          </cell>
          <cell r="D2272">
            <v>3</v>
          </cell>
        </row>
        <row r="2273">
          <cell r="B2273">
            <v>203993</v>
          </cell>
          <cell r="C2273" t="str">
            <v>Conductive cloth Speaker grounding-F7s</v>
          </cell>
          <cell r="D2273">
            <v>1</v>
          </cell>
        </row>
        <row r="2274">
          <cell r="B2274">
            <v>203994</v>
          </cell>
          <cell r="C2274" t="str">
            <v>Graphite Film(PCBA)-F7s</v>
          </cell>
          <cell r="D2274">
            <v>1</v>
          </cell>
        </row>
        <row r="2275">
          <cell r="B2275">
            <v>203995</v>
          </cell>
          <cell r="C2275" t="str">
            <v>Graphite Film(Battery Cover)-F7s</v>
          </cell>
          <cell r="D2275">
            <v>1</v>
          </cell>
        </row>
        <row r="2276">
          <cell r="B2276">
            <v>203996</v>
          </cell>
          <cell r="C2276" t="str">
            <v>Mylar LCD insulating dust Black-F7s</v>
          </cell>
          <cell r="D2276">
            <v>1</v>
          </cell>
        </row>
        <row r="2277">
          <cell r="B2277">
            <v>203997</v>
          </cell>
          <cell r="C2277" t="str">
            <v>Mylar white front camera pad insulating 5.5*5.5*0.15mm-F7s</v>
          </cell>
          <cell r="D2277">
            <v>1</v>
          </cell>
        </row>
        <row r="2278">
          <cell r="B2278">
            <v>203998</v>
          </cell>
          <cell r="C2278" t="str">
            <v>Mylar black camera connector 29.9*14.15*0.05mm-F7s</v>
          </cell>
          <cell r="D2278">
            <v>1</v>
          </cell>
        </row>
        <row r="2279">
          <cell r="B2279">
            <v>203999</v>
          </cell>
          <cell r="C2279" t="str">
            <v>TP Protector Film 141x64.9x0.1mm-F7s</v>
          </cell>
          <cell r="D2279">
            <v>1</v>
          </cell>
        </row>
        <row r="2280">
          <cell r="B2280">
            <v>204000</v>
          </cell>
          <cell r="C2280" t="str">
            <v>Battery cover protector film-F7s</v>
          </cell>
          <cell r="D2280">
            <v>1</v>
          </cell>
        </row>
        <row r="2281">
          <cell r="B2281">
            <v>204001</v>
          </cell>
          <cell r="C2281" t="str">
            <v>Caution Label 120x110mm-F7s</v>
          </cell>
          <cell r="D2281">
            <v>1</v>
          </cell>
        </row>
        <row r="2282">
          <cell r="B2282">
            <v>204002</v>
          </cell>
          <cell r="C2282" t="str">
            <v>Charger-(White)1000mA Walton LOGO-F7s</v>
          </cell>
          <cell r="D2282">
            <v>1</v>
          </cell>
        </row>
        <row r="2283">
          <cell r="B2283">
            <v>204003</v>
          </cell>
          <cell r="C2283" t="str">
            <v>Usb Cable(White) Micro 5 Pin-F7s</v>
          </cell>
          <cell r="D2283">
            <v>1</v>
          </cell>
        </row>
        <row r="2284">
          <cell r="B2284">
            <v>204004</v>
          </cell>
          <cell r="C2284" t="str">
            <v>Earphone(White) 3.5mm Jack-F7s</v>
          </cell>
          <cell r="D2284">
            <v>1</v>
          </cell>
        </row>
        <row r="2285">
          <cell r="B2285">
            <v>204005</v>
          </cell>
          <cell r="C2285" t="str">
            <v>Plug Photosensitive -F7s</v>
          </cell>
          <cell r="D2285">
            <v>1</v>
          </cell>
        </row>
        <row r="2286">
          <cell r="B2286">
            <v>204006</v>
          </cell>
          <cell r="C2286" t="str">
            <v>Plug Reset key-F7s</v>
          </cell>
          <cell r="D2286">
            <v>1</v>
          </cell>
        </row>
        <row r="2287">
          <cell r="B2287">
            <v>204007</v>
          </cell>
          <cell r="C2287" t="str">
            <v>Plug MIC-F7s</v>
          </cell>
          <cell r="D2287">
            <v>1</v>
          </cell>
        </row>
        <row r="2288">
          <cell r="B2288">
            <v>204008</v>
          </cell>
          <cell r="C2288" t="str">
            <v>Rest FPC-F7s</v>
          </cell>
          <cell r="D2288">
            <v>1</v>
          </cell>
        </row>
        <row r="2289">
          <cell r="B2289">
            <v>204009</v>
          </cell>
          <cell r="C2289" t="str">
            <v>Sealed Foam-Speaker sealed 39.6*16.91*0.55mm-EM2</v>
          </cell>
          <cell r="D2289">
            <v>1.01</v>
          </cell>
        </row>
        <row r="2290">
          <cell r="B2290">
            <v>204010</v>
          </cell>
          <cell r="C2290" t="str">
            <v>Main PCBA-ML15</v>
          </cell>
          <cell r="D2290">
            <v>1</v>
          </cell>
        </row>
        <row r="2291">
          <cell r="B2291">
            <v>204011</v>
          </cell>
          <cell r="C2291" t="str">
            <v>LCD-ML15</v>
          </cell>
          <cell r="D2291">
            <v>1</v>
          </cell>
        </row>
        <row r="2292">
          <cell r="B2292">
            <v>204012</v>
          </cell>
          <cell r="C2292" t="str">
            <v>Camera Back-ML15</v>
          </cell>
          <cell r="D2292">
            <v>1</v>
          </cell>
        </row>
        <row r="2293">
          <cell r="B2293">
            <v>204013</v>
          </cell>
          <cell r="C2293" t="str">
            <v>Speaker-ML15</v>
          </cell>
          <cell r="D2293">
            <v>1</v>
          </cell>
        </row>
        <row r="2294">
          <cell r="B2294">
            <v>204014</v>
          </cell>
          <cell r="C2294" t="str">
            <v>LED Light-ML15</v>
          </cell>
          <cell r="D2294">
            <v>1</v>
          </cell>
        </row>
        <row r="2295">
          <cell r="B2295">
            <v>204015</v>
          </cell>
          <cell r="C2295" t="str">
            <v>MIC-ML15</v>
          </cell>
          <cell r="D2295">
            <v>1</v>
          </cell>
        </row>
        <row r="2296">
          <cell r="B2296">
            <v>204016</v>
          </cell>
          <cell r="C2296" t="str">
            <v>BT Antenna-ML15</v>
          </cell>
          <cell r="D2296">
            <v>1</v>
          </cell>
        </row>
        <row r="2297">
          <cell r="B2297">
            <v>204017</v>
          </cell>
          <cell r="C2297" t="str">
            <v>LCD Adhesive Tape 70.13*46.36*0.15mm-ML15</v>
          </cell>
          <cell r="D2297">
            <v>1</v>
          </cell>
        </row>
        <row r="2298">
          <cell r="B2298">
            <v>204018</v>
          </cell>
          <cell r="C2298" t="str">
            <v>LCD Foam 60.16*42.62*0.3mm-ML15</v>
          </cell>
          <cell r="D2298">
            <v>1</v>
          </cell>
        </row>
        <row r="2299">
          <cell r="B2299">
            <v>204019</v>
          </cell>
          <cell r="C2299" t="str">
            <v>Earpiece Dust Screen 14.80*4.40*0.1mm-ML15</v>
          </cell>
          <cell r="D2299">
            <v>1</v>
          </cell>
        </row>
        <row r="2300">
          <cell r="B2300">
            <v>204020</v>
          </cell>
          <cell r="C2300" t="str">
            <v>Earpiece Foam 17.20*6.20*0.5mm-ML15</v>
          </cell>
          <cell r="D2300">
            <v>1</v>
          </cell>
        </row>
        <row r="2301">
          <cell r="B2301">
            <v>204021</v>
          </cell>
          <cell r="C2301" t="str">
            <v>Camera Lens Adhesive 7.4*5.2*0.15mm-ML15</v>
          </cell>
          <cell r="D2301">
            <v>1</v>
          </cell>
        </row>
        <row r="2302">
          <cell r="B2302">
            <v>204022</v>
          </cell>
          <cell r="C2302" t="str">
            <v>Speaker Network 17.40*8.77*0.1mm-ML15</v>
          </cell>
          <cell r="D2302">
            <v>1</v>
          </cell>
        </row>
        <row r="2303">
          <cell r="B2303">
            <v>204023</v>
          </cell>
          <cell r="C2303" t="str">
            <v>Speaker Seal Foam 33.95*30.90*0.5mm-ML15</v>
          </cell>
          <cell r="D2303">
            <v>1</v>
          </cell>
        </row>
        <row r="2304">
          <cell r="B2304">
            <v>204024</v>
          </cell>
          <cell r="C2304" t="str">
            <v>LED Blackout Mylar 16*6mm-ML15</v>
          </cell>
          <cell r="D2304">
            <v>1</v>
          </cell>
        </row>
        <row r="2305">
          <cell r="B2305">
            <v>204025</v>
          </cell>
          <cell r="C2305" t="str">
            <v>Insulating Glue 34.40*11.90*0.05mm-ML15</v>
          </cell>
          <cell r="D2305">
            <v>1</v>
          </cell>
        </row>
        <row r="2306">
          <cell r="B2306">
            <v>204026</v>
          </cell>
          <cell r="C2306" t="str">
            <v>Screen Conductive Cloth 52*42*0.1mm-ML15</v>
          </cell>
          <cell r="D2306">
            <v>1</v>
          </cell>
        </row>
        <row r="2307">
          <cell r="B2307">
            <v>204027</v>
          </cell>
          <cell r="C2307" t="str">
            <v>Screen Positioning Adhesive 10*5mm*0.2mm-ML15</v>
          </cell>
          <cell r="D2307">
            <v>1</v>
          </cell>
        </row>
        <row r="2308">
          <cell r="B2308">
            <v>204028</v>
          </cell>
          <cell r="C2308" t="str">
            <v>LCD Lens-Black-ML15</v>
          </cell>
          <cell r="D2308">
            <v>1</v>
          </cell>
        </row>
        <row r="2309">
          <cell r="B2309">
            <v>204029</v>
          </cell>
          <cell r="C2309" t="str">
            <v>Camera Lens Rear-Black-ML15</v>
          </cell>
          <cell r="D2309">
            <v>1</v>
          </cell>
        </row>
        <row r="2310">
          <cell r="B2310">
            <v>204030</v>
          </cell>
          <cell r="C2310" t="str">
            <v>Speaker Bracket-ML15</v>
          </cell>
          <cell r="D2310">
            <v>1</v>
          </cell>
        </row>
        <row r="2311">
          <cell r="B2311">
            <v>204031</v>
          </cell>
          <cell r="C2311" t="str">
            <v>Keypad DOME-ML15</v>
          </cell>
          <cell r="D2311">
            <v>1</v>
          </cell>
        </row>
        <row r="2312">
          <cell r="B2312">
            <v>204032</v>
          </cell>
          <cell r="C2312" t="str">
            <v>Mechanical Screw PB2.5*H0.7, M1.4*3.5mm-ML15</v>
          </cell>
          <cell r="D2312">
            <v>10</v>
          </cell>
        </row>
        <row r="2313">
          <cell r="B2313">
            <v>204033</v>
          </cell>
          <cell r="C2313" t="str">
            <v>Charger (Black)500mA-ML15</v>
          </cell>
          <cell r="D2313">
            <v>1</v>
          </cell>
        </row>
        <row r="2314">
          <cell r="B2314">
            <v>204034</v>
          </cell>
          <cell r="C2314" t="str">
            <v>Earphone(Black) 3.5mm Jack-ML15</v>
          </cell>
          <cell r="D2314">
            <v>1</v>
          </cell>
        </row>
        <row r="2315">
          <cell r="B2315">
            <v>204035</v>
          </cell>
          <cell r="C2315" t="str">
            <v>Foam-Front Housing Speaker Sealed 43.81*16.40*0.65mm-D9</v>
          </cell>
          <cell r="D2315">
            <v>1.01</v>
          </cell>
        </row>
        <row r="2316">
          <cell r="B2316">
            <v>204036</v>
          </cell>
          <cell r="C2316" t="str">
            <v>Foam-Rear Housing Speaker Sealed 35.7*28.82*0.55mm-D9</v>
          </cell>
          <cell r="D2316">
            <v>1.01</v>
          </cell>
        </row>
        <row r="2317">
          <cell r="B2317">
            <v>204037</v>
          </cell>
          <cell r="C2317" t="str">
            <v>Foam-Front Camera Sealed 7.41*6.9*0.55mm-D9</v>
          </cell>
          <cell r="D2317">
            <v>1.01</v>
          </cell>
        </row>
        <row r="2318">
          <cell r="B2318">
            <v>204038</v>
          </cell>
          <cell r="C2318" t="str">
            <v>Main PCBA-ML17</v>
          </cell>
          <cell r="D2318">
            <v>1</v>
          </cell>
        </row>
        <row r="2319">
          <cell r="B2319">
            <v>204039</v>
          </cell>
          <cell r="C2319" t="str">
            <v>LCM-ML17</v>
          </cell>
          <cell r="D2319">
            <v>1</v>
          </cell>
        </row>
        <row r="2320">
          <cell r="B2320">
            <v>204040</v>
          </cell>
          <cell r="C2320" t="str">
            <v>Camera 0.8MP-Back-ML17</v>
          </cell>
          <cell r="D2320">
            <v>1</v>
          </cell>
        </row>
        <row r="2321">
          <cell r="B2321">
            <v>204041</v>
          </cell>
          <cell r="C2321" t="str">
            <v>Speaker-ML17</v>
          </cell>
          <cell r="D2321">
            <v>1</v>
          </cell>
        </row>
        <row r="2322">
          <cell r="B2322">
            <v>204042</v>
          </cell>
          <cell r="C2322" t="str">
            <v>LED Light-ML17</v>
          </cell>
          <cell r="D2322">
            <v>1</v>
          </cell>
        </row>
        <row r="2323">
          <cell r="B2323">
            <v>204043</v>
          </cell>
          <cell r="C2323" t="str">
            <v>BT Antenna-ML17</v>
          </cell>
          <cell r="D2323">
            <v>1</v>
          </cell>
        </row>
        <row r="2324">
          <cell r="B2324">
            <v>204044</v>
          </cell>
          <cell r="C2324" t="str">
            <v>MIC-ML17</v>
          </cell>
          <cell r="D2324">
            <v>1</v>
          </cell>
        </row>
        <row r="2325">
          <cell r="B2325">
            <v>204045</v>
          </cell>
          <cell r="C2325" t="str">
            <v>Earphone(Black) 3.5mm Jack-ML17</v>
          </cell>
          <cell r="D2325">
            <v>1</v>
          </cell>
        </row>
        <row r="2326">
          <cell r="B2326">
            <v>204046</v>
          </cell>
          <cell r="C2326" t="str">
            <v>Receiver Net 14.4*4.1*0.2mm-ML17</v>
          </cell>
          <cell r="D2326">
            <v>1</v>
          </cell>
        </row>
        <row r="2327">
          <cell r="B2327">
            <v>204047</v>
          </cell>
          <cell r="C2327" t="str">
            <v>Middle Housing-Black-ML17</v>
          </cell>
          <cell r="D2327">
            <v>1</v>
          </cell>
        </row>
        <row r="2328">
          <cell r="B2328">
            <v>204048</v>
          </cell>
          <cell r="C2328" t="str">
            <v>Keypad-Light Blue-ML17</v>
          </cell>
          <cell r="D2328">
            <v>1</v>
          </cell>
        </row>
        <row r="2329">
          <cell r="B2329">
            <v>204049</v>
          </cell>
          <cell r="C2329" t="str">
            <v>Middle Housing-Red-ML17</v>
          </cell>
          <cell r="D2329">
            <v>1</v>
          </cell>
        </row>
        <row r="2330">
          <cell r="B2330">
            <v>204050</v>
          </cell>
          <cell r="C2330" t="str">
            <v>Keypad-Black Red-ML17</v>
          </cell>
          <cell r="D2330">
            <v>1</v>
          </cell>
        </row>
        <row r="2331">
          <cell r="B2331">
            <v>204051</v>
          </cell>
          <cell r="C2331" t="str">
            <v>Keypad Dome-ML17</v>
          </cell>
          <cell r="D2331">
            <v>1</v>
          </cell>
        </row>
        <row r="2332">
          <cell r="B2332">
            <v>204052</v>
          </cell>
          <cell r="C2332" t="str">
            <v>LCM Protective Film-ML17</v>
          </cell>
          <cell r="D2332">
            <v>1</v>
          </cell>
        </row>
        <row r="2333">
          <cell r="B2333">
            <v>204053</v>
          </cell>
          <cell r="C2333" t="str">
            <v>Battery 1000mAh-ML17</v>
          </cell>
          <cell r="D2333">
            <v>1</v>
          </cell>
        </row>
        <row r="2334">
          <cell r="B2334">
            <v>204054</v>
          </cell>
          <cell r="C2334" t="str">
            <v>Waterproof Label 4mm-ML17</v>
          </cell>
          <cell r="D2334">
            <v>1</v>
          </cell>
        </row>
        <row r="2335">
          <cell r="B2335">
            <v>204055</v>
          </cell>
          <cell r="C2335" t="str">
            <v>Screw M1.4*2.5*2.5*0.3mm-ML17</v>
          </cell>
          <cell r="D2335">
            <v>1</v>
          </cell>
        </row>
        <row r="2336">
          <cell r="B2336">
            <v>204056</v>
          </cell>
          <cell r="C2336" t="str">
            <v>Screw PM1.4*3.5*2.5*0.7mm-ML17</v>
          </cell>
          <cell r="D2336">
            <v>8</v>
          </cell>
        </row>
        <row r="2337">
          <cell r="B2337">
            <v>204057</v>
          </cell>
          <cell r="C2337" t="str">
            <v>Front Housing-Black-ML17</v>
          </cell>
          <cell r="D2337">
            <v>1</v>
          </cell>
        </row>
        <row r="2338">
          <cell r="B2338">
            <v>204058</v>
          </cell>
          <cell r="C2338" t="str">
            <v>Adhesive Tape 71.4*48.9*0.1mm-ML17</v>
          </cell>
          <cell r="D2338">
            <v>1</v>
          </cell>
        </row>
        <row r="2339">
          <cell r="B2339">
            <v>204059</v>
          </cell>
          <cell r="C2339" t="str">
            <v>Adhesive Type Foam 60.1*42.6*0.3mm-ML17</v>
          </cell>
          <cell r="D2339">
            <v>1</v>
          </cell>
        </row>
        <row r="2340">
          <cell r="B2340">
            <v>204060</v>
          </cell>
          <cell r="C2340" t="str">
            <v>Adhesive Type Foam 52*3*0.3mm-ML17</v>
          </cell>
          <cell r="D2340">
            <v>2</v>
          </cell>
        </row>
        <row r="2341">
          <cell r="B2341">
            <v>204061</v>
          </cell>
          <cell r="C2341" t="str">
            <v>Sealed Foam-Rear Housing USB 12.6*5.1*0.55mm-EM2</v>
          </cell>
          <cell r="D2341">
            <v>1.01</v>
          </cell>
        </row>
        <row r="2342">
          <cell r="B2342">
            <v>204062</v>
          </cell>
          <cell r="C2342" t="str">
            <v>Conductive Cloth-LCD Shielding Cover 52*37*0.1mm-ML17</v>
          </cell>
          <cell r="D2342">
            <v>1</v>
          </cell>
        </row>
        <row r="2343">
          <cell r="B2343">
            <v>204063</v>
          </cell>
          <cell r="C2343" t="str">
            <v>Tape-Camera High Temperature Insulating 30*25.5*0.1mm-ML17</v>
          </cell>
          <cell r="D2343">
            <v>1</v>
          </cell>
        </row>
        <row r="2344">
          <cell r="B2344">
            <v>204064</v>
          </cell>
          <cell r="C2344" t="str">
            <v>Speaker Holder-ML17</v>
          </cell>
          <cell r="D2344">
            <v>1</v>
          </cell>
        </row>
        <row r="2345">
          <cell r="B2345">
            <v>204065</v>
          </cell>
          <cell r="C2345" t="str">
            <v>Camera Protective Lens-Black-ML17</v>
          </cell>
          <cell r="D2345">
            <v>1</v>
          </cell>
        </row>
        <row r="2346">
          <cell r="B2346">
            <v>204066</v>
          </cell>
          <cell r="C2346" t="str">
            <v>LCM Lens-Black-ML17</v>
          </cell>
          <cell r="D2346">
            <v>1</v>
          </cell>
        </row>
        <row r="2347">
          <cell r="B2347">
            <v>204067</v>
          </cell>
          <cell r="C2347" t="str">
            <v>Front Housing-Dark Blue-L4</v>
          </cell>
          <cell r="D2347">
            <v>1</v>
          </cell>
        </row>
        <row r="2348">
          <cell r="B2348">
            <v>204068</v>
          </cell>
          <cell r="C2348" t="str">
            <v>Front Housing- Yellow-L4</v>
          </cell>
          <cell r="D2348">
            <v>1</v>
          </cell>
        </row>
        <row r="2349">
          <cell r="B2349">
            <v>204069</v>
          </cell>
          <cell r="C2349" t="str">
            <v>Front Housing-Red-L4</v>
          </cell>
          <cell r="D2349">
            <v>0</v>
          </cell>
        </row>
        <row r="2350">
          <cell r="B2350">
            <v>204070</v>
          </cell>
          <cell r="C2350" t="str">
            <v>Adhesive Tape 60.17*43.72*0.1mm-L4</v>
          </cell>
          <cell r="D2350">
            <v>1</v>
          </cell>
        </row>
        <row r="2351">
          <cell r="B2351">
            <v>204071</v>
          </cell>
          <cell r="C2351" t="str">
            <v>Foam-LCD 46.5*34.5*0.3mm-L4</v>
          </cell>
          <cell r="D2351">
            <v>1</v>
          </cell>
        </row>
        <row r="2352">
          <cell r="B2352">
            <v>204072</v>
          </cell>
          <cell r="C2352" t="str">
            <v>Receiver Net 12.7*4.3*0.2mm-L4</v>
          </cell>
          <cell r="D2352">
            <v>1</v>
          </cell>
        </row>
        <row r="2353">
          <cell r="B2353">
            <v>204073</v>
          </cell>
          <cell r="C2353" t="str">
            <v>Middle Housing-Black-L4</v>
          </cell>
          <cell r="D2353">
            <v>1</v>
          </cell>
        </row>
        <row r="2354">
          <cell r="B2354">
            <v>204074</v>
          </cell>
          <cell r="C2354" t="str">
            <v>Camera Lens Glue 7.1*7.1*0.15mm-L4</v>
          </cell>
          <cell r="D2354">
            <v>1</v>
          </cell>
        </row>
        <row r="2355">
          <cell r="B2355">
            <v>204075</v>
          </cell>
          <cell r="C2355" t="str">
            <v>Foam-Speaker 41.45*25.95*0.5mm-L4</v>
          </cell>
          <cell r="D2355">
            <v>1</v>
          </cell>
        </row>
        <row r="2356">
          <cell r="B2356">
            <v>204076</v>
          </cell>
          <cell r="C2356" t="str">
            <v>Speaker Net 8.8*8.8*0.2mm-L4</v>
          </cell>
          <cell r="D2356">
            <v>1</v>
          </cell>
        </row>
        <row r="2357">
          <cell r="B2357">
            <v>204077</v>
          </cell>
          <cell r="C2357" t="str">
            <v>Back Housing(Battery Cover)-Black-L4</v>
          </cell>
          <cell r="D2357">
            <v>1</v>
          </cell>
        </row>
        <row r="2358">
          <cell r="B2358">
            <v>204078</v>
          </cell>
          <cell r="C2358" t="str">
            <v>Back Housing(Battery Cover)-Blue-L4</v>
          </cell>
          <cell r="D2358">
            <v>0</v>
          </cell>
        </row>
        <row r="2359">
          <cell r="B2359">
            <v>204079</v>
          </cell>
          <cell r="C2359" t="str">
            <v>Back Housing(Battery Cover)-Dark Blue-L4</v>
          </cell>
          <cell r="D2359">
            <v>0</v>
          </cell>
        </row>
        <row r="2360">
          <cell r="B2360">
            <v>204080</v>
          </cell>
          <cell r="C2360" t="str">
            <v>Back Housing(Battery Cover)-Red-L4</v>
          </cell>
          <cell r="D2360">
            <v>1</v>
          </cell>
        </row>
        <row r="2361">
          <cell r="B2361">
            <v>204081</v>
          </cell>
          <cell r="C2361" t="str">
            <v>Back Housing(Battery Cover)-Yellow-L4</v>
          </cell>
          <cell r="D2361">
            <v>1</v>
          </cell>
        </row>
        <row r="2362">
          <cell r="B2362">
            <v>204082</v>
          </cell>
          <cell r="C2362" t="str">
            <v>Keypad-Black-L4</v>
          </cell>
          <cell r="D2362">
            <v>1</v>
          </cell>
        </row>
        <row r="2363">
          <cell r="B2363">
            <v>204083</v>
          </cell>
          <cell r="C2363" t="str">
            <v>Keypad-Blue-L4</v>
          </cell>
          <cell r="D2363">
            <v>0</v>
          </cell>
        </row>
        <row r="2364">
          <cell r="B2364">
            <v>204084</v>
          </cell>
          <cell r="C2364" t="str">
            <v>Keypad-Red-L4</v>
          </cell>
          <cell r="D2364">
            <v>0</v>
          </cell>
        </row>
        <row r="2365">
          <cell r="B2365">
            <v>204085</v>
          </cell>
          <cell r="C2365" t="str">
            <v>Keypad-Yellow-L4</v>
          </cell>
          <cell r="D2365">
            <v>0</v>
          </cell>
        </row>
        <row r="2366">
          <cell r="B2366">
            <v>204086</v>
          </cell>
          <cell r="C2366" t="str">
            <v>LCD Lens-Black-L4</v>
          </cell>
          <cell r="D2366">
            <v>1</v>
          </cell>
        </row>
        <row r="2367">
          <cell r="B2367">
            <v>204087</v>
          </cell>
          <cell r="C2367" t="str">
            <v>Camera Lens-Black-L4</v>
          </cell>
          <cell r="D2367">
            <v>1</v>
          </cell>
        </row>
        <row r="2368">
          <cell r="B2368">
            <v>204088</v>
          </cell>
          <cell r="C2368" t="str">
            <v>Speaker Holder-Black-L4</v>
          </cell>
          <cell r="D2368">
            <v>1</v>
          </cell>
        </row>
        <row r="2369">
          <cell r="B2369">
            <v>204089</v>
          </cell>
          <cell r="C2369" t="str">
            <v>Earphone(Black) 3.5mm Jack-L4</v>
          </cell>
          <cell r="D2369">
            <v>0</v>
          </cell>
        </row>
        <row r="2370">
          <cell r="B2370">
            <v>204090</v>
          </cell>
          <cell r="C2370" t="str">
            <v>LCM Protective Film-L4</v>
          </cell>
          <cell r="D2370">
            <v>1</v>
          </cell>
        </row>
        <row r="2371">
          <cell r="B2371">
            <v>204091</v>
          </cell>
          <cell r="C2371" t="str">
            <v>Battery-WMB0800C-L4</v>
          </cell>
          <cell r="D2371">
            <v>1</v>
          </cell>
        </row>
        <row r="2372">
          <cell r="B2372">
            <v>204092</v>
          </cell>
          <cell r="C2372" t="str">
            <v>Waterproof Label 4mm-L4</v>
          </cell>
          <cell r="D2372">
            <v>1</v>
          </cell>
        </row>
        <row r="2373">
          <cell r="B2373">
            <v>204093</v>
          </cell>
          <cell r="C2373" t="str">
            <v>Screw-PM1.4*3.5*2.5*0.7mm-L4</v>
          </cell>
          <cell r="D2373">
            <v>7</v>
          </cell>
        </row>
        <row r="2374">
          <cell r="B2374">
            <v>204094</v>
          </cell>
          <cell r="C2374" t="str">
            <v>Conductive Fabric-LCD 44*34.5*0.1mm-L4</v>
          </cell>
          <cell r="D2374">
            <v>1</v>
          </cell>
        </row>
        <row r="2375">
          <cell r="B2375">
            <v>204095</v>
          </cell>
          <cell r="C2375" t="str">
            <v>Insulation Tape-Camera 30*25.5*0.1mm-L4</v>
          </cell>
          <cell r="D2375">
            <v>1</v>
          </cell>
        </row>
        <row r="2376">
          <cell r="B2376">
            <v>204100</v>
          </cell>
          <cell r="C2376" t="str">
            <v>Speaker Holder-Black-MM19j</v>
          </cell>
          <cell r="D2376">
            <v>1.016</v>
          </cell>
        </row>
        <row r="2377">
          <cell r="B2377">
            <v>204101</v>
          </cell>
          <cell r="C2377" t="str">
            <v>Main PCBA-MM19j</v>
          </cell>
          <cell r="D2377">
            <v>1</v>
          </cell>
        </row>
        <row r="2378">
          <cell r="B2378">
            <v>204102</v>
          </cell>
          <cell r="C2378" t="str">
            <v>LCD-MM19j</v>
          </cell>
          <cell r="D2378">
            <v>1.0249999999999999</v>
          </cell>
        </row>
        <row r="2379">
          <cell r="B2379">
            <v>204103</v>
          </cell>
          <cell r="C2379" t="str">
            <v>Camera 0.3M Back-MM19j</v>
          </cell>
          <cell r="D2379">
            <v>1.02</v>
          </cell>
        </row>
        <row r="2380">
          <cell r="B2380">
            <v>204104</v>
          </cell>
          <cell r="C2380" t="str">
            <v>Speaker-MM19j</v>
          </cell>
          <cell r="D2380">
            <v>1.02</v>
          </cell>
        </row>
        <row r="2381">
          <cell r="B2381">
            <v>204105</v>
          </cell>
          <cell r="C2381" t="str">
            <v>Motor-MM19j</v>
          </cell>
          <cell r="D2381">
            <v>1.0149999999999999</v>
          </cell>
        </row>
        <row r="2382">
          <cell r="B2382">
            <v>204106</v>
          </cell>
          <cell r="C2382" t="str">
            <v>MIC-MM19j</v>
          </cell>
          <cell r="D2382">
            <v>1.02</v>
          </cell>
        </row>
        <row r="2383">
          <cell r="B2383">
            <v>204107</v>
          </cell>
          <cell r="C2383" t="str">
            <v>BT Antenna-MM19j</v>
          </cell>
          <cell r="D2383">
            <v>1.0149999999999999</v>
          </cell>
        </row>
        <row r="2384">
          <cell r="B2384">
            <v>204108</v>
          </cell>
          <cell r="C2384" t="str">
            <v>Keypad DOME-Silver-MM19j</v>
          </cell>
          <cell r="D2384">
            <v>1.02</v>
          </cell>
        </row>
        <row r="2385">
          <cell r="B2385">
            <v>204109</v>
          </cell>
          <cell r="C2385" t="str">
            <v>Front Housing-Black-MM19j</v>
          </cell>
          <cell r="D2385">
            <v>1.02</v>
          </cell>
        </row>
        <row r="2386">
          <cell r="B2386">
            <v>204110</v>
          </cell>
          <cell r="C2386" t="str">
            <v>Middle Housing-Black-MM19j</v>
          </cell>
          <cell r="D2386">
            <v>1.02</v>
          </cell>
        </row>
        <row r="2387">
          <cell r="B2387">
            <v>204111</v>
          </cell>
          <cell r="C2387" t="str">
            <v>Conductive Cloth-LCD 53.5*45*0.1mm-MM19j</v>
          </cell>
          <cell r="D2387">
            <v>1.02</v>
          </cell>
        </row>
        <row r="2388">
          <cell r="B2388">
            <v>204112</v>
          </cell>
          <cell r="C2388" t="str">
            <v>Conductive Cloth-SIM Card Slot 9*6.5*0.1mm-MM19j</v>
          </cell>
          <cell r="D2388">
            <v>1.02</v>
          </cell>
        </row>
        <row r="2389">
          <cell r="B2389">
            <v>204113</v>
          </cell>
          <cell r="C2389" t="str">
            <v>Mylar-LCD Soldering Pad 40*18*0.05mm-MM19j</v>
          </cell>
          <cell r="D2389">
            <v>1.03</v>
          </cell>
        </row>
        <row r="2390">
          <cell r="B2390">
            <v>204114</v>
          </cell>
          <cell r="C2390" t="str">
            <v>Screw-Middle Housing CB1.4*Tooth Length 3.0*0.5*2.5mm-MM19j</v>
          </cell>
          <cell r="D2390">
            <v>8.16</v>
          </cell>
        </row>
        <row r="2391">
          <cell r="B2391">
            <v>204115</v>
          </cell>
          <cell r="C2391" t="str">
            <v>GB IMEI Label 70*40mm-MM19j</v>
          </cell>
          <cell r="D2391">
            <v>1</v>
          </cell>
        </row>
        <row r="2392">
          <cell r="B2392">
            <v>204116</v>
          </cell>
          <cell r="C2392" t="str">
            <v>Charger (Black)500mA-MM19j</v>
          </cell>
          <cell r="D2392">
            <v>0</v>
          </cell>
        </row>
        <row r="2393">
          <cell r="B2393">
            <v>204117</v>
          </cell>
          <cell r="C2393" t="str">
            <v>Earphone (Black) 3.5 jack-MM19j</v>
          </cell>
          <cell r="D2393">
            <v>1</v>
          </cell>
        </row>
        <row r="2394">
          <cell r="B2394">
            <v>204118</v>
          </cell>
          <cell r="C2394" t="str">
            <v>Battery 1500mAh-MM19j</v>
          </cell>
          <cell r="D2394">
            <v>1.002</v>
          </cell>
        </row>
        <row r="2395">
          <cell r="B2395">
            <v>204119</v>
          </cell>
          <cell r="C2395" t="str">
            <v>LCD Protective Film-MM19j</v>
          </cell>
          <cell r="D2395">
            <v>1.03</v>
          </cell>
        </row>
        <row r="2396">
          <cell r="B2396">
            <v>204120</v>
          </cell>
          <cell r="C2396" t="str">
            <v>Back Housing(Battery Cover)Golden-MM19j</v>
          </cell>
          <cell r="D2396">
            <v>1</v>
          </cell>
        </row>
        <row r="2397">
          <cell r="B2397">
            <v>204121</v>
          </cell>
          <cell r="C2397" t="str">
            <v>Keypad-Golden-MM19j</v>
          </cell>
          <cell r="D2397">
            <v>1</v>
          </cell>
        </row>
        <row r="2398">
          <cell r="B2398">
            <v>204122</v>
          </cell>
          <cell r="C2398" t="str">
            <v>Main Lens(LCD Lens)Black-MM19j</v>
          </cell>
          <cell r="D2398">
            <v>1.03</v>
          </cell>
        </row>
        <row r="2399">
          <cell r="B2399">
            <v>204123</v>
          </cell>
          <cell r="C2399" t="str">
            <v>Camera Lens-Black-MM19j</v>
          </cell>
          <cell r="D2399">
            <v>1.03</v>
          </cell>
        </row>
        <row r="2400">
          <cell r="B2400">
            <v>204124</v>
          </cell>
          <cell r="C2400" t="str">
            <v>SMD Inductor IND 0402 100nH+/-5% Q&gt;8 Srf&gt;600MHz DCR=2.6ohm Ir</v>
          </cell>
          <cell r="D2400">
            <v>1</v>
          </cell>
        </row>
        <row r="2401">
          <cell r="B2401">
            <v>204125</v>
          </cell>
          <cell r="C2401" t="str">
            <v>SMD Inductor IND 0201 10nH+/-5% Q&gt;13 Srf&gt;1800MHz DCR=1.6ohm Ir</v>
          </cell>
          <cell r="D2401">
            <v>1</v>
          </cell>
        </row>
        <row r="2402">
          <cell r="B2402">
            <v>204126</v>
          </cell>
          <cell r="C2402" t="str">
            <v>SMD Inductor IND 0201 15nH +/-5% Q&gt;13 Srf&gt;1800MHz DCR=1.6ohm Ir</v>
          </cell>
          <cell r="D2402">
            <v>1</v>
          </cell>
        </row>
        <row r="2403">
          <cell r="B2403">
            <v>204127</v>
          </cell>
          <cell r="C2403" t="str">
            <v>SMD Inductor IND 0201 2.2nH +/- 0.3nH Q&gt;13 Srf&gt;10000MHz DCR=0.15ohm Ir</v>
          </cell>
          <cell r="D2403">
            <v>1</v>
          </cell>
        </row>
        <row r="2404">
          <cell r="B2404">
            <v>204128</v>
          </cell>
          <cell r="C2404" t="str">
            <v>SMD Inductor IND 0201 22nH +/- 5% Q&gt;13 Srf&gt;5100MHz DCR=0.48ohm Ir</v>
          </cell>
          <cell r="D2404">
            <v>1</v>
          </cell>
        </row>
        <row r="2405">
          <cell r="B2405">
            <v>204129</v>
          </cell>
          <cell r="C2405" t="str">
            <v>SMD Inductor IND 0201 2.7nH +/- 0.3nH Q&gt;13 Srf&gt;9600MHz DCR=0.2ohm Ir</v>
          </cell>
          <cell r="D2405">
            <v>1</v>
          </cell>
        </row>
        <row r="2406">
          <cell r="B2406">
            <v>204130</v>
          </cell>
          <cell r="C2406" t="str">
            <v>SMD Inductor IND 0201 33nH +/- 5% Q&gt;8 Srf&gt;1500MHz DCR=0.67ohm Ir</v>
          </cell>
          <cell r="D2406">
            <v>1</v>
          </cell>
        </row>
        <row r="2407">
          <cell r="B2407">
            <v>204131</v>
          </cell>
          <cell r="C2407" t="str">
            <v>SMD Inductor IND 0201 3.3nH +/- 0.3nH Q&gt;13 Srf&gt;9600MHz DCR=0.2ohm Ir</v>
          </cell>
          <cell r="D2407">
            <v>2</v>
          </cell>
        </row>
        <row r="2408">
          <cell r="B2408">
            <v>204132</v>
          </cell>
          <cell r="C2408" t="str">
            <v>SMD diode The PESDHC2FD4V5BH protects,DFN1006-2L package,</v>
          </cell>
          <cell r="D2408">
            <v>1</v>
          </cell>
        </row>
        <row r="2409">
          <cell r="B2409">
            <v>204133</v>
          </cell>
          <cell r="C2409" t="str">
            <v>SMD diode ESD protector,Vrwm=4.5V,Power=7000W ,+/- 30kV,DFN2X2-3</v>
          </cell>
          <cell r="D2409">
            <v>1</v>
          </cell>
        </row>
        <row r="2410">
          <cell r="B2410">
            <v>204134</v>
          </cell>
          <cell r="C2410" t="str">
            <v>SMD diode The ESD5641DXX is available in DFN2x2-3L package.</v>
          </cell>
          <cell r="D2410">
            <v>1</v>
          </cell>
        </row>
        <row r="2411">
          <cell r="B2411">
            <v>204135</v>
          </cell>
          <cell r="C2411" t="str">
            <v>SMD diode N-MOSFET Id=300mA SOT-723 Vds=20V Vgs=+/-8V Pd=140mW</v>
          </cell>
          <cell r="D2411">
            <v>3</v>
          </cell>
        </row>
        <row r="2412">
          <cell r="B2412">
            <v>204136</v>
          </cell>
          <cell r="C2412" t="str">
            <v>SMD diode The WNM2030 is the N-Channel enhancement MOS Field Effect Transistor SOT-723</v>
          </cell>
          <cell r="D2412">
            <v>1</v>
          </cell>
        </row>
        <row r="2413">
          <cell r="B2413">
            <v>204137</v>
          </cell>
          <cell r="C2413" t="str">
            <v>SMD diode IC,Switch Charger, 1.45A Maximum Charge Rate, 5V, 500mA Boost Mode for USB OTG</v>
          </cell>
          <cell r="D2413">
            <v>1</v>
          </cell>
        </row>
        <row r="2414">
          <cell r="B2414">
            <v>204138</v>
          </cell>
          <cell r="C2414" t="str">
            <v>SMD diode LED red &amp; green.If=30ma.1.6x1.5mx0.55mm</v>
          </cell>
          <cell r="D2414">
            <v>1</v>
          </cell>
        </row>
        <row r="2415">
          <cell r="B2415">
            <v>204139</v>
          </cell>
          <cell r="C2415" t="str">
            <v>SMD diode A-SL680AW1D-HA3A-2T, IF=120mA, IFP=200mA, Emitted Color white, Resin Color Yellow Diffused</v>
          </cell>
          <cell r="D2415">
            <v>1</v>
          </cell>
        </row>
        <row r="2416">
          <cell r="B2416">
            <v>204140</v>
          </cell>
          <cell r="C2416" t="str">
            <v>SMD diode White LED If=350mA, IFP=1200mA H=0.75mm</v>
          </cell>
          <cell r="D2416">
            <v>1</v>
          </cell>
        </row>
        <row r="2417">
          <cell r="B2417">
            <v>204141</v>
          </cell>
          <cell r="C2417" t="str">
            <v>Low Dropout Regulator Single P-Channel, -12V, -1.4A, P-MOSFET</v>
          </cell>
          <cell r="D2417">
            <v>1</v>
          </cell>
        </row>
        <row r="2418">
          <cell r="B2418">
            <v>204142</v>
          </cell>
          <cell r="C2418" t="str">
            <v>Transistor XTAL 26MHz CL=8.5pF +/- 10ppm 3.2x2.5x0.8mm</v>
          </cell>
          <cell r="D2418">
            <v>1</v>
          </cell>
        </row>
        <row r="2419">
          <cell r="B2419">
            <v>204143</v>
          </cell>
          <cell r="C2419" t="str">
            <v>SMD Inductor IND HQ 0402 18nH +/- 5% Q&gt;25 Srf&gt;5.5GHz DCR=0.14ohm Ir</v>
          </cell>
          <cell r="D2419">
            <v>1</v>
          </cell>
        </row>
        <row r="2420">
          <cell r="B2420">
            <v>204144</v>
          </cell>
          <cell r="C2420" t="str">
            <v>SMD Inductor IND Wire 3*3 10uH +/- 20% Srf&gt;42MHz DCR=0.265ohm +/- 30% Ir</v>
          </cell>
          <cell r="D2420">
            <v>1</v>
          </cell>
        </row>
        <row r="2421">
          <cell r="B2421">
            <v>204145</v>
          </cell>
          <cell r="C2421" t="str">
            <v>SMD Inductor IND Wire 2.0*1.6 1uH +/- 20% Srf&gt;70MHz DCR=0.075ohm Ir=2.35mA 1mm</v>
          </cell>
          <cell r="D2421">
            <v>1</v>
          </cell>
        </row>
        <row r="2422">
          <cell r="B2422">
            <v>204146</v>
          </cell>
          <cell r="C2422" t="str">
            <v>SMD Inductor IND Wire 2.0*1.6 0.68uH +/- 20% Srf&gt;77MHz DCR=0.057ohm Ir=2.8mA 1mm</v>
          </cell>
          <cell r="D2422">
            <v>2</v>
          </cell>
        </row>
        <row r="2423">
          <cell r="B2423">
            <v>204147</v>
          </cell>
          <cell r="C2423" t="str">
            <v>Chip_Bead 0402 1800ohm@100MHz +/-25% DCR=0.35ohm Ir=200mA</v>
          </cell>
          <cell r="D2423">
            <v>3</v>
          </cell>
        </row>
        <row r="2424">
          <cell r="B2424">
            <v>204148</v>
          </cell>
          <cell r="C2424" t="str">
            <v>SMD Inductor Chip Bead 0402 600 ohm @100MHz +/- 25% DCR=0.65ohm Ir</v>
          </cell>
          <cell r="D2424">
            <v>2</v>
          </cell>
        </row>
        <row r="2425">
          <cell r="B2425">
            <v>204149</v>
          </cell>
          <cell r="C2425" t="str">
            <v>SMD diode Schottky Barrier Diode SOD-123 Vr=5.1V If=20mA</v>
          </cell>
          <cell r="D2425">
            <v>1</v>
          </cell>
        </row>
        <row r="2426">
          <cell r="B2426">
            <v>204150</v>
          </cell>
          <cell r="C2426" t="str">
            <v>SMD diode 40V 1A,SOD323</v>
          </cell>
          <cell r="D2426">
            <v>1</v>
          </cell>
        </row>
        <row r="2427">
          <cell r="B2427">
            <v>204151</v>
          </cell>
          <cell r="C2427" t="str">
            <v>SMD diode TVS, DFN1006-2L, C=0.5pF,VC=8.5V, Prisemi</v>
          </cell>
          <cell r="D2427">
            <v>2</v>
          </cell>
        </row>
        <row r="2428">
          <cell r="B2428">
            <v>204152</v>
          </cell>
          <cell r="C2428" t="str">
            <v>SMD diode TVS Diodes Vrwm=5.0V ESD=20kV SOD523 H=0.55mm</v>
          </cell>
          <cell r="D2428">
            <v>2</v>
          </cell>
        </row>
        <row r="2429">
          <cell r="B2429">
            <v>204153</v>
          </cell>
          <cell r="C2429" t="str">
            <v>SMD diode TVS Diodes Vrwm=5.0V C=50pF ESD=12kV FBP-02C H=0.5mm</v>
          </cell>
          <cell r="D2429">
            <v>2</v>
          </cell>
        </row>
        <row r="2430">
          <cell r="B2430">
            <v>204154</v>
          </cell>
          <cell r="C2430" t="str">
            <v>RES 0201 1Kohm +/-5%</v>
          </cell>
          <cell r="D2430">
            <v>4</v>
          </cell>
        </row>
        <row r="2431">
          <cell r="B2431">
            <v>204155</v>
          </cell>
          <cell r="C2431" t="str">
            <v>0201, Resistor,10 K ohm, +/- 5%,1/20W</v>
          </cell>
          <cell r="D2431">
            <v>1</v>
          </cell>
        </row>
        <row r="2432">
          <cell r="B2432">
            <v>204156</v>
          </cell>
          <cell r="C2432" t="str">
            <v>RES 0402 150Kohm +/-5% 50V 1/16W 0.35mm</v>
          </cell>
          <cell r="D2432">
            <v>1</v>
          </cell>
        </row>
        <row r="2433">
          <cell r="B2433">
            <v>204157</v>
          </cell>
          <cell r="C2433" t="str">
            <v>RES 0201 16.9Kohm +/-1% 50V 1/16W 0.35mm</v>
          </cell>
          <cell r="D2433">
            <v>1</v>
          </cell>
        </row>
        <row r="2434">
          <cell r="B2434">
            <v>204158</v>
          </cell>
          <cell r="C2434" t="str">
            <v>RES 0402 200ohm +/-5%</v>
          </cell>
          <cell r="D2434">
            <v>1.02</v>
          </cell>
        </row>
        <row r="2435">
          <cell r="B2435">
            <v>204159</v>
          </cell>
          <cell r="C2435" t="str">
            <v>RES 0201 1.5Kohm +/-1%</v>
          </cell>
          <cell r="D2435">
            <v>5</v>
          </cell>
        </row>
        <row r="2436">
          <cell r="B2436">
            <v>204160</v>
          </cell>
          <cell r="C2436" t="str">
            <v>RES 0201 24Kohm +/-1% 50V1/20W 0.23mm</v>
          </cell>
          <cell r="D2436">
            <v>1</v>
          </cell>
        </row>
        <row r="2437">
          <cell r="B2437">
            <v>204161</v>
          </cell>
          <cell r="C2437" t="str">
            <v>RES 0402 27Kohm +/-1% 50V 1/16W 0.35mm</v>
          </cell>
          <cell r="D2437">
            <v>1</v>
          </cell>
        </row>
        <row r="2438">
          <cell r="B2438">
            <v>204162</v>
          </cell>
          <cell r="C2438" t="str">
            <v>RES 0201 27ohm +/-5% 50V 1/20W 0.23mm</v>
          </cell>
          <cell r="D2438">
            <v>1</v>
          </cell>
        </row>
        <row r="2439">
          <cell r="B2439">
            <v>204163</v>
          </cell>
          <cell r="C2439" t="str">
            <v>CAP 0402 100pF+/-5% C0G 50V 0.5mm</v>
          </cell>
          <cell r="D2439">
            <v>1.0149999999999999</v>
          </cell>
        </row>
        <row r="2440">
          <cell r="B2440">
            <v>204164</v>
          </cell>
          <cell r="C2440" t="str">
            <v>CAP 0201 100pF +/-10% C0G 50V 0.3mm</v>
          </cell>
          <cell r="D2440">
            <v>1</v>
          </cell>
        </row>
        <row r="2441">
          <cell r="B2441">
            <v>204165</v>
          </cell>
          <cell r="C2441" t="str">
            <v>CAP 0201 1nF +/-5%pF X7R 25V 0.3mm</v>
          </cell>
          <cell r="D2441">
            <v>7</v>
          </cell>
        </row>
        <row r="2442">
          <cell r="B2442">
            <v>204166</v>
          </cell>
          <cell r="C2442" t="str">
            <v>CAP 0201 33pF +/-10% C0G 50V 0.3mm</v>
          </cell>
          <cell r="D2442">
            <v>2</v>
          </cell>
        </row>
        <row r="2443">
          <cell r="B2443">
            <v>204167</v>
          </cell>
          <cell r="C2443" t="str">
            <v>CAP 0201 39pF+/-5% C0G 50V 0.5mm</v>
          </cell>
          <cell r="D2443">
            <v>2</v>
          </cell>
        </row>
        <row r="2444">
          <cell r="B2444">
            <v>204168</v>
          </cell>
          <cell r="C2444" t="str">
            <v>CAP 0201 3.3pF +/-0.25pF C0G 50V</v>
          </cell>
          <cell r="D2444">
            <v>2</v>
          </cell>
        </row>
        <row r="2445">
          <cell r="B2445">
            <v>204169</v>
          </cell>
          <cell r="C2445" t="str">
            <v>CAP 0201 0.47uF +/-5%pF 6R 6.3V 0.3mm</v>
          </cell>
          <cell r="D2445">
            <v>4</v>
          </cell>
        </row>
        <row r="2446">
          <cell r="B2446">
            <v>204170</v>
          </cell>
          <cell r="C2446" t="str">
            <v>CAP 0402 4.7uF +/-20% X5R 6.3V</v>
          </cell>
          <cell r="D2446">
            <v>32.479999999999997</v>
          </cell>
        </row>
        <row r="2447">
          <cell r="B2447">
            <v>204171</v>
          </cell>
          <cell r="C2447" t="str">
            <v>CAP 0201 56pF +/-5%pF 5C 50V 0.3mm</v>
          </cell>
          <cell r="D2447">
            <v>1</v>
          </cell>
        </row>
        <row r="2448">
          <cell r="B2448">
            <v>204172</v>
          </cell>
          <cell r="C2448" t="str">
            <v>Front Housing -Blue-L25</v>
          </cell>
          <cell r="D2448">
            <v>1</v>
          </cell>
        </row>
        <row r="2449">
          <cell r="B2449">
            <v>204173</v>
          </cell>
          <cell r="C2449" t="str">
            <v>Chip Bead 0402 120ohm@100MHz +/-25% DCR=0.30ohm Ir</v>
          </cell>
          <cell r="D2449">
            <v>2</v>
          </cell>
        </row>
        <row r="2450">
          <cell r="B2450">
            <v>204174</v>
          </cell>
          <cell r="C2450" t="str">
            <v>Zif Single row Single contacts 10pin 0.5pitch t=0.2+/-0.03mm H=0.9mm</v>
          </cell>
          <cell r="D2450">
            <v>1</v>
          </cell>
        </row>
        <row r="2451">
          <cell r="B2451">
            <v>204175</v>
          </cell>
          <cell r="C2451" t="str">
            <v>Integrated Ultra Low Pressure Sensor MIC SMT 4 H=1.3mm</v>
          </cell>
          <cell r="D2451">
            <v>1</v>
          </cell>
        </row>
        <row r="2452">
          <cell r="B2452">
            <v>204176</v>
          </cell>
          <cell r="C2452" t="str">
            <v>Middle Housing-Orange-L25</v>
          </cell>
          <cell r="D2452">
            <v>1</v>
          </cell>
        </row>
        <row r="2453">
          <cell r="B2453">
            <v>204177</v>
          </cell>
          <cell r="C2453" t="str">
            <v>Antenna connector 1.2*3.0*3.0</v>
          </cell>
          <cell r="D2453">
            <v>3</v>
          </cell>
        </row>
        <row r="2454">
          <cell r="B2454">
            <v>204178</v>
          </cell>
          <cell r="C2454" t="str">
            <v>Unloaded Printed Circuit Board</v>
          </cell>
          <cell r="D2454">
            <v>1</v>
          </cell>
        </row>
        <row r="2455">
          <cell r="B2455">
            <v>204179</v>
          </cell>
          <cell r="C2455" t="str">
            <v>Back Housing(Battery Cover)Blue-L25</v>
          </cell>
          <cell r="D2455">
            <v>1</v>
          </cell>
        </row>
        <row r="2456">
          <cell r="B2456">
            <v>204180</v>
          </cell>
          <cell r="C2456" t="str">
            <v>Keypad-Black+Orange-L25</v>
          </cell>
          <cell r="D2456">
            <v>1</v>
          </cell>
        </row>
        <row r="2457">
          <cell r="B2457">
            <v>204181</v>
          </cell>
          <cell r="C2457" t="str">
            <v>CAP 0201 0.1uF +/-5%pF 6R 6.3V 0.3mm</v>
          </cell>
          <cell r="D2457">
            <v>36</v>
          </cell>
        </row>
        <row r="2458">
          <cell r="B2458">
            <v>204182</v>
          </cell>
          <cell r="C2458" t="str">
            <v>CAP 0402 0.1uF +/-10% R7 DC16V 0.5MM</v>
          </cell>
          <cell r="D2458">
            <v>14</v>
          </cell>
        </row>
        <row r="2459">
          <cell r="B2459">
            <v>204183</v>
          </cell>
          <cell r="C2459" t="str">
            <v>CAP 0402 1UF +/-10% X5R DC6.3V 0.5MM</v>
          </cell>
          <cell r="D2459">
            <v>36</v>
          </cell>
        </row>
        <row r="2460">
          <cell r="B2460">
            <v>204184</v>
          </cell>
          <cell r="C2460" t="str">
            <v>CAP,0201,6.3V,X5R,1UF,+/-20%,0.3mm</v>
          </cell>
          <cell r="D2460">
            <v>5</v>
          </cell>
        </row>
        <row r="2461">
          <cell r="B2461">
            <v>204185</v>
          </cell>
          <cell r="C2461" t="str">
            <v>CAP 0201 15pF +/-5%pF 5C 50V 0.3mm</v>
          </cell>
          <cell r="D2461">
            <v>1</v>
          </cell>
        </row>
        <row r="2462">
          <cell r="B2462">
            <v>204186</v>
          </cell>
          <cell r="C2462" t="str">
            <v>CAP 0402 15nF +/-10% X7R 16V</v>
          </cell>
          <cell r="D2462">
            <v>2</v>
          </cell>
        </row>
        <row r="2463">
          <cell r="B2463">
            <v>204187</v>
          </cell>
          <cell r="C2463" t="str">
            <v>CAP 0201 18pF +/-5% C0G 50V</v>
          </cell>
          <cell r="D2463">
            <v>2.0299999999999998</v>
          </cell>
        </row>
        <row r="2464">
          <cell r="B2464">
            <v>204188</v>
          </cell>
          <cell r="C2464" t="str">
            <v>CAP 0201 12pF +/-10% C0G 50V 0.3mm</v>
          </cell>
          <cell r="D2464">
            <v>1</v>
          </cell>
        </row>
        <row r="2465">
          <cell r="B2465">
            <v>204189</v>
          </cell>
          <cell r="C2465" t="str">
            <v>CAP 0201 1pF +/-0.25pF 5C 50V 0.3mm</v>
          </cell>
          <cell r="D2465">
            <v>3</v>
          </cell>
        </row>
        <row r="2466">
          <cell r="B2466">
            <v>204190</v>
          </cell>
          <cell r="C2466" t="str">
            <v>CAP 0201 22pF +/-5%pF 5C 50V 0.3mm</v>
          </cell>
          <cell r="D2466">
            <v>1</v>
          </cell>
        </row>
        <row r="2467">
          <cell r="B2467">
            <v>204191</v>
          </cell>
          <cell r="C2467" t="str">
            <v>CAP 0201 220pF +/-5%pF X7R 50V 0.3mm</v>
          </cell>
          <cell r="D2467">
            <v>2</v>
          </cell>
        </row>
        <row r="2468">
          <cell r="B2468">
            <v>204192</v>
          </cell>
          <cell r="C2468" t="str">
            <v>CAP 0402 0.22uF -20% +80% Y5V 16V 0.5mm</v>
          </cell>
          <cell r="D2468">
            <v>1</v>
          </cell>
        </row>
        <row r="2469">
          <cell r="B2469">
            <v>204193</v>
          </cell>
          <cell r="C2469" t="str">
            <v>CAP 0201 0.22uF +/-20% X5R 6.3V</v>
          </cell>
          <cell r="D2469">
            <v>1</v>
          </cell>
        </row>
        <row r="2470">
          <cell r="B2470">
            <v>204194</v>
          </cell>
          <cell r="C2470" t="str">
            <v>CAP 0402 2.2uF -20% +80% Y5V 6.3V 0.6mm</v>
          </cell>
          <cell r="D2470">
            <v>9</v>
          </cell>
        </row>
        <row r="2471">
          <cell r="B2471">
            <v>204195</v>
          </cell>
          <cell r="C2471" t="str">
            <v>CAP 0402 33pF+/-5% C0G 50V 0.5mm</v>
          </cell>
          <cell r="D2471">
            <v>8</v>
          </cell>
        </row>
        <row r="2472">
          <cell r="B2472">
            <v>204196</v>
          </cell>
          <cell r="C2472" t="str">
            <v>RES 0402 470ohm +/-5% 50V 1/16W 0.35mm</v>
          </cell>
          <cell r="D2472">
            <v>2</v>
          </cell>
        </row>
        <row r="2473">
          <cell r="B2473">
            <v>204197</v>
          </cell>
          <cell r="C2473" t="str">
            <v>RES 0402 4.7Kohm +/-5% 50V 1/16W 0.35mm</v>
          </cell>
          <cell r="D2473">
            <v>7</v>
          </cell>
        </row>
        <row r="2474">
          <cell r="B2474">
            <v>204198</v>
          </cell>
          <cell r="C2474" t="str">
            <v>RES 0402 47Kohm +/-5% 50V 1/16W 0.35mm</v>
          </cell>
          <cell r="D2474">
            <v>1</v>
          </cell>
        </row>
        <row r="2475">
          <cell r="B2475">
            <v>204199</v>
          </cell>
          <cell r="C2475" t="str">
            <v>RES 0201 47Kohm +/-5%</v>
          </cell>
          <cell r="D2475">
            <v>2</v>
          </cell>
        </row>
        <row r="2476">
          <cell r="B2476">
            <v>204200</v>
          </cell>
          <cell r="C2476" t="str">
            <v>RES 0402 470Kohm +/-1% 50V 1/16W 0.35mm</v>
          </cell>
          <cell r="D2476">
            <v>1</v>
          </cell>
        </row>
        <row r="2477">
          <cell r="B2477">
            <v>204201</v>
          </cell>
          <cell r="C2477" t="str">
            <v>RES 0201 5.1Kohm +/-1%</v>
          </cell>
          <cell r="D2477">
            <v>1</v>
          </cell>
        </row>
        <row r="2478">
          <cell r="B2478">
            <v>204202</v>
          </cell>
          <cell r="C2478" t="str">
            <v>RES 0201 51ohm +/-5%</v>
          </cell>
          <cell r="D2478">
            <v>1</v>
          </cell>
        </row>
        <row r="2479">
          <cell r="B2479">
            <v>204203</v>
          </cell>
          <cell r="C2479" t="str">
            <v>RES 0402 5.1ohm +/-5%</v>
          </cell>
          <cell r="D2479">
            <v>1</v>
          </cell>
        </row>
        <row r="2480">
          <cell r="B2480">
            <v>204204</v>
          </cell>
          <cell r="C2480" t="str">
            <v>RES 0402 8.2Kohm +/-5% 50V 1/16W 0.35mm</v>
          </cell>
          <cell r="D2480">
            <v>2</v>
          </cell>
        </row>
        <row r="2481">
          <cell r="B2481">
            <v>204205</v>
          </cell>
          <cell r="C2481" t="str">
            <v>RES 0805 0.2ohm +/-1%</v>
          </cell>
          <cell r="D2481">
            <v>1</v>
          </cell>
        </row>
        <row r="2482">
          <cell r="B2482">
            <v>204206</v>
          </cell>
          <cell r="C2482" t="str">
            <v>RES 1206 0.068ohm +/-1% 200V 1/2W 0.55mm</v>
          </cell>
          <cell r="D2482">
            <v>1</v>
          </cell>
        </row>
        <row r="2483">
          <cell r="B2483">
            <v>204207</v>
          </cell>
          <cell r="C2483" t="str">
            <v>Chip Varistor Vrwm=5.5V C=50pF ESD=15kV 0402 H=0.6mm</v>
          </cell>
          <cell r="D2483">
            <v>11</v>
          </cell>
        </row>
        <row r="2484">
          <cell r="B2484">
            <v>204208</v>
          </cell>
          <cell r="C2484" t="str">
            <v>NTC Thermistor R=100k+/-1% POC=0.1mA</v>
          </cell>
          <cell r="D2484">
            <v>2</v>
          </cell>
        </row>
        <row r="2485">
          <cell r="B2485">
            <v>204209</v>
          </cell>
          <cell r="C2485" t="str">
            <v>ABS (Battery)-WMB2500505ABAE</v>
          </cell>
          <cell r="D2485">
            <v>4.3999999999999999E-5</v>
          </cell>
        </row>
        <row r="2486">
          <cell r="B2486">
            <v>204210</v>
          </cell>
          <cell r="C2486" t="str">
            <v>Main PCBA-ML21</v>
          </cell>
          <cell r="D2486">
            <v>1.0069999999999999</v>
          </cell>
        </row>
        <row r="2487">
          <cell r="B2487">
            <v>204214</v>
          </cell>
          <cell r="C2487" t="str">
            <v>Front Housing-Forest Green-Primo E10+</v>
          </cell>
          <cell r="D2487">
            <v>1</v>
          </cell>
        </row>
        <row r="2488">
          <cell r="B2488">
            <v>204215</v>
          </cell>
          <cell r="C2488" t="str">
            <v>Front Housing-Persian Blue-Primo E10+</v>
          </cell>
          <cell r="D2488">
            <v>1</v>
          </cell>
        </row>
        <row r="2489">
          <cell r="B2489">
            <v>204216</v>
          </cell>
          <cell r="C2489" t="str">
            <v>Volume Key-Dark Purple-Primo E10+</v>
          </cell>
          <cell r="D2489">
            <v>1</v>
          </cell>
        </row>
        <row r="2490">
          <cell r="B2490">
            <v>204217</v>
          </cell>
          <cell r="C2490" t="str">
            <v>Volume Key-Forest Green-Primo E10+</v>
          </cell>
          <cell r="D2490">
            <v>1</v>
          </cell>
        </row>
        <row r="2491">
          <cell r="B2491">
            <v>204218</v>
          </cell>
          <cell r="C2491" t="str">
            <v>Volume Key-Persian Blue-Primo E10+</v>
          </cell>
          <cell r="D2491">
            <v>1</v>
          </cell>
        </row>
        <row r="2492">
          <cell r="B2492">
            <v>204219</v>
          </cell>
          <cell r="C2492" t="str">
            <v>Power Key-Dark Purple-Primo E10+</v>
          </cell>
          <cell r="D2492">
            <v>1</v>
          </cell>
        </row>
        <row r="2493">
          <cell r="B2493">
            <v>204220</v>
          </cell>
          <cell r="C2493" t="str">
            <v>Power Key-Forest Green-Primo E10+</v>
          </cell>
          <cell r="D2493">
            <v>1</v>
          </cell>
        </row>
        <row r="2494">
          <cell r="B2494">
            <v>204221</v>
          </cell>
          <cell r="C2494" t="str">
            <v>Power Key-Persian Blue-Primo E10+</v>
          </cell>
          <cell r="D2494">
            <v>1.0049999999999999</v>
          </cell>
        </row>
        <row r="2495">
          <cell r="B2495">
            <v>204222</v>
          </cell>
          <cell r="C2495" t="str">
            <v>Camera 5M FF Back-Primo E10+</v>
          </cell>
          <cell r="D2495">
            <v>1.0049999999999999</v>
          </cell>
        </row>
        <row r="2496">
          <cell r="B2496">
            <v>204223</v>
          </cell>
          <cell r="C2496" t="str">
            <v>Camera 2M Front-Primo E10+</v>
          </cell>
          <cell r="D2496">
            <v>1.0049999999999999</v>
          </cell>
        </row>
        <row r="2497">
          <cell r="B2497">
            <v>204224</v>
          </cell>
          <cell r="C2497" t="str">
            <v>Speaker 1115*3.0 DS-Primo E10+</v>
          </cell>
          <cell r="D2497">
            <v>1.0149999999999999</v>
          </cell>
        </row>
        <row r="2498">
          <cell r="B2498">
            <v>204225</v>
          </cell>
          <cell r="C2498" t="str">
            <v>FPC Key With Dome-Primo E10+</v>
          </cell>
          <cell r="D2498">
            <v>1.0149999999999999</v>
          </cell>
        </row>
        <row r="2499">
          <cell r="B2499">
            <v>204226</v>
          </cell>
          <cell r="C2499" t="str">
            <v>30V/3A PNP Low VCESAT BJT, Integrated with 20V Trench NMOSFET</v>
          </cell>
          <cell r="D2499">
            <v>1.02</v>
          </cell>
        </row>
        <row r="2500">
          <cell r="B2500">
            <v>204227</v>
          </cell>
          <cell r="C2500" t="str">
            <v>EMMC8GB+LPDDR3 8Gb H9TQ64A8GTDCUR</v>
          </cell>
          <cell r="D2500">
            <v>1.002</v>
          </cell>
        </row>
        <row r="2501">
          <cell r="B2501">
            <v>204228</v>
          </cell>
          <cell r="C2501" t="str">
            <v>IND 0201 10nH +/-0.3nH Q&gt;13 Srf=3800MHz DCR=0.8ohm Ir=160mA</v>
          </cell>
          <cell r="D2501">
            <v>1.02</v>
          </cell>
        </row>
        <row r="2502">
          <cell r="B2502">
            <v>204229</v>
          </cell>
          <cell r="C2502" t="str">
            <v>Middle Housing-Black-Primo E10+</v>
          </cell>
          <cell r="D2502">
            <v>1.02</v>
          </cell>
        </row>
        <row r="2503">
          <cell r="B2503">
            <v>204230</v>
          </cell>
          <cell r="C2503" t="str">
            <v>Front Housing-Dark Purple-Primo E10+</v>
          </cell>
          <cell r="D2503">
            <v>0</v>
          </cell>
        </row>
        <row r="2504">
          <cell r="B2504">
            <v>204231</v>
          </cell>
          <cell r="C2504" t="str">
            <v>Main PCBA-H8 Pro 2+16GB</v>
          </cell>
          <cell r="D2504">
            <v>1</v>
          </cell>
        </row>
        <row r="2505">
          <cell r="B2505">
            <v>204232</v>
          </cell>
          <cell r="C2505" t="str">
            <v>Main PCBA-H8 Pro 3+32GB</v>
          </cell>
          <cell r="D2505">
            <v>1</v>
          </cell>
        </row>
        <row r="2506">
          <cell r="B2506">
            <v>204233</v>
          </cell>
          <cell r="C2506" t="str">
            <v>FPC Key With DOME-H8 Turbo</v>
          </cell>
          <cell r="D2506">
            <v>1.0069999999999999</v>
          </cell>
        </row>
        <row r="2507">
          <cell r="B2507">
            <v>204234</v>
          </cell>
          <cell r="C2507" t="str">
            <v>Cable Coaxial-H8 Turbo</v>
          </cell>
          <cell r="D2507">
            <v>1.0149999999999999</v>
          </cell>
        </row>
        <row r="2508">
          <cell r="B2508">
            <v>204235</v>
          </cell>
          <cell r="C2508" t="str">
            <v>Front Housing-Black-H8 Turbo</v>
          </cell>
          <cell r="D2508">
            <v>1.02</v>
          </cell>
        </row>
        <row r="2509">
          <cell r="B2509">
            <v>204236</v>
          </cell>
          <cell r="C2509" t="str">
            <v>Silica Gel-MIC seal 6*4.75*4.35mm-H8 Turbo</v>
          </cell>
          <cell r="D2509">
            <v>1.02</v>
          </cell>
        </row>
        <row r="2510">
          <cell r="B2510">
            <v>204237</v>
          </cell>
          <cell r="C2510" t="str">
            <v>Side Key-Midnight Blue-H8 Turbo</v>
          </cell>
          <cell r="D2510">
            <v>1.0149999999999999</v>
          </cell>
        </row>
        <row r="2511">
          <cell r="B2511">
            <v>204238</v>
          </cell>
          <cell r="C2511" t="str">
            <v>Side Key-Rose Golden-H8 Turbo</v>
          </cell>
          <cell r="D2511">
            <v>1.0149999999999999</v>
          </cell>
        </row>
        <row r="2512">
          <cell r="B2512">
            <v>204239</v>
          </cell>
          <cell r="C2512" t="str">
            <v>Mylar-Motherboad 57.58*31.62*0.07mm-H8 Turbo</v>
          </cell>
          <cell r="D2512">
            <v>1.02</v>
          </cell>
        </row>
        <row r="2513">
          <cell r="B2513">
            <v>204240</v>
          </cell>
          <cell r="C2513" t="str">
            <v>Heat Sink-Battery Cover 58.50*53.38*0.07mm-H8 Turbo</v>
          </cell>
          <cell r="D2513">
            <v>1</v>
          </cell>
        </row>
        <row r="2514">
          <cell r="B2514">
            <v>204241</v>
          </cell>
          <cell r="C2514" t="str">
            <v>Cooling Copper Foil 57.58*31.62*0.07mm-H8 Turbo</v>
          </cell>
          <cell r="D2514">
            <v>1</v>
          </cell>
        </row>
        <row r="2515">
          <cell r="B2515">
            <v>204242</v>
          </cell>
          <cell r="C2515" t="str">
            <v>Camera Lens Rear-H8 Turbo</v>
          </cell>
          <cell r="D2515">
            <v>1.01</v>
          </cell>
        </row>
        <row r="2516">
          <cell r="B2516">
            <v>204243</v>
          </cell>
          <cell r="C2516" t="str">
            <v>Antenna-GSM-Balck-H8 Turbo</v>
          </cell>
          <cell r="D2516">
            <v>1.02</v>
          </cell>
        </row>
        <row r="2517">
          <cell r="B2517">
            <v>204244</v>
          </cell>
          <cell r="C2517" t="str">
            <v>Antenna-Sub-Black-H8 Turbo</v>
          </cell>
          <cell r="D2517">
            <v>1.02</v>
          </cell>
        </row>
        <row r="2518">
          <cell r="B2518">
            <v>204245</v>
          </cell>
          <cell r="C2518" t="str">
            <v>Antenna-GPS WIFI/BT-Black-H8 Turbo</v>
          </cell>
          <cell r="D2518">
            <v>1.02</v>
          </cell>
        </row>
        <row r="2519">
          <cell r="B2519">
            <v>204246</v>
          </cell>
          <cell r="C2519" t="str">
            <v>Screw-Black- M1.4*2mm-H8 Turbo</v>
          </cell>
          <cell r="D2519">
            <v>6.18</v>
          </cell>
        </row>
        <row r="2520">
          <cell r="B2520">
            <v>204247</v>
          </cell>
          <cell r="C2520" t="str">
            <v>Screw-Silver- 1.4*3.0mm-H8 Turbo</v>
          </cell>
          <cell r="D2520">
            <v>11.33</v>
          </cell>
        </row>
        <row r="2521">
          <cell r="B2521">
            <v>204248</v>
          </cell>
          <cell r="C2521" t="str">
            <v>Battery 3200mAh-H8 Turbo</v>
          </cell>
          <cell r="D2521">
            <v>1.01</v>
          </cell>
        </row>
        <row r="2522">
          <cell r="B2522">
            <v>204249</v>
          </cell>
          <cell r="C2522" t="str">
            <v>Seal Foam-Front Camera 6.8 * 0.55 mm-H8 Turbo</v>
          </cell>
          <cell r="D2522">
            <v>1.03</v>
          </cell>
        </row>
        <row r="2523">
          <cell r="B2523">
            <v>204250</v>
          </cell>
          <cell r="C2523" t="str">
            <v>Middle Housing-Midnight Blue-H8 Turbo</v>
          </cell>
          <cell r="D2523">
            <v>1.02</v>
          </cell>
        </row>
        <row r="2524">
          <cell r="B2524">
            <v>204251</v>
          </cell>
          <cell r="C2524" t="str">
            <v>Middle Housing-Rose Golden-H8 Turbo</v>
          </cell>
          <cell r="D2524">
            <v>1.02</v>
          </cell>
        </row>
        <row r="2525">
          <cell r="B2525">
            <v>204252</v>
          </cell>
          <cell r="C2525" t="str">
            <v>Back Housing(Battery Cover)-Midnight Blue-H8 Turbo</v>
          </cell>
          <cell r="D2525">
            <v>1.01</v>
          </cell>
        </row>
        <row r="2526">
          <cell r="B2526">
            <v>204253</v>
          </cell>
          <cell r="C2526" t="str">
            <v>Back Housing(Battery Cover)-Rose Golden-H8 Turbo</v>
          </cell>
          <cell r="D2526">
            <v>1.01</v>
          </cell>
        </row>
        <row r="2527">
          <cell r="B2527">
            <v>204254</v>
          </cell>
          <cell r="C2527" t="str">
            <v>Silica Gel-Light Sensor 6*4.75*4.35mm-H8 Turbo</v>
          </cell>
          <cell r="D2527">
            <v>1.02</v>
          </cell>
        </row>
        <row r="2528">
          <cell r="B2528">
            <v>204255</v>
          </cell>
          <cell r="C2528" t="str">
            <v>Sub PCBA-H8 Turbo</v>
          </cell>
          <cell r="D2528">
            <v>1.01</v>
          </cell>
        </row>
        <row r="2529">
          <cell r="B2529">
            <v>204256</v>
          </cell>
          <cell r="C2529" t="str">
            <v>Touch With LCM-H8 Turbo</v>
          </cell>
          <cell r="D2529">
            <v>1.02</v>
          </cell>
        </row>
        <row r="2530">
          <cell r="B2530">
            <v>204257</v>
          </cell>
          <cell r="C2530" t="str">
            <v>Camera 8M FF Front-H8 Turbo</v>
          </cell>
          <cell r="D2530">
            <v>1.0049999999999999</v>
          </cell>
        </row>
        <row r="2531">
          <cell r="B2531">
            <v>204258</v>
          </cell>
          <cell r="C2531" t="str">
            <v>Camera 8M AF Back-H8 Turbo</v>
          </cell>
          <cell r="D2531">
            <v>1.0049999999999999</v>
          </cell>
        </row>
        <row r="2532">
          <cell r="B2532">
            <v>204259</v>
          </cell>
          <cell r="C2532" t="str">
            <v>Receiver-H8 Turbo</v>
          </cell>
          <cell r="D2532">
            <v>1.0149999999999999</v>
          </cell>
        </row>
        <row r="2533">
          <cell r="B2533">
            <v>204260</v>
          </cell>
          <cell r="C2533" t="str">
            <v>Speaker-H8 Turbo</v>
          </cell>
          <cell r="D2533">
            <v>1.0149999999999999</v>
          </cell>
        </row>
        <row r="2534">
          <cell r="B2534">
            <v>204261</v>
          </cell>
          <cell r="C2534" t="str">
            <v>Vibrator Motor-H8 Turbo</v>
          </cell>
          <cell r="D2534">
            <v>1.01</v>
          </cell>
        </row>
        <row r="2535">
          <cell r="B2535">
            <v>204262</v>
          </cell>
          <cell r="C2535" t="str">
            <v>Fingerprint-Dark Blue-H8 Turbo</v>
          </cell>
          <cell r="D2535">
            <v>1.0049999999999999</v>
          </cell>
        </row>
        <row r="2536">
          <cell r="B2536">
            <v>204263</v>
          </cell>
          <cell r="C2536" t="str">
            <v>Fingerprint-Rose Golden-H8 Turbo</v>
          </cell>
          <cell r="D2536">
            <v>1.0049999999999999</v>
          </cell>
        </row>
        <row r="2537">
          <cell r="B2537">
            <v>204264</v>
          </cell>
          <cell r="C2537" t="str">
            <v>Main FPC-H8 Turbo</v>
          </cell>
          <cell r="D2537">
            <v>1.008</v>
          </cell>
        </row>
        <row r="2538">
          <cell r="B2538">
            <v>204277</v>
          </cell>
          <cell r="C2538" t="str">
            <v>Earphone(White) 3.5mm Jack-G8i</v>
          </cell>
          <cell r="D2538">
            <v>1</v>
          </cell>
        </row>
        <row r="2539">
          <cell r="B2539">
            <v>204278</v>
          </cell>
          <cell r="C2539" t="str">
            <v>USB Cable(White) Micro 5 Pin-G8i</v>
          </cell>
          <cell r="D2539">
            <v>1</v>
          </cell>
        </row>
        <row r="2540">
          <cell r="B2540">
            <v>204279</v>
          </cell>
          <cell r="C2540" t="str">
            <v>Charger 1100mAh-White-G8i</v>
          </cell>
          <cell r="D2540">
            <v>0</v>
          </cell>
        </row>
        <row r="2541">
          <cell r="B2541">
            <v>204280</v>
          </cell>
          <cell r="C2541" t="str">
            <v>Battery 2300mAh-G8i</v>
          </cell>
          <cell r="D2541">
            <v>1</v>
          </cell>
        </row>
        <row r="2542">
          <cell r="B2542">
            <v>204281</v>
          </cell>
          <cell r="C2542" t="str">
            <v>Main PCBA-MM20</v>
          </cell>
          <cell r="D2542">
            <v>1</v>
          </cell>
        </row>
        <row r="2543">
          <cell r="B2543">
            <v>204282</v>
          </cell>
          <cell r="C2543" t="str">
            <v>Mylar-Front Camera Soldering Pad 16*6*0.05mm-G8i</v>
          </cell>
          <cell r="D2543">
            <v>1</v>
          </cell>
        </row>
        <row r="2544">
          <cell r="B2544">
            <v>204283</v>
          </cell>
          <cell r="C2544" t="str">
            <v>Mylar-Mic 10*5*0.05mm-G8i</v>
          </cell>
          <cell r="D2544">
            <v>1</v>
          </cell>
        </row>
        <row r="2545">
          <cell r="B2545">
            <v>204284</v>
          </cell>
          <cell r="C2545" t="str">
            <v>Conductive Foam-Shieling Cover 10*10*0.05mm-G8i</v>
          </cell>
          <cell r="D2545">
            <v>2</v>
          </cell>
        </row>
        <row r="2546">
          <cell r="B2546">
            <v>204285</v>
          </cell>
          <cell r="C2546" t="str">
            <v>Conductive Cloth-LCD 50*20*0 mm-G8i</v>
          </cell>
          <cell r="D2546">
            <v>1</v>
          </cell>
        </row>
        <row r="2547">
          <cell r="B2547">
            <v>204286</v>
          </cell>
          <cell r="C2547" t="str">
            <v>Mylar-PCBA 24*18*0.05mm-G8i</v>
          </cell>
          <cell r="D2547">
            <v>1</v>
          </cell>
        </row>
        <row r="2548">
          <cell r="B2548">
            <v>204287</v>
          </cell>
          <cell r="C2548" t="str">
            <v>Conductive Cloth-PCBA 20*15+0.1mm-G8i</v>
          </cell>
          <cell r="D2548">
            <v>1</v>
          </cell>
        </row>
        <row r="2549">
          <cell r="B2549">
            <v>204288</v>
          </cell>
          <cell r="C2549" t="str">
            <v>Conductive Cloth-11.70*16.5+0.80mm-G8i</v>
          </cell>
          <cell r="D2549">
            <v>1</v>
          </cell>
        </row>
        <row r="2550">
          <cell r="B2550">
            <v>204289</v>
          </cell>
          <cell r="C2550" t="str">
            <v>Mylar-Earphone 12.0*8*0.05mm-G8i</v>
          </cell>
          <cell r="D2550">
            <v>1</v>
          </cell>
        </row>
        <row r="2551">
          <cell r="B2551">
            <v>204290</v>
          </cell>
          <cell r="C2551" t="str">
            <v>Screw Taping-PB 1.6*3*2.5*0.7mm-G8i</v>
          </cell>
          <cell r="D2551">
            <v>2</v>
          </cell>
        </row>
        <row r="2552">
          <cell r="B2552">
            <v>204291</v>
          </cell>
          <cell r="C2552" t="str">
            <v>Screw Taping-PB 1.6*3.5*2.5*0.7mm-G8i</v>
          </cell>
          <cell r="D2552">
            <v>13</v>
          </cell>
        </row>
        <row r="2553">
          <cell r="B2553">
            <v>204292</v>
          </cell>
          <cell r="C2553" t="str">
            <v>Waterproof Label 2.5mm-G8i</v>
          </cell>
          <cell r="D2553">
            <v>1</v>
          </cell>
        </row>
        <row r="2554">
          <cell r="B2554">
            <v>204293</v>
          </cell>
          <cell r="C2554" t="str">
            <v>Main PCBA-G8i</v>
          </cell>
          <cell r="D2554">
            <v>1</v>
          </cell>
        </row>
        <row r="2555">
          <cell r="B2555">
            <v>204294</v>
          </cell>
          <cell r="C2555" t="str">
            <v>Screen Protector Film-G8i</v>
          </cell>
          <cell r="D2555">
            <v>1</v>
          </cell>
        </row>
        <row r="2556">
          <cell r="B2556">
            <v>204295</v>
          </cell>
          <cell r="C2556" t="str">
            <v>TPU Handset Protector 146.3*72.3*11.11mm-G8i</v>
          </cell>
          <cell r="D2556">
            <v>1</v>
          </cell>
        </row>
        <row r="2557">
          <cell r="B2557">
            <v>204296</v>
          </cell>
          <cell r="C2557" t="str">
            <v>Middle Housing-Black-G8i</v>
          </cell>
          <cell r="D2557">
            <v>1</v>
          </cell>
        </row>
        <row r="2558">
          <cell r="B2558">
            <v>204297</v>
          </cell>
          <cell r="C2558" t="str">
            <v>Back Housing(Battery Cover)Black-G8i</v>
          </cell>
          <cell r="D2558">
            <v>1</v>
          </cell>
        </row>
        <row r="2559">
          <cell r="B2559">
            <v>204298</v>
          </cell>
          <cell r="C2559" t="str">
            <v>RES 0201 24ohm +/- 5% 50V 1/20W 0.23mm</v>
          </cell>
          <cell r="D2559">
            <v>2</v>
          </cell>
        </row>
        <row r="2560">
          <cell r="B2560">
            <v>204299</v>
          </cell>
          <cell r="C2560" t="str">
            <v>RES 0201 33ohm +/- 1% 50V 1/20W 0.23mm</v>
          </cell>
          <cell r="D2560">
            <v>2</v>
          </cell>
        </row>
        <row r="2561">
          <cell r="B2561">
            <v>204300</v>
          </cell>
          <cell r="C2561" t="str">
            <v>RES 0201 100ohm +/-5%</v>
          </cell>
          <cell r="D2561">
            <v>4.08</v>
          </cell>
        </row>
        <row r="2562">
          <cell r="B2562">
            <v>204301</v>
          </cell>
          <cell r="C2562" t="str">
            <v>RES 0201 200ohm +/-1%</v>
          </cell>
          <cell r="D2562">
            <v>1</v>
          </cell>
        </row>
        <row r="2563">
          <cell r="B2563">
            <v>204302</v>
          </cell>
          <cell r="C2563" t="str">
            <v>RES 0201 510ohm +/- 5% 50V 1/20W 0.23mm</v>
          </cell>
          <cell r="D2563">
            <v>5</v>
          </cell>
        </row>
        <row r="2564">
          <cell r="B2564">
            <v>204303</v>
          </cell>
          <cell r="C2564" t="str">
            <v>RES 0201 1.2Kohm +/- 5% 50V 1/20W 0.23mm</v>
          </cell>
          <cell r="D2564">
            <v>3</v>
          </cell>
        </row>
        <row r="2565">
          <cell r="B2565">
            <v>204304</v>
          </cell>
          <cell r="C2565" t="str">
            <v>RES 0201 56Kohm +/- 5% 1/20W 0.23mm</v>
          </cell>
          <cell r="D2565">
            <v>1</v>
          </cell>
        </row>
        <row r="2566">
          <cell r="B2566">
            <v>204305</v>
          </cell>
          <cell r="C2566" t="str">
            <v>RES 0402 56Kohm +/- 1% 50V 1/16W 0.35mm</v>
          </cell>
          <cell r="D2566">
            <v>2</v>
          </cell>
        </row>
        <row r="2567">
          <cell r="B2567">
            <v>204306</v>
          </cell>
          <cell r="C2567" t="str">
            <v>RES Film NTC 47K +/-5% 1mW 0402</v>
          </cell>
          <cell r="D2567">
            <v>2</v>
          </cell>
        </row>
        <row r="2568">
          <cell r="B2568">
            <v>204307</v>
          </cell>
          <cell r="C2568" t="str">
            <v>CAP 0201 1.0pF +/-0.1pF C0G 50V</v>
          </cell>
          <cell r="D2568">
            <v>2</v>
          </cell>
        </row>
        <row r="2569">
          <cell r="B2569">
            <v>204308</v>
          </cell>
          <cell r="C2569" t="str">
            <v>CAP 0201 3.0pF +/- 0.1pF C0G 50V 0.3mm</v>
          </cell>
          <cell r="D2569">
            <v>1</v>
          </cell>
        </row>
        <row r="2570">
          <cell r="B2570">
            <v>204309</v>
          </cell>
          <cell r="C2570" t="str">
            <v>CAP 0402 33PF +/- 10% COG 50V 0.5MM</v>
          </cell>
          <cell r="D2570">
            <v>1</v>
          </cell>
        </row>
        <row r="2571">
          <cell r="B2571">
            <v>204310</v>
          </cell>
          <cell r="C2571" t="str">
            <v>CAP 0201 470pF +/- 5%pF 6R 25V 0.3mm</v>
          </cell>
          <cell r="D2571">
            <v>1</v>
          </cell>
        </row>
        <row r="2572">
          <cell r="B2572">
            <v>204311</v>
          </cell>
          <cell r="C2572" t="str">
            <v>CAP 0201 1uF +/- 5%pF 6R 4V 0.3mm</v>
          </cell>
          <cell r="D2572">
            <v>33</v>
          </cell>
        </row>
        <row r="2573">
          <cell r="B2573">
            <v>204312</v>
          </cell>
          <cell r="C2573" t="str">
            <v>CAP0603 1uF +/- 10% X5R 25V 0.9mm</v>
          </cell>
          <cell r="D2573">
            <v>3</v>
          </cell>
        </row>
        <row r="2574">
          <cell r="B2574">
            <v>204313</v>
          </cell>
          <cell r="C2574" t="str">
            <v>IND 0201 1.0nH +/- 0.3nH Q&gt;8 Srf&gt;6000MHz DCR=0.1ohm Ir</v>
          </cell>
          <cell r="D2574">
            <v>2</v>
          </cell>
        </row>
        <row r="2575">
          <cell r="B2575">
            <v>204314</v>
          </cell>
          <cell r="C2575" t="str">
            <v>IND 0201 8.2nH +/- 5% Q&gt;8 Srf&gt;4000MHz DCR=0.56hm Ir</v>
          </cell>
          <cell r="D2575">
            <v>2</v>
          </cell>
        </row>
        <row r="2576">
          <cell r="B2576">
            <v>204315</v>
          </cell>
          <cell r="C2576" t="str">
            <v>IND 0201 27nH +/-5% Q&gt;13 SRF=1.8GHz DCR=1.6ohm Ir=120mA</v>
          </cell>
          <cell r="D2576">
            <v>1.02</v>
          </cell>
        </row>
        <row r="2577">
          <cell r="B2577">
            <v>204316</v>
          </cell>
          <cell r="C2577" t="str">
            <v>IND POWER; 0.47uH; 20%; 2520, 1.0mm; 5.8A; 4.0A</v>
          </cell>
          <cell r="D2577">
            <v>2</v>
          </cell>
        </row>
        <row r="2578">
          <cell r="B2578">
            <v>204317</v>
          </cell>
          <cell r="C2578" t="str">
            <v>TVS tube, DFN1006-2L, C=0.5pF, VC=8.5V, Prisemi</v>
          </cell>
          <cell r="D2578">
            <v>2</v>
          </cell>
        </row>
        <row r="2579">
          <cell r="B2579">
            <v>204318</v>
          </cell>
          <cell r="C2579" t="str">
            <v>TVS Diodes Vrwm=5.0V ESD=16kV 1.0*06*0.5mm</v>
          </cell>
          <cell r="D2579">
            <v>8</v>
          </cell>
        </row>
        <row r="2580">
          <cell r="B2580">
            <v>204319</v>
          </cell>
          <cell r="C2580" t="str">
            <v>ESD protector, Vrwm=4.5V, Power=7000W, +/- 30kV, DFN2X2-3</v>
          </cell>
          <cell r="D2580">
            <v>1</v>
          </cell>
        </row>
        <row r="2581">
          <cell r="B2581">
            <v>204320</v>
          </cell>
          <cell r="C2581" t="str">
            <v>PTVSHC1TF24VBH VRWM=24V 6500W IPP=180A SOD-123FL</v>
          </cell>
          <cell r="D2581">
            <v>1</v>
          </cell>
        </row>
        <row r="2582">
          <cell r="B2582">
            <v>204321</v>
          </cell>
          <cell r="C2582" t="str">
            <v>DIODE, 40V 1A, SOD323</v>
          </cell>
          <cell r="D2582">
            <v>2</v>
          </cell>
        </row>
        <row r="2583">
          <cell r="B2583">
            <v>204322</v>
          </cell>
          <cell r="C2583" t="str">
            <v>XTAL TSX 26M FA-20HS +/- 10ppm CL=9.0pF 2520</v>
          </cell>
          <cell r="D2583">
            <v>1</v>
          </cell>
        </row>
        <row r="2584">
          <cell r="B2584">
            <v>204323</v>
          </cell>
          <cell r="C2584" t="str">
            <v>SAW DPX FOR UMTS BAND 8, RX differential output, 1.8x1.4x0.58, SAYEY897MCA0B0A, Murata</v>
          </cell>
          <cell r="D2584">
            <v>1</v>
          </cell>
        </row>
        <row r="2585">
          <cell r="B2585">
            <v>204324</v>
          </cell>
          <cell r="C2585" t="str">
            <v>SAW WIFI Unbalanced 2442MHz IL1.6dB 1.4*1.1*0.7mm</v>
          </cell>
          <cell r="D2585">
            <v>1</v>
          </cell>
        </row>
        <row r="2586">
          <cell r="B2586">
            <v>204325</v>
          </cell>
          <cell r="C2586" t="str">
            <v>SAW GPS Unbalanced 1580MHz IL1.3dB 1.1*0.9*0.65mm</v>
          </cell>
          <cell r="D2586">
            <v>1</v>
          </cell>
        </row>
        <row r="2587">
          <cell r="B2587">
            <v>204326</v>
          </cell>
          <cell r="C2587" t="str">
            <v>Frequency 1575.42MHz 0.7dB DFN 1.1*0.9X 0.45mm Low noise amplification</v>
          </cell>
          <cell r="D2587">
            <v>1</v>
          </cell>
        </row>
        <row r="2588">
          <cell r="B2588">
            <v>204327</v>
          </cell>
          <cell r="C2588" t="str">
            <v>AW32805 series is anti-surge OVP chip, EOS 100V, IN terminal DC withstand voltage 29V, overvoltage protection 6.8V</v>
          </cell>
          <cell r="D2588">
            <v>1</v>
          </cell>
        </row>
        <row r="2589">
          <cell r="B2589">
            <v>204328</v>
          </cell>
          <cell r="C2589" t="str">
            <v>RES Film; 0.01 ohm; + / -1%; 0.5 W; 0805</v>
          </cell>
          <cell r="D2589">
            <v>1</v>
          </cell>
        </row>
        <row r="2590">
          <cell r="B2590">
            <v>204329</v>
          </cell>
          <cell r="C2590" t="str">
            <v>RES 0402 2.2ohm +/- 5% 50V 1/16W 0.35mm</v>
          </cell>
          <cell r="D2590">
            <v>1</v>
          </cell>
        </row>
        <row r="2591">
          <cell r="B2591">
            <v>204330</v>
          </cell>
          <cell r="C2591" t="str">
            <v>Back Housing(Battery Cover)Deep Blue-G8i 4G</v>
          </cell>
          <cell r="D2591">
            <v>1</v>
          </cell>
        </row>
        <row r="2592">
          <cell r="B2592">
            <v>204331</v>
          </cell>
          <cell r="C2592" t="str">
            <v>High Efficiency, Support 0.3% PWM Dimming,Boost WLED Driver 1.1MHz Switching Frequency 38V Over-voltage Protection</v>
          </cell>
          <cell r="D2592">
            <v>1</v>
          </cell>
        </row>
        <row r="2593">
          <cell r="B2593">
            <v>204354</v>
          </cell>
          <cell r="C2593" t="str">
            <v>Receiver-EM2</v>
          </cell>
          <cell r="D2593">
            <v>1</v>
          </cell>
        </row>
        <row r="2594">
          <cell r="B2594">
            <v>204355</v>
          </cell>
          <cell r="C2594" t="str">
            <v>Speaker-EM2</v>
          </cell>
          <cell r="D2594">
            <v>1</v>
          </cell>
        </row>
        <row r="2595">
          <cell r="B2595">
            <v>204356</v>
          </cell>
          <cell r="C2595" t="str">
            <v>LCM-EM2</v>
          </cell>
          <cell r="D2595">
            <v>1</v>
          </cell>
        </row>
        <row r="2596">
          <cell r="B2596">
            <v>204357</v>
          </cell>
          <cell r="C2596" t="str">
            <v>FPC Side key-EM2</v>
          </cell>
          <cell r="D2596">
            <v>1</v>
          </cell>
        </row>
        <row r="2597">
          <cell r="B2597">
            <v>204358</v>
          </cell>
          <cell r="C2597" t="str">
            <v>Battery 2920mAh-EM2</v>
          </cell>
          <cell r="D2597">
            <v>1</v>
          </cell>
        </row>
        <row r="2598">
          <cell r="B2598">
            <v>204359</v>
          </cell>
          <cell r="C2598" t="str">
            <v>Back Housing(Battery Cover)Blue-EM2</v>
          </cell>
          <cell r="D2598">
            <v>1</v>
          </cell>
        </row>
        <row r="2599">
          <cell r="B2599">
            <v>204360</v>
          </cell>
          <cell r="C2599" t="str">
            <v>Back Housing(Battery Cover)Black-EM2</v>
          </cell>
          <cell r="D2599">
            <v>1</v>
          </cell>
        </row>
        <row r="2600">
          <cell r="B2600">
            <v>204361</v>
          </cell>
          <cell r="C2600" t="str">
            <v>Charger-(Black)1000mA-EM2</v>
          </cell>
          <cell r="D2600">
            <v>1</v>
          </cell>
        </row>
        <row r="2601">
          <cell r="B2601">
            <v>204362</v>
          </cell>
          <cell r="C2601" t="str">
            <v>Earphone (Black) 3.5 jack-EM2</v>
          </cell>
          <cell r="D2601">
            <v>1</v>
          </cell>
        </row>
        <row r="2602">
          <cell r="B2602">
            <v>204363</v>
          </cell>
          <cell r="C2602" t="str">
            <v>Usb Cable(Black) Micro 5 Pin-EM2</v>
          </cell>
          <cell r="D2602">
            <v>1</v>
          </cell>
        </row>
        <row r="2603">
          <cell r="B2603">
            <v>204364</v>
          </cell>
          <cell r="C2603" t="str">
            <v>MIC-EM2</v>
          </cell>
          <cell r="D2603">
            <v>1</v>
          </cell>
        </row>
        <row r="2604">
          <cell r="B2604">
            <v>204365</v>
          </cell>
          <cell r="C2604" t="str">
            <v>Waterproof Label 3mm-ML15</v>
          </cell>
          <cell r="D2604">
            <v>1</v>
          </cell>
        </row>
        <row r="2605">
          <cell r="B2605">
            <v>204366</v>
          </cell>
          <cell r="C2605" t="str">
            <v>Front Housing-Black-ML15</v>
          </cell>
          <cell r="D2605">
            <v>1</v>
          </cell>
        </row>
        <row r="2606">
          <cell r="B2606">
            <v>204367</v>
          </cell>
          <cell r="C2606" t="str">
            <v>Middle Housing-Red-ML15</v>
          </cell>
          <cell r="D2606">
            <v>1</v>
          </cell>
        </row>
        <row r="2607">
          <cell r="B2607">
            <v>204368</v>
          </cell>
          <cell r="C2607" t="str">
            <v>GSM Antenna-ML15</v>
          </cell>
          <cell r="D2607">
            <v>1</v>
          </cell>
        </row>
        <row r="2608">
          <cell r="B2608">
            <v>204369</v>
          </cell>
          <cell r="C2608" t="str">
            <v>Back Housing(Battery Cover)Black-ML15</v>
          </cell>
          <cell r="D2608">
            <v>1</v>
          </cell>
        </row>
        <row r="2609">
          <cell r="B2609">
            <v>204370</v>
          </cell>
          <cell r="C2609" t="str">
            <v>Keypad-Black-ML15</v>
          </cell>
          <cell r="D2609">
            <v>1</v>
          </cell>
        </row>
        <row r="2610">
          <cell r="B2610">
            <v>204371</v>
          </cell>
          <cell r="C2610" t="str">
            <v>Master Batches PC Black EP88002/40PC/PC02200557</v>
          </cell>
          <cell r="D2610">
            <v>2.1000000000000001E-4</v>
          </cell>
        </row>
        <row r="2611">
          <cell r="B2611">
            <v>204372</v>
          </cell>
          <cell r="C2611" t="str">
            <v>Masterbatch PC Red-EP-38062</v>
          </cell>
          <cell r="D2611">
            <v>2.0000000000000001E-4</v>
          </cell>
        </row>
        <row r="2612">
          <cell r="B2612">
            <v>204373</v>
          </cell>
          <cell r="C2612" t="str">
            <v>Masterbatch PC Blue-EP-47004</v>
          </cell>
          <cell r="D2612">
            <v>4.0000000000000002E-4</v>
          </cell>
        </row>
        <row r="2613">
          <cell r="B2613">
            <v>204374</v>
          </cell>
          <cell r="C2613" t="str">
            <v>Main PCBA-D9</v>
          </cell>
          <cell r="D2613">
            <v>1</v>
          </cell>
        </row>
        <row r="2614">
          <cell r="B2614">
            <v>204375</v>
          </cell>
          <cell r="C2614" t="str">
            <v>Main PCBA-H8</v>
          </cell>
          <cell r="D2614">
            <v>1</v>
          </cell>
        </row>
        <row r="2615">
          <cell r="B2615">
            <v>204376</v>
          </cell>
          <cell r="C2615" t="str">
            <v>Touch With LCM-H8</v>
          </cell>
          <cell r="D2615">
            <v>1</v>
          </cell>
        </row>
        <row r="2616">
          <cell r="B2616">
            <v>204377</v>
          </cell>
          <cell r="C2616" t="str">
            <v>Camera 8M FF Front-H8</v>
          </cell>
          <cell r="D2616">
            <v>1</v>
          </cell>
        </row>
        <row r="2617">
          <cell r="B2617">
            <v>204378</v>
          </cell>
          <cell r="C2617" t="str">
            <v>Camera 8M AF Back-H8</v>
          </cell>
          <cell r="D2617">
            <v>1</v>
          </cell>
        </row>
        <row r="2618">
          <cell r="B2618">
            <v>204379</v>
          </cell>
          <cell r="C2618" t="str">
            <v>Battery 3200mAh-H8</v>
          </cell>
          <cell r="D2618">
            <v>1</v>
          </cell>
        </row>
        <row r="2619">
          <cell r="B2619">
            <v>204380</v>
          </cell>
          <cell r="C2619" t="str">
            <v>Main PCBA-NF4</v>
          </cell>
          <cell r="D2619">
            <v>1</v>
          </cell>
        </row>
        <row r="2620">
          <cell r="B2620">
            <v>204381</v>
          </cell>
          <cell r="C2620" t="str">
            <v>LCM-NF4</v>
          </cell>
          <cell r="D2620">
            <v>1.02</v>
          </cell>
        </row>
        <row r="2621">
          <cell r="B2621">
            <v>204382</v>
          </cell>
          <cell r="C2621" t="str">
            <v>Touch Panel-Black-NF4</v>
          </cell>
          <cell r="D2621">
            <v>1.02</v>
          </cell>
        </row>
        <row r="2622">
          <cell r="B2622">
            <v>204383</v>
          </cell>
          <cell r="C2622" t="str">
            <v>Camera 8M FF Front-NF4</v>
          </cell>
          <cell r="D2622">
            <v>1.0049999999999999</v>
          </cell>
        </row>
        <row r="2623">
          <cell r="B2623">
            <v>204384</v>
          </cell>
          <cell r="C2623" t="str">
            <v>Flashlight Adhesive-D6*D3.2*0.1mm-D9</v>
          </cell>
          <cell r="D2623">
            <v>1.01</v>
          </cell>
        </row>
        <row r="2624">
          <cell r="B2624">
            <v>204385</v>
          </cell>
          <cell r="C2624" t="str">
            <v>Rear Camera Lens Adhesive-D8.3*5.9*0.1mm-D9</v>
          </cell>
          <cell r="D2624">
            <v>1.01</v>
          </cell>
        </row>
        <row r="2625">
          <cell r="B2625">
            <v>204386</v>
          </cell>
          <cell r="C2625" t="str">
            <v>Conductive Fabric-Small PCBA 7.7*4.36*0.1mm-D9</v>
          </cell>
          <cell r="D2625">
            <v>1.01</v>
          </cell>
        </row>
        <row r="2626">
          <cell r="B2626">
            <v>204387</v>
          </cell>
          <cell r="C2626" t="str">
            <v>Conductive Foam-Front Camera Support 5.9*5.9*2.2mm-D9</v>
          </cell>
          <cell r="D2626">
            <v>1.01</v>
          </cell>
        </row>
        <row r="2627">
          <cell r="B2627">
            <v>204388</v>
          </cell>
          <cell r="C2627" t="str">
            <v>Conductive Fabric-LCM IC Shield 32*23*0.05mm-D9</v>
          </cell>
          <cell r="D2627">
            <v>1.01</v>
          </cell>
        </row>
        <row r="2628">
          <cell r="B2628">
            <v>204389</v>
          </cell>
          <cell r="C2628" t="str">
            <v>Conductive Adhesive-Motor D9.6*0.15mm-D9</v>
          </cell>
          <cell r="D2628">
            <v>1.01</v>
          </cell>
        </row>
        <row r="2629">
          <cell r="B2629">
            <v>204390</v>
          </cell>
          <cell r="C2629" t="str">
            <v>Foam-TP Connector Pressed 6*3.5*0.3mm-D9</v>
          </cell>
          <cell r="D2629">
            <v>2.02</v>
          </cell>
        </row>
        <row r="2630">
          <cell r="B2630">
            <v>204391</v>
          </cell>
          <cell r="C2630" t="str">
            <v>Shield Conductive Sponge 12*5*0.2mm-D9</v>
          </cell>
          <cell r="D2630">
            <v>1.01</v>
          </cell>
        </row>
        <row r="2631">
          <cell r="B2631">
            <v>204392</v>
          </cell>
          <cell r="C2631" t="str">
            <v>Antenna Shrapnel 1.1*2.0*3.5</v>
          </cell>
          <cell r="D2631">
            <v>2</v>
          </cell>
        </row>
        <row r="2632">
          <cell r="B2632">
            <v>204393</v>
          </cell>
          <cell r="C2632" t="str">
            <v>S4009_2_30 P1 board 2 layer through hole 0.5mm Yuehu S4009_2_30_ board material 20180627</v>
          </cell>
          <cell r="D2632">
            <v>1</v>
          </cell>
        </row>
        <row r="2633">
          <cell r="B2633">
            <v>204407</v>
          </cell>
          <cell r="C2633" t="str">
            <v>Back Housing(Battery Cover)Red-L6i</v>
          </cell>
          <cell r="D2633">
            <v>1</v>
          </cell>
        </row>
        <row r="2634">
          <cell r="B2634">
            <v>204408</v>
          </cell>
          <cell r="C2634" t="str">
            <v>Front Housing-Yellow-L6i</v>
          </cell>
          <cell r="D2634">
            <v>1</v>
          </cell>
        </row>
        <row r="2635">
          <cell r="B2635">
            <v>204409</v>
          </cell>
          <cell r="C2635" t="str">
            <v>Middle Housing-Yellow-L6i</v>
          </cell>
          <cell r="D2635">
            <v>1</v>
          </cell>
        </row>
        <row r="2636">
          <cell r="B2636">
            <v>204410</v>
          </cell>
          <cell r="C2636" t="str">
            <v>Keypad-Full Yellow-L6i</v>
          </cell>
          <cell r="D2636">
            <v>1</v>
          </cell>
        </row>
        <row r="2637">
          <cell r="B2637">
            <v>204411</v>
          </cell>
          <cell r="C2637" t="str">
            <v>Back Housing(Battery Cover)Yellow-L6i</v>
          </cell>
          <cell r="D2637">
            <v>1</v>
          </cell>
        </row>
        <row r="2638">
          <cell r="B2638">
            <v>204413</v>
          </cell>
          <cell r="C2638" t="str">
            <v>3M Glue Tape-WMB0700107AAAG</v>
          </cell>
          <cell r="D2638">
            <v>1E-4</v>
          </cell>
        </row>
        <row r="2639">
          <cell r="B2639">
            <v>204414</v>
          </cell>
          <cell r="C2639" t="str">
            <v>ABS (Battery)-WMB0700107AAAG</v>
          </cell>
          <cell r="D2639">
            <v>2.5750000000000002E-4</v>
          </cell>
        </row>
        <row r="2640">
          <cell r="B2640">
            <v>204415</v>
          </cell>
          <cell r="C2640" t="str">
            <v>Battery Cell-WMB0700107AAAG</v>
          </cell>
          <cell r="D2640">
            <v>1.0049999999999999</v>
          </cell>
        </row>
        <row r="2641">
          <cell r="B2641">
            <v>204416</v>
          </cell>
          <cell r="C2641" t="str">
            <v>Protection Board-WMB0700107AAAG</v>
          </cell>
          <cell r="D2641">
            <v>1.02</v>
          </cell>
        </row>
        <row r="2642">
          <cell r="B2642">
            <v>204417</v>
          </cell>
          <cell r="C2642" t="str">
            <v>TOP Housing-WMB0700107AAAG</v>
          </cell>
          <cell r="D2642">
            <v>1.02</v>
          </cell>
        </row>
        <row r="2643">
          <cell r="B2643">
            <v>204418</v>
          </cell>
          <cell r="C2643" t="str">
            <v>Motor-EM2</v>
          </cell>
          <cell r="D2643">
            <v>1</v>
          </cell>
        </row>
        <row r="2644">
          <cell r="B2644">
            <v>204419</v>
          </cell>
          <cell r="C2644" t="str">
            <v>Bottom Housing-WMB0700107AAAG</v>
          </cell>
          <cell r="D2644">
            <v>1.01</v>
          </cell>
        </row>
        <row r="2645">
          <cell r="B2645">
            <v>204420</v>
          </cell>
          <cell r="C2645" t="str">
            <v>Insulating Glue-WMB0700107AAAG</v>
          </cell>
          <cell r="D2645">
            <v>0</v>
          </cell>
        </row>
        <row r="2646">
          <cell r="B2646">
            <v>204421</v>
          </cell>
          <cell r="C2646" t="str">
            <v>Battery label-WMB0700107AAAG</v>
          </cell>
          <cell r="D2646">
            <v>1.02</v>
          </cell>
        </row>
        <row r="2647">
          <cell r="B2647">
            <v>204422</v>
          </cell>
          <cell r="C2647" t="str">
            <v>PE Bag(Battery)-WMB0700107AAAG</v>
          </cell>
          <cell r="D2647">
            <v>1</v>
          </cell>
        </row>
        <row r="2648">
          <cell r="B2648">
            <v>204425</v>
          </cell>
          <cell r="C2648" t="str">
            <v>Main PCBA-ML14</v>
          </cell>
          <cell r="D2648">
            <v>1</v>
          </cell>
        </row>
        <row r="2649">
          <cell r="B2649">
            <v>204426</v>
          </cell>
          <cell r="C2649" t="str">
            <v>LCD-ML14</v>
          </cell>
          <cell r="D2649">
            <v>1</v>
          </cell>
        </row>
        <row r="2650">
          <cell r="B2650">
            <v>204427</v>
          </cell>
          <cell r="C2650" t="str">
            <v>Battery 1300mAh-ML14</v>
          </cell>
          <cell r="D2650">
            <v>1</v>
          </cell>
        </row>
        <row r="2651">
          <cell r="B2651">
            <v>204428</v>
          </cell>
          <cell r="C2651" t="str">
            <v>Speaker 30x20mm-ML14</v>
          </cell>
          <cell r="D2651">
            <v>1</v>
          </cell>
        </row>
        <row r="2652">
          <cell r="B2652">
            <v>204432</v>
          </cell>
          <cell r="C2652" t="str">
            <v>Screen Protector Film-ML14</v>
          </cell>
          <cell r="D2652">
            <v>1</v>
          </cell>
        </row>
        <row r="2653">
          <cell r="B2653">
            <v>204433</v>
          </cell>
          <cell r="C2653" t="str">
            <v>LCM With Front Housing-Black-RX6</v>
          </cell>
          <cell r="D2653">
            <v>1</v>
          </cell>
        </row>
        <row r="2654">
          <cell r="B2654">
            <v>204434</v>
          </cell>
          <cell r="C2654" t="str">
            <v>Decoration-Rear Camera- Black-RX6</v>
          </cell>
          <cell r="D2654">
            <v>1</v>
          </cell>
        </row>
        <row r="2655">
          <cell r="B2655">
            <v>204435</v>
          </cell>
          <cell r="C2655" t="str">
            <v>Antenna With PCBA Bracket-RX6</v>
          </cell>
          <cell r="D2655">
            <v>1</v>
          </cell>
        </row>
        <row r="2656">
          <cell r="B2656">
            <v>204436</v>
          </cell>
          <cell r="C2656" t="str">
            <v>Heat Sink-PCBA(Copper Foil)-RX6</v>
          </cell>
          <cell r="D2656">
            <v>1</v>
          </cell>
        </row>
        <row r="2657">
          <cell r="B2657">
            <v>204437</v>
          </cell>
          <cell r="C2657" t="str">
            <v>Heat Sink-PCBA Bracket(Copper Foil)-RX6</v>
          </cell>
          <cell r="D2657">
            <v>1</v>
          </cell>
        </row>
        <row r="2658">
          <cell r="B2658">
            <v>204438</v>
          </cell>
          <cell r="C2658" t="str">
            <v>Antenna With Speaker Bracket-RX6</v>
          </cell>
          <cell r="D2658">
            <v>1</v>
          </cell>
        </row>
        <row r="2659">
          <cell r="B2659">
            <v>204439</v>
          </cell>
          <cell r="C2659" t="str">
            <v>Back Housing(Battery Cover)-Black-RX6</v>
          </cell>
          <cell r="D2659">
            <v>1</v>
          </cell>
        </row>
        <row r="2660">
          <cell r="B2660">
            <v>204440</v>
          </cell>
          <cell r="C2660" t="str">
            <v>Back Housing(Battery Cover)-Dark Blue-RX6</v>
          </cell>
          <cell r="D2660">
            <v>1</v>
          </cell>
        </row>
        <row r="2661">
          <cell r="B2661">
            <v>204441</v>
          </cell>
          <cell r="C2661" t="str">
            <v>Plug-P/L Sensor-RX6</v>
          </cell>
          <cell r="D2661">
            <v>1</v>
          </cell>
        </row>
        <row r="2662">
          <cell r="B2662">
            <v>204442</v>
          </cell>
          <cell r="C2662" t="str">
            <v>Plug-Front Flashlight-RX6</v>
          </cell>
          <cell r="D2662">
            <v>1</v>
          </cell>
        </row>
        <row r="2663">
          <cell r="B2663">
            <v>204443</v>
          </cell>
          <cell r="C2663" t="str">
            <v>Camera Back 0.8MP-ML14</v>
          </cell>
          <cell r="D2663">
            <v>1</v>
          </cell>
        </row>
        <row r="2664">
          <cell r="B2664">
            <v>204444</v>
          </cell>
          <cell r="C2664" t="str">
            <v>MIC 8mm-ML14</v>
          </cell>
          <cell r="D2664">
            <v>1</v>
          </cell>
        </row>
        <row r="2665">
          <cell r="B2665">
            <v>204445</v>
          </cell>
          <cell r="C2665" t="str">
            <v>Speaker-GM3+</v>
          </cell>
          <cell r="D2665">
            <v>1</v>
          </cell>
        </row>
        <row r="2666">
          <cell r="B2666">
            <v>204446</v>
          </cell>
          <cell r="C2666" t="str">
            <v>Vibrator Motor Wire Length 10mm-ML14</v>
          </cell>
          <cell r="D2666">
            <v>1</v>
          </cell>
        </row>
        <row r="2667">
          <cell r="B2667">
            <v>204447</v>
          </cell>
          <cell r="C2667" t="str">
            <v>Screw M1.6*3.5mm-ML14</v>
          </cell>
          <cell r="D2667">
            <v>6</v>
          </cell>
        </row>
        <row r="2668">
          <cell r="B2668">
            <v>204448</v>
          </cell>
          <cell r="C2668" t="str">
            <v>Speaker Cover-ML14</v>
          </cell>
          <cell r="D2668">
            <v>1</v>
          </cell>
        </row>
        <row r="2669">
          <cell r="B2669">
            <v>204449</v>
          </cell>
          <cell r="C2669" t="str">
            <v>BT Antenna-ML14</v>
          </cell>
          <cell r="D2669">
            <v>1</v>
          </cell>
        </row>
        <row r="2670">
          <cell r="B2670">
            <v>204450</v>
          </cell>
          <cell r="C2670" t="str">
            <v>Front Housing-Black-ML14</v>
          </cell>
          <cell r="D2670">
            <v>1</v>
          </cell>
        </row>
        <row r="2671">
          <cell r="B2671">
            <v>204451</v>
          </cell>
          <cell r="C2671" t="str">
            <v>Middle Housing-Black-ML14</v>
          </cell>
          <cell r="D2671">
            <v>1</v>
          </cell>
        </row>
        <row r="2672">
          <cell r="B2672">
            <v>204452</v>
          </cell>
          <cell r="C2672" t="str">
            <v>Middle Housing-Blue-ML14</v>
          </cell>
          <cell r="D2672">
            <v>1</v>
          </cell>
        </row>
        <row r="2673">
          <cell r="B2673">
            <v>204453</v>
          </cell>
          <cell r="C2673" t="str">
            <v>Middle Housing-Red-ML14</v>
          </cell>
          <cell r="D2673">
            <v>1</v>
          </cell>
        </row>
        <row r="2674">
          <cell r="B2674">
            <v>204454</v>
          </cell>
          <cell r="C2674" t="str">
            <v>Middle Housing-Orange-ML14</v>
          </cell>
          <cell r="D2674">
            <v>1</v>
          </cell>
        </row>
        <row r="2675">
          <cell r="B2675">
            <v>204455</v>
          </cell>
          <cell r="C2675" t="str">
            <v>Back Housing(Battery Cover)Black-ML14</v>
          </cell>
          <cell r="D2675">
            <v>1</v>
          </cell>
        </row>
        <row r="2676">
          <cell r="B2676">
            <v>204456</v>
          </cell>
          <cell r="C2676" t="str">
            <v>Keypad-Black-ML14</v>
          </cell>
          <cell r="D2676">
            <v>1</v>
          </cell>
        </row>
        <row r="2677">
          <cell r="B2677">
            <v>204457</v>
          </cell>
          <cell r="C2677" t="str">
            <v>LCD Lens-Black-ML14</v>
          </cell>
          <cell r="D2677">
            <v>1</v>
          </cell>
        </row>
        <row r="2678">
          <cell r="B2678">
            <v>204458</v>
          </cell>
          <cell r="C2678" t="str">
            <v>Camera Lens Rear-ML14</v>
          </cell>
          <cell r="D2678">
            <v>1</v>
          </cell>
        </row>
        <row r="2679">
          <cell r="B2679">
            <v>204459</v>
          </cell>
          <cell r="C2679" t="str">
            <v>Keypad Dome-Silver-ML14</v>
          </cell>
          <cell r="D2679">
            <v>1</v>
          </cell>
        </row>
        <row r="2680">
          <cell r="B2680">
            <v>204460</v>
          </cell>
          <cell r="C2680" t="str">
            <v>Conductive Cloth-LCD 65x42mm-ML14</v>
          </cell>
          <cell r="D2680">
            <v>1</v>
          </cell>
        </row>
        <row r="2681">
          <cell r="B2681">
            <v>204461</v>
          </cell>
          <cell r="C2681" t="str">
            <v>Foam-LCD-ML14</v>
          </cell>
          <cell r="D2681">
            <v>2</v>
          </cell>
        </row>
        <row r="2682">
          <cell r="B2682">
            <v>204462</v>
          </cell>
          <cell r="C2682" t="str">
            <v>Anti water Label White 4mm-ML14</v>
          </cell>
          <cell r="D2682">
            <v>1</v>
          </cell>
        </row>
        <row r="2683">
          <cell r="B2683">
            <v>204463</v>
          </cell>
          <cell r="C2683" t="str">
            <v>Earphone(Black) 3.5mm Jack-ML14</v>
          </cell>
          <cell r="D2683">
            <v>1</v>
          </cell>
        </row>
        <row r="2684">
          <cell r="B2684">
            <v>204464</v>
          </cell>
          <cell r="C2684" t="str">
            <v>Charger-(Black)500mAh Walton LOGO-ML14</v>
          </cell>
          <cell r="D2684">
            <v>1</v>
          </cell>
        </row>
        <row r="2685">
          <cell r="B2685">
            <v>204465</v>
          </cell>
          <cell r="C2685" t="str">
            <v>Charger-(White)1500mA Walton LOGO-GM3+</v>
          </cell>
          <cell r="D2685">
            <v>1</v>
          </cell>
        </row>
        <row r="2686">
          <cell r="B2686">
            <v>204466</v>
          </cell>
          <cell r="C2686" t="str">
            <v>Mylar-Side Key FPC-GM3+</v>
          </cell>
          <cell r="D2686">
            <v>3</v>
          </cell>
        </row>
        <row r="2687">
          <cell r="B2687">
            <v>204467</v>
          </cell>
          <cell r="C2687" t="str">
            <v>Mylar-Main FPC-GM3+</v>
          </cell>
          <cell r="D2687">
            <v>1</v>
          </cell>
        </row>
        <row r="2688">
          <cell r="B2688">
            <v>204468</v>
          </cell>
          <cell r="C2688" t="str">
            <v>Conductive Cloth-Speaker-GM3+</v>
          </cell>
          <cell r="D2688">
            <v>1</v>
          </cell>
        </row>
        <row r="2689">
          <cell r="B2689">
            <v>204469</v>
          </cell>
          <cell r="C2689" t="str">
            <v>Touch With LCM-Black-GM3+</v>
          </cell>
          <cell r="D2689">
            <v>1</v>
          </cell>
        </row>
        <row r="2690">
          <cell r="B2690">
            <v>204470</v>
          </cell>
          <cell r="C2690" t="str">
            <v>Front Housing-Black-GM3+</v>
          </cell>
          <cell r="D2690">
            <v>1</v>
          </cell>
        </row>
        <row r="2691">
          <cell r="B2691">
            <v>204471</v>
          </cell>
          <cell r="C2691" t="str">
            <v>Back Housing(Battery Cover)Royal Blue-GM3+</v>
          </cell>
          <cell r="D2691">
            <v>1</v>
          </cell>
        </row>
        <row r="2692">
          <cell r="B2692">
            <v>204472</v>
          </cell>
          <cell r="C2692" t="str">
            <v>Speaker Cover-GM3+</v>
          </cell>
          <cell r="D2692">
            <v>1</v>
          </cell>
        </row>
        <row r="2693">
          <cell r="B2693">
            <v>204473</v>
          </cell>
          <cell r="C2693" t="str">
            <v>Fingerprint Cover-GM3+</v>
          </cell>
          <cell r="D2693">
            <v>1</v>
          </cell>
        </row>
        <row r="2694">
          <cell r="B2694">
            <v>204474</v>
          </cell>
          <cell r="C2694" t="str">
            <v>Plug-Sensor Rubber-GM3+</v>
          </cell>
          <cell r="D2694">
            <v>1</v>
          </cell>
        </row>
        <row r="2695">
          <cell r="B2695">
            <v>204475</v>
          </cell>
          <cell r="C2695" t="str">
            <v>Antenna-GSM-Black-GM3+</v>
          </cell>
          <cell r="D2695">
            <v>1</v>
          </cell>
        </row>
        <row r="2696">
          <cell r="B2696">
            <v>204476</v>
          </cell>
          <cell r="C2696" t="str">
            <v>Antenna-FPC-Black-GM3+</v>
          </cell>
          <cell r="D2696">
            <v>1</v>
          </cell>
        </row>
        <row r="2697">
          <cell r="B2697">
            <v>204477</v>
          </cell>
          <cell r="C2697" t="str">
            <v>Antenna-GPS Wifi/BT-Black- GM3+</v>
          </cell>
          <cell r="D2697">
            <v>1</v>
          </cell>
        </row>
        <row r="2698">
          <cell r="B2698">
            <v>204478</v>
          </cell>
          <cell r="C2698" t="str">
            <v>Screw CM1.4*2.5*2.5*0.5mm-GM3+</v>
          </cell>
          <cell r="D2698">
            <v>8</v>
          </cell>
        </row>
        <row r="2699">
          <cell r="B2699">
            <v>204479</v>
          </cell>
          <cell r="C2699" t="str">
            <v>Screw CM1.2*2.5*1.6*0.45mm-GM3+</v>
          </cell>
          <cell r="D2699">
            <v>2</v>
          </cell>
        </row>
        <row r="2700">
          <cell r="B2700">
            <v>204480</v>
          </cell>
          <cell r="C2700" t="str">
            <v>Foam-Front Camera Dustproof-GM3+</v>
          </cell>
          <cell r="D2700">
            <v>1</v>
          </cell>
        </row>
        <row r="2701">
          <cell r="B2701">
            <v>204481</v>
          </cell>
          <cell r="C2701" t="str">
            <v>Foam1-Earphone Dustproof-GM3+</v>
          </cell>
          <cell r="D2701">
            <v>1</v>
          </cell>
        </row>
        <row r="2702">
          <cell r="B2702">
            <v>204482</v>
          </cell>
          <cell r="C2702" t="str">
            <v>Foam2-Earphone Dustproof-GM3+</v>
          </cell>
          <cell r="D2702">
            <v>1</v>
          </cell>
        </row>
        <row r="2703">
          <cell r="B2703">
            <v>204483</v>
          </cell>
          <cell r="C2703" t="str">
            <v>Foam-Fingerprint Grounding-GM3+</v>
          </cell>
          <cell r="D2703">
            <v>1</v>
          </cell>
        </row>
        <row r="2704">
          <cell r="B2704">
            <v>204484</v>
          </cell>
          <cell r="C2704" t="str">
            <v>Mylar-USB Light Seal-Black-GM3+</v>
          </cell>
          <cell r="D2704">
            <v>1</v>
          </cell>
        </row>
        <row r="2705">
          <cell r="B2705">
            <v>204485</v>
          </cell>
          <cell r="C2705" t="str">
            <v>Camera 5MP Front-GM3+</v>
          </cell>
          <cell r="D2705">
            <v>1</v>
          </cell>
        </row>
        <row r="2706">
          <cell r="B2706">
            <v>204486</v>
          </cell>
          <cell r="C2706" t="str">
            <v>Camera 13MP Back-GM3+</v>
          </cell>
          <cell r="D2706">
            <v>1</v>
          </cell>
        </row>
        <row r="2707">
          <cell r="B2707">
            <v>204487</v>
          </cell>
          <cell r="C2707" t="str">
            <v>Sim Slot (Tray)Royal Blue-GM3+</v>
          </cell>
          <cell r="D2707">
            <v>1</v>
          </cell>
        </row>
        <row r="2708">
          <cell r="B2708">
            <v>204488</v>
          </cell>
          <cell r="C2708" t="str">
            <v>Camera Protective Lens Rear-GM3+</v>
          </cell>
          <cell r="D2708">
            <v>1</v>
          </cell>
        </row>
        <row r="2709">
          <cell r="B2709">
            <v>204489</v>
          </cell>
          <cell r="C2709" t="str">
            <v>Cable Coaxial-GM3+</v>
          </cell>
          <cell r="D2709">
            <v>1</v>
          </cell>
        </row>
        <row r="2710">
          <cell r="B2710">
            <v>204490</v>
          </cell>
          <cell r="C2710" t="str">
            <v>MIC-GM3+</v>
          </cell>
          <cell r="D2710">
            <v>1</v>
          </cell>
        </row>
        <row r="2711">
          <cell r="B2711">
            <v>204491</v>
          </cell>
          <cell r="C2711" t="str">
            <v>Vibrator Motor Flat Wire Length 12mm-GM3+</v>
          </cell>
          <cell r="D2711">
            <v>1</v>
          </cell>
        </row>
        <row r="2712">
          <cell r="B2712">
            <v>204492</v>
          </cell>
          <cell r="C2712" t="str">
            <v>Receiver-GM3+</v>
          </cell>
          <cell r="D2712">
            <v>1</v>
          </cell>
        </row>
        <row r="2713">
          <cell r="B2713">
            <v>204493</v>
          </cell>
          <cell r="C2713" t="str">
            <v>Fingerprint Module-Royal Blue-GM3+</v>
          </cell>
          <cell r="D2713">
            <v>1</v>
          </cell>
        </row>
        <row r="2714">
          <cell r="B2714">
            <v>204494</v>
          </cell>
          <cell r="C2714" t="str">
            <v>Main FPC-GM3+</v>
          </cell>
          <cell r="D2714">
            <v>1</v>
          </cell>
        </row>
        <row r="2715">
          <cell r="B2715">
            <v>204495</v>
          </cell>
          <cell r="C2715" t="str">
            <v>Reset Key FPC-GM3+</v>
          </cell>
          <cell r="D2715">
            <v>1</v>
          </cell>
        </row>
        <row r="2716">
          <cell r="B2716">
            <v>204496</v>
          </cell>
          <cell r="C2716" t="str">
            <v>FPC Key With Dome-GM3+</v>
          </cell>
          <cell r="D2716">
            <v>1</v>
          </cell>
        </row>
        <row r="2717">
          <cell r="B2717">
            <v>204497</v>
          </cell>
          <cell r="C2717" t="str">
            <v>Rubber-CPU Cooling-GM3+</v>
          </cell>
          <cell r="D2717">
            <v>1</v>
          </cell>
        </row>
        <row r="2718">
          <cell r="B2718">
            <v>204498</v>
          </cell>
          <cell r="C2718" t="str">
            <v>Main PCBA-GM3+</v>
          </cell>
          <cell r="D2718">
            <v>1</v>
          </cell>
        </row>
        <row r="2719">
          <cell r="B2719">
            <v>204499</v>
          </cell>
          <cell r="C2719" t="str">
            <v>Sub PCBA-GM3+</v>
          </cell>
          <cell r="D2719">
            <v>1</v>
          </cell>
        </row>
        <row r="2720">
          <cell r="B2720">
            <v>204500</v>
          </cell>
          <cell r="C2720" t="str">
            <v>Camera 13MP Back-GM3</v>
          </cell>
          <cell r="D2720">
            <v>1</v>
          </cell>
        </row>
        <row r="2721">
          <cell r="B2721">
            <v>204501</v>
          </cell>
          <cell r="C2721" t="str">
            <v>Front Housing-Black-GM3</v>
          </cell>
          <cell r="D2721">
            <v>1</v>
          </cell>
        </row>
        <row r="2722">
          <cell r="B2722">
            <v>204502</v>
          </cell>
          <cell r="C2722" t="str">
            <v>Back Housing(Battery Cover)Deep Blue-GM3</v>
          </cell>
          <cell r="D2722">
            <v>1</v>
          </cell>
        </row>
        <row r="2723">
          <cell r="B2723">
            <v>204503</v>
          </cell>
          <cell r="C2723" t="str">
            <v>Fingerprint Cover-Black-GM3</v>
          </cell>
          <cell r="D2723">
            <v>1</v>
          </cell>
        </row>
        <row r="2724">
          <cell r="B2724">
            <v>204504</v>
          </cell>
          <cell r="C2724" t="str">
            <v>Speaker Cover-Black-GM3</v>
          </cell>
          <cell r="D2724">
            <v>1</v>
          </cell>
        </row>
        <row r="2725">
          <cell r="B2725">
            <v>204505</v>
          </cell>
          <cell r="C2725" t="str">
            <v>LCM-Black-GM3</v>
          </cell>
          <cell r="D2725">
            <v>1</v>
          </cell>
        </row>
        <row r="2726">
          <cell r="B2726">
            <v>204506</v>
          </cell>
          <cell r="C2726" t="str">
            <v>Camera 5MP Front-GM3</v>
          </cell>
          <cell r="D2726">
            <v>1</v>
          </cell>
        </row>
        <row r="2727">
          <cell r="B2727">
            <v>204507</v>
          </cell>
          <cell r="C2727" t="str">
            <v>Charger-(White)1500mA Walton LOGO-GM3</v>
          </cell>
          <cell r="D2727">
            <v>1</v>
          </cell>
        </row>
        <row r="2728">
          <cell r="B2728">
            <v>204508</v>
          </cell>
          <cell r="C2728" t="str">
            <v>Usb Cable(White) Micro 5 Pin-GM3</v>
          </cell>
          <cell r="D2728">
            <v>1</v>
          </cell>
        </row>
        <row r="2729">
          <cell r="B2729">
            <v>204509</v>
          </cell>
          <cell r="C2729" t="str">
            <v>Earphone(White) 3.5mm Jack-GM3</v>
          </cell>
          <cell r="D2729">
            <v>1</v>
          </cell>
        </row>
        <row r="2730">
          <cell r="B2730">
            <v>204510</v>
          </cell>
          <cell r="C2730" t="str">
            <v>Sim Slot-Deep Blue-GM3</v>
          </cell>
          <cell r="D2730">
            <v>1</v>
          </cell>
        </row>
        <row r="2731">
          <cell r="B2731">
            <v>204511</v>
          </cell>
          <cell r="C2731" t="str">
            <v>Plug-Sensor Rubber-GM3</v>
          </cell>
          <cell r="D2731">
            <v>1</v>
          </cell>
        </row>
        <row r="2732">
          <cell r="B2732">
            <v>204512</v>
          </cell>
          <cell r="C2732" t="str">
            <v>Camera Protective Lens Rear-GM3</v>
          </cell>
          <cell r="D2732">
            <v>1</v>
          </cell>
        </row>
        <row r="2733">
          <cell r="B2733">
            <v>204513</v>
          </cell>
          <cell r="C2733" t="str">
            <v>Antenna-GSM-Black-GM3</v>
          </cell>
          <cell r="D2733">
            <v>1</v>
          </cell>
        </row>
        <row r="2734">
          <cell r="B2734">
            <v>204514</v>
          </cell>
          <cell r="C2734" t="str">
            <v>Antenna-FPC-Black-GM3</v>
          </cell>
          <cell r="D2734">
            <v>1</v>
          </cell>
        </row>
        <row r="2735">
          <cell r="B2735">
            <v>204515</v>
          </cell>
          <cell r="C2735" t="str">
            <v>Antenna-GPS-Wifi/BT-Black-GM3</v>
          </cell>
          <cell r="D2735">
            <v>1</v>
          </cell>
        </row>
        <row r="2736">
          <cell r="B2736">
            <v>204516</v>
          </cell>
          <cell r="C2736" t="str">
            <v>Cable Coaxial-GM3</v>
          </cell>
          <cell r="D2736">
            <v>1</v>
          </cell>
        </row>
        <row r="2737">
          <cell r="B2737">
            <v>204517</v>
          </cell>
          <cell r="C2737" t="str">
            <v>Mic-GM3</v>
          </cell>
          <cell r="D2737">
            <v>1</v>
          </cell>
        </row>
        <row r="2738">
          <cell r="B2738">
            <v>204518</v>
          </cell>
          <cell r="C2738" t="str">
            <v>Vibrator Motor Flat Wire Length 12mm-GM3</v>
          </cell>
          <cell r="D2738">
            <v>1</v>
          </cell>
        </row>
        <row r="2739">
          <cell r="B2739">
            <v>204519</v>
          </cell>
          <cell r="C2739" t="str">
            <v>Receiver-GM3</v>
          </cell>
          <cell r="D2739">
            <v>1</v>
          </cell>
        </row>
        <row r="2740">
          <cell r="B2740">
            <v>204520</v>
          </cell>
          <cell r="C2740" t="str">
            <v>Speaker-GM3</v>
          </cell>
          <cell r="D2740">
            <v>1</v>
          </cell>
        </row>
        <row r="2741">
          <cell r="B2741">
            <v>204521</v>
          </cell>
          <cell r="C2741" t="str">
            <v>Fingerprint Module-Deep Blue-GM3</v>
          </cell>
          <cell r="D2741">
            <v>1</v>
          </cell>
        </row>
        <row r="2742">
          <cell r="B2742">
            <v>204522</v>
          </cell>
          <cell r="C2742" t="str">
            <v>FPC Key With Dome-GM3</v>
          </cell>
          <cell r="D2742">
            <v>1</v>
          </cell>
        </row>
        <row r="2743">
          <cell r="B2743">
            <v>204523</v>
          </cell>
          <cell r="C2743" t="str">
            <v>Reset Key FPC-GM3</v>
          </cell>
          <cell r="D2743">
            <v>1</v>
          </cell>
        </row>
        <row r="2744">
          <cell r="B2744">
            <v>204524</v>
          </cell>
          <cell r="C2744" t="str">
            <v>Main FPC-GM3</v>
          </cell>
          <cell r="D2744">
            <v>1</v>
          </cell>
        </row>
        <row r="2745">
          <cell r="B2745">
            <v>204525</v>
          </cell>
          <cell r="C2745" t="str">
            <v>Screw CM1.4*2.5*2.5*0.5 mm-GM3</v>
          </cell>
          <cell r="D2745">
            <v>8</v>
          </cell>
        </row>
        <row r="2746">
          <cell r="B2746">
            <v>204526</v>
          </cell>
          <cell r="C2746" t="str">
            <v>Screw CM1.2*2.5*1.6*0.45mm-GM3</v>
          </cell>
          <cell r="D2746">
            <v>2</v>
          </cell>
        </row>
        <row r="2747">
          <cell r="B2747">
            <v>204527</v>
          </cell>
          <cell r="C2747" t="str">
            <v>Screw-CM1.4*3.0*2.5*0.5mm-Silver-GM3</v>
          </cell>
          <cell r="D2747">
            <v>2</v>
          </cell>
        </row>
        <row r="2748">
          <cell r="B2748">
            <v>204528</v>
          </cell>
          <cell r="C2748" t="str">
            <v>Foam-Front Camera Dustproof-GM3</v>
          </cell>
          <cell r="D2748">
            <v>1</v>
          </cell>
        </row>
        <row r="2749">
          <cell r="B2749">
            <v>204529</v>
          </cell>
          <cell r="C2749" t="str">
            <v>Foam1-Earphone Dustproof-GM3</v>
          </cell>
          <cell r="D2749">
            <v>1</v>
          </cell>
        </row>
        <row r="2750">
          <cell r="B2750">
            <v>204530</v>
          </cell>
          <cell r="C2750" t="str">
            <v>Foam2-Earphone Dustproof-GM3</v>
          </cell>
          <cell r="D2750">
            <v>1</v>
          </cell>
        </row>
        <row r="2751">
          <cell r="B2751">
            <v>204531</v>
          </cell>
          <cell r="C2751" t="str">
            <v>Foam-Fingerprint Grounding-GM3</v>
          </cell>
          <cell r="D2751">
            <v>1</v>
          </cell>
        </row>
        <row r="2752">
          <cell r="B2752">
            <v>204532</v>
          </cell>
          <cell r="C2752" t="str">
            <v>Mylar-USB Light Seal-Black-GM3</v>
          </cell>
          <cell r="D2752">
            <v>1</v>
          </cell>
        </row>
        <row r="2753">
          <cell r="B2753">
            <v>204533</v>
          </cell>
          <cell r="C2753" t="str">
            <v>Mylar-Side key FPC-GM3</v>
          </cell>
          <cell r="D2753">
            <v>4</v>
          </cell>
        </row>
        <row r="2754">
          <cell r="B2754">
            <v>204534</v>
          </cell>
          <cell r="C2754" t="str">
            <v>Mylar-Main FPC-GM3</v>
          </cell>
          <cell r="D2754">
            <v>1</v>
          </cell>
        </row>
        <row r="2755">
          <cell r="B2755">
            <v>204536</v>
          </cell>
          <cell r="C2755" t="str">
            <v>Conductive Cloth-Speaker-GM3</v>
          </cell>
          <cell r="D2755">
            <v>1</v>
          </cell>
        </row>
        <row r="2756">
          <cell r="B2756">
            <v>204537</v>
          </cell>
          <cell r="C2756" t="str">
            <v>CPU Cooling Rubber-GM3</v>
          </cell>
          <cell r="D2756">
            <v>1</v>
          </cell>
        </row>
        <row r="2757">
          <cell r="B2757">
            <v>204538</v>
          </cell>
          <cell r="C2757" t="str">
            <v>Anti Water Label Dia 2.5mm-GM3</v>
          </cell>
          <cell r="D2757">
            <v>1</v>
          </cell>
        </row>
        <row r="2758">
          <cell r="B2758">
            <v>204539</v>
          </cell>
          <cell r="C2758" t="str">
            <v>Main PCBA-GM3</v>
          </cell>
          <cell r="D2758">
            <v>1</v>
          </cell>
        </row>
        <row r="2759">
          <cell r="B2759">
            <v>204540</v>
          </cell>
          <cell r="C2759" t="str">
            <v>Sub PCBA-GM3</v>
          </cell>
          <cell r="D2759">
            <v>1</v>
          </cell>
        </row>
        <row r="2760">
          <cell r="B2760">
            <v>204541</v>
          </cell>
          <cell r="C2760" t="str">
            <v>Sim Slot Ejection Pin-GM3</v>
          </cell>
          <cell r="D2760">
            <v>1</v>
          </cell>
        </row>
        <row r="2761">
          <cell r="B2761">
            <v>204542</v>
          </cell>
          <cell r="C2761" t="str">
            <v>Phone Case-TPU-GM3</v>
          </cell>
          <cell r="D2761">
            <v>1</v>
          </cell>
        </row>
        <row r="2762">
          <cell r="B2762">
            <v>204543</v>
          </cell>
          <cell r="C2762" t="str">
            <v>Front Housing-Blue-L6</v>
          </cell>
          <cell r="D2762">
            <v>1</v>
          </cell>
        </row>
        <row r="2763">
          <cell r="B2763">
            <v>204544</v>
          </cell>
          <cell r="C2763" t="str">
            <v>Middle Housing-Blue-L6</v>
          </cell>
          <cell r="D2763">
            <v>1</v>
          </cell>
        </row>
        <row r="2764">
          <cell r="B2764">
            <v>204545</v>
          </cell>
          <cell r="C2764" t="str">
            <v>Middle Housing-Red-L6</v>
          </cell>
          <cell r="D2764">
            <v>1</v>
          </cell>
        </row>
        <row r="2765">
          <cell r="B2765">
            <v>204546</v>
          </cell>
          <cell r="C2765" t="str">
            <v>Middle Housing-Green-L6</v>
          </cell>
          <cell r="D2765">
            <v>1</v>
          </cell>
        </row>
        <row r="2766">
          <cell r="B2766">
            <v>204547</v>
          </cell>
          <cell r="C2766" t="str">
            <v>Back Housing(Battery Cover)Blue-L6</v>
          </cell>
          <cell r="D2766">
            <v>1</v>
          </cell>
        </row>
        <row r="2767">
          <cell r="B2767">
            <v>204548</v>
          </cell>
          <cell r="C2767" t="str">
            <v>Keypad-Blue&amp;Silver-L6</v>
          </cell>
          <cell r="D2767">
            <v>1</v>
          </cell>
        </row>
        <row r="2768">
          <cell r="B2768">
            <v>204549</v>
          </cell>
          <cell r="C2768" t="str">
            <v>Keypad-Black&amp;Red-L6</v>
          </cell>
          <cell r="D2768">
            <v>1</v>
          </cell>
        </row>
        <row r="2769">
          <cell r="B2769">
            <v>204550</v>
          </cell>
          <cell r="C2769" t="str">
            <v>Keypad-Black&amp;Green-L6</v>
          </cell>
          <cell r="D2769">
            <v>1</v>
          </cell>
        </row>
        <row r="2770">
          <cell r="B2770">
            <v>204551</v>
          </cell>
          <cell r="C2770" t="str">
            <v>Speaker Anti-Dust Net-ML13</v>
          </cell>
          <cell r="D2770">
            <v>1</v>
          </cell>
        </row>
        <row r="2771">
          <cell r="B2771">
            <v>204552</v>
          </cell>
          <cell r="C2771" t="str">
            <v>Tape Camera Lens-ML13</v>
          </cell>
          <cell r="D2771">
            <v>1</v>
          </cell>
        </row>
        <row r="2772">
          <cell r="B2772">
            <v>204553</v>
          </cell>
          <cell r="C2772" t="str">
            <v>Antenna-GSM-ML13</v>
          </cell>
          <cell r="D2772">
            <v>1</v>
          </cell>
        </row>
        <row r="2773">
          <cell r="B2773">
            <v>204554</v>
          </cell>
          <cell r="C2773" t="str">
            <v>Back Housing(Battery Cover)Black-ML13</v>
          </cell>
          <cell r="D2773">
            <v>1</v>
          </cell>
        </row>
        <row r="2774">
          <cell r="B2774">
            <v>204555</v>
          </cell>
          <cell r="C2774" t="str">
            <v>Back Housing(Battery Cover)Dark Blue-ML13</v>
          </cell>
          <cell r="D2774">
            <v>1</v>
          </cell>
        </row>
        <row r="2775">
          <cell r="B2775">
            <v>204556</v>
          </cell>
          <cell r="C2775" t="str">
            <v>Keypad-Black-ML13</v>
          </cell>
          <cell r="D2775">
            <v>1</v>
          </cell>
        </row>
        <row r="2776">
          <cell r="B2776">
            <v>204557</v>
          </cell>
          <cell r="C2776" t="str">
            <v>Keypad-Dark Blue-ML13</v>
          </cell>
          <cell r="D2776">
            <v>1</v>
          </cell>
        </row>
        <row r="2777">
          <cell r="B2777">
            <v>204558</v>
          </cell>
          <cell r="C2777" t="str">
            <v>LCD Lens-Black-ML13</v>
          </cell>
          <cell r="D2777">
            <v>1</v>
          </cell>
        </row>
        <row r="2778">
          <cell r="B2778">
            <v>204559</v>
          </cell>
          <cell r="C2778" t="str">
            <v>Camera Lens Rear-ML13</v>
          </cell>
          <cell r="D2778">
            <v>1</v>
          </cell>
        </row>
        <row r="2779">
          <cell r="B2779">
            <v>204560</v>
          </cell>
          <cell r="C2779" t="str">
            <v>Foam-Receiver-ML13</v>
          </cell>
          <cell r="D2779">
            <v>1</v>
          </cell>
        </row>
        <row r="2780">
          <cell r="B2780">
            <v>204561</v>
          </cell>
          <cell r="C2780" t="str">
            <v>Foam-Speaker-ML13</v>
          </cell>
          <cell r="D2780">
            <v>1</v>
          </cell>
        </row>
        <row r="2781">
          <cell r="B2781">
            <v>204562</v>
          </cell>
          <cell r="C2781" t="str">
            <v>Conductive Cloth-PCBA-ML13</v>
          </cell>
          <cell r="D2781">
            <v>1</v>
          </cell>
        </row>
        <row r="2782">
          <cell r="B2782">
            <v>204563</v>
          </cell>
          <cell r="C2782" t="str">
            <v>Mylar-ML13</v>
          </cell>
          <cell r="D2782">
            <v>1</v>
          </cell>
        </row>
        <row r="2783">
          <cell r="B2783">
            <v>204564</v>
          </cell>
          <cell r="C2783" t="str">
            <v>Foam-Flash Light-ML13</v>
          </cell>
          <cell r="D2783">
            <v>1</v>
          </cell>
        </row>
        <row r="2784">
          <cell r="B2784">
            <v>204565</v>
          </cell>
          <cell r="C2784" t="str">
            <v>Foam Back-LCD-ML13</v>
          </cell>
          <cell r="D2784">
            <v>2</v>
          </cell>
        </row>
        <row r="2785">
          <cell r="B2785">
            <v>204566</v>
          </cell>
          <cell r="C2785" t="str">
            <v>Screw 4*4*2.5*0.5mm-ML13</v>
          </cell>
          <cell r="D2785">
            <v>7</v>
          </cell>
        </row>
        <row r="2786">
          <cell r="B2786">
            <v>204567</v>
          </cell>
          <cell r="C2786" t="str">
            <v>Anti water Label White 4mm-ML13</v>
          </cell>
          <cell r="D2786">
            <v>1</v>
          </cell>
        </row>
        <row r="2787">
          <cell r="B2787">
            <v>204568</v>
          </cell>
          <cell r="C2787" t="str">
            <v>LCM Protective Film-ML13</v>
          </cell>
          <cell r="D2787">
            <v>1</v>
          </cell>
        </row>
        <row r="2788">
          <cell r="B2788">
            <v>204569</v>
          </cell>
          <cell r="C2788" t="str">
            <v>Battery 1000mAh-ML13</v>
          </cell>
          <cell r="D2788">
            <v>1</v>
          </cell>
        </row>
        <row r="2789">
          <cell r="B2789">
            <v>204570</v>
          </cell>
          <cell r="C2789" t="str">
            <v>Charger-(Black)500mAh Walton LOGO-ML13</v>
          </cell>
          <cell r="D2789">
            <v>1</v>
          </cell>
        </row>
        <row r="2790">
          <cell r="B2790">
            <v>204571</v>
          </cell>
          <cell r="C2790" t="str">
            <v>Keypad-Black-Q38</v>
          </cell>
          <cell r="D2790">
            <v>1</v>
          </cell>
        </row>
        <row r="2791">
          <cell r="B2791">
            <v>204572</v>
          </cell>
          <cell r="C2791" t="str">
            <v>Keypad-Golden-Q38</v>
          </cell>
          <cell r="D2791">
            <v>1</v>
          </cell>
        </row>
        <row r="2792">
          <cell r="B2792">
            <v>204573</v>
          </cell>
          <cell r="C2792" t="str">
            <v>Keypad-Blue-Q38</v>
          </cell>
          <cell r="D2792">
            <v>1</v>
          </cell>
        </row>
        <row r="2793">
          <cell r="B2793">
            <v>204574</v>
          </cell>
          <cell r="C2793" t="str">
            <v>Inductor,2.2nH, +/- 0.3nH,0201,SDCL0603Q2N2ST02,Sunlord</v>
          </cell>
          <cell r="D2793">
            <v>1</v>
          </cell>
        </row>
        <row r="2794">
          <cell r="B2794">
            <v>204575</v>
          </cell>
          <cell r="C2794" t="str">
            <v>Inductor,3.3nH, +/- 0.3nH,0201,SDCL0603Q3N3ST02,Sunlord</v>
          </cell>
          <cell r="D2794">
            <v>2</v>
          </cell>
        </row>
        <row r="2795">
          <cell r="B2795">
            <v>204576</v>
          </cell>
          <cell r="C2795" t="str">
            <v>Inductor,4.7nH, +/- 0.3nH,0201,SDCL0603Q4N7ST02,Sunlord</v>
          </cell>
          <cell r="D2795">
            <v>1</v>
          </cell>
        </row>
        <row r="2796">
          <cell r="B2796">
            <v>204577</v>
          </cell>
          <cell r="C2796" t="str">
            <v>Ferrite Bead,1000 ohm,1GHz,250mA,0402,HZ1005K102TFB01,SUNLORD</v>
          </cell>
          <cell r="D2796">
            <v>2</v>
          </cell>
        </row>
        <row r="2797">
          <cell r="B2797">
            <v>204578</v>
          </cell>
          <cell r="C2797" t="str">
            <v>LCD-2.4 Inch-MM20</v>
          </cell>
          <cell r="D2797">
            <v>1</v>
          </cell>
        </row>
        <row r="2798">
          <cell r="B2798">
            <v>204579</v>
          </cell>
          <cell r="C2798" t="str">
            <v>Camera Back-MM20</v>
          </cell>
          <cell r="D2798">
            <v>1</v>
          </cell>
        </row>
        <row r="2799">
          <cell r="B2799">
            <v>204581</v>
          </cell>
          <cell r="C2799" t="str">
            <v>Crystal,26MHz, +/- 10ppm,9pF,3225,X3S026000B91H-NZ,HARMONY</v>
          </cell>
          <cell r="D2799">
            <v>1</v>
          </cell>
        </row>
        <row r="2800">
          <cell r="B2800">
            <v>204582</v>
          </cell>
          <cell r="C2800" t="str">
            <v>Shielding Case (BB), Irregular, Tinplate, Increased Closed, 24.91x21.25x1.6mmH, FF253, Jess</v>
          </cell>
          <cell r="D2800">
            <v>1</v>
          </cell>
        </row>
        <row r="2801">
          <cell r="B2801">
            <v>204583</v>
          </cell>
          <cell r="C2801" t="str">
            <v>Transistor,NPN,SOT-523,2SC4617,JCST</v>
          </cell>
          <cell r="D2801">
            <v>3</v>
          </cell>
        </row>
        <row r="2802">
          <cell r="B2802">
            <v>204584</v>
          </cell>
          <cell r="C2802" t="str">
            <v>IC,FM LNA,SOT363-6L,2.07x2.3x1.1mm,MXDLN02C,Maxscend</v>
          </cell>
          <cell r="D2802">
            <v>1</v>
          </cell>
        </row>
        <row r="2803">
          <cell r="B2803">
            <v>204585</v>
          </cell>
          <cell r="C2803" t="str">
            <v>Micro USB Connector(Micro USB)(2DIP+2SMT),5PIN,0.65PITCH,8.0x5.6x2.4mmH,USB65-051T64-001BN</v>
          </cell>
          <cell r="D2803">
            <v>1</v>
          </cell>
        </row>
        <row r="2804">
          <cell r="B2804">
            <v>204586</v>
          </cell>
          <cell r="C2804" t="str">
            <v>SIM Card Connector,6PIN,2.54PITCH,16.4x16.3x1.80mmH,ALP-SIMD603-18B,Alips</v>
          </cell>
          <cell r="D2804">
            <v>2</v>
          </cell>
        </row>
        <row r="2805">
          <cell r="B2805">
            <v>204587</v>
          </cell>
          <cell r="C2805" t="str">
            <v>Battery Connector,3PIN,3.0PITCH,9.0x3.5x6.0mmH,HW-BAT03P-060A</v>
          </cell>
          <cell r="D2805">
            <v>1</v>
          </cell>
        </row>
        <row r="2806">
          <cell r="B2806">
            <v>204588</v>
          </cell>
          <cell r="C2806" t="str">
            <v>T-card Connector (T-FLASH deck), clamshell type, 8PIN, 1.1PITCH, 14.5x13.6x1.9mmH, ALP-TFH815-00, Alips</v>
          </cell>
          <cell r="D2806">
            <v>1</v>
          </cell>
        </row>
        <row r="2807">
          <cell r="B2807">
            <v>204589</v>
          </cell>
          <cell r="C2807" t="str">
            <v>Audio Jack(dia 3.5mm),,6pin(3DIP+4SMT),12.6x6.7x4.55mmH,HW-PJ-0045</v>
          </cell>
          <cell r="D2807">
            <v>1</v>
          </cell>
        </row>
        <row r="2808">
          <cell r="B2808">
            <v>204590</v>
          </cell>
          <cell r="C2808" t="str">
            <v>PCB,FF253-MB-V3.0</v>
          </cell>
          <cell r="D2808">
            <v>1</v>
          </cell>
        </row>
        <row r="2809">
          <cell r="B2809">
            <v>204591</v>
          </cell>
          <cell r="C2809" t="str">
            <v>CAP 0201 1pF +/-0.25pF C0G 25V</v>
          </cell>
          <cell r="D2809">
            <v>1.0149999999999999</v>
          </cell>
        </row>
        <row r="2810">
          <cell r="B2810">
            <v>204592</v>
          </cell>
          <cell r="C2810" t="str">
            <v>Capacitor,22pF, +/- 5%,25V,COG,0201</v>
          </cell>
          <cell r="D2810">
            <v>1</v>
          </cell>
        </row>
        <row r="2811">
          <cell r="B2811">
            <v>204593</v>
          </cell>
          <cell r="C2811" t="str">
            <v>Capacitor,27PF, +/- 5%,25V,COG,0201</v>
          </cell>
          <cell r="D2811">
            <v>2</v>
          </cell>
        </row>
        <row r="2812">
          <cell r="B2812">
            <v>204594</v>
          </cell>
          <cell r="C2812" t="str">
            <v>CAP 0201 2.7pF +/-0.25pF C0G 50V</v>
          </cell>
          <cell r="D2812">
            <v>1</v>
          </cell>
        </row>
        <row r="2813">
          <cell r="B2813">
            <v>204595</v>
          </cell>
          <cell r="C2813" t="str">
            <v>Capacitor,33pF, +/- 10%,25V,COG,0201</v>
          </cell>
          <cell r="D2813">
            <v>7</v>
          </cell>
        </row>
        <row r="2814">
          <cell r="B2814">
            <v>204596</v>
          </cell>
          <cell r="C2814" t="str">
            <v>Capacitor,47nF, +/- 20%,10V,X5R,0201</v>
          </cell>
          <cell r="D2814">
            <v>3</v>
          </cell>
        </row>
        <row r="2815">
          <cell r="B2815">
            <v>204597</v>
          </cell>
          <cell r="C2815" t="str">
            <v>Capacitor,4.7uF, +/- 20%,6.3V,X5R,0402</v>
          </cell>
          <cell r="D2815">
            <v>1</v>
          </cell>
        </row>
        <row r="2816">
          <cell r="B2816">
            <v>204598</v>
          </cell>
          <cell r="C2816" t="str">
            <v>Inductor,10nH, +/- 5%,0201,SDCL0603Q10NJT02,Sunlord</v>
          </cell>
          <cell r="D2816">
            <v>2</v>
          </cell>
        </row>
        <row r="2817">
          <cell r="B2817">
            <v>204599</v>
          </cell>
          <cell r="C2817" t="str">
            <v>Inductor,2.0nH, +/- 0.3nH,0201,SDCL0603Q2N0ST02,Sunlord</v>
          </cell>
          <cell r="D2817">
            <v>1</v>
          </cell>
        </row>
        <row r="2818">
          <cell r="B2818">
            <v>204600</v>
          </cell>
          <cell r="C2818" t="str">
            <v>Speaker Length 40mm-MM20</v>
          </cell>
          <cell r="D2818">
            <v>1</v>
          </cell>
        </row>
        <row r="2819">
          <cell r="B2819">
            <v>204601</v>
          </cell>
          <cell r="C2819" t="str">
            <v>MIC Length 10mm-MM20</v>
          </cell>
          <cell r="D2819">
            <v>1</v>
          </cell>
        </row>
        <row r="2820">
          <cell r="B2820">
            <v>204602</v>
          </cell>
          <cell r="C2820" t="str">
            <v>Keypad DOME-MM20</v>
          </cell>
          <cell r="D2820">
            <v>1</v>
          </cell>
        </row>
        <row r="2821">
          <cell r="B2821">
            <v>204603</v>
          </cell>
          <cell r="C2821" t="str">
            <v>BT Antenna-MM20</v>
          </cell>
          <cell r="D2821">
            <v>1</v>
          </cell>
        </row>
        <row r="2822">
          <cell r="B2822">
            <v>204604</v>
          </cell>
          <cell r="C2822" t="str">
            <v>Front Housing-Black-MM20</v>
          </cell>
          <cell r="D2822">
            <v>1</v>
          </cell>
        </row>
        <row r="2823">
          <cell r="B2823">
            <v>204605</v>
          </cell>
          <cell r="C2823" t="str">
            <v>Receiver Net-Nylon 12.1*7.0*0.1mm-Black-MM20</v>
          </cell>
          <cell r="D2823">
            <v>1</v>
          </cell>
        </row>
        <row r="2824">
          <cell r="B2824">
            <v>204606</v>
          </cell>
          <cell r="C2824" t="str">
            <v>Glue-LCD Lens 70.38*46.46*0.1mm-MM20</v>
          </cell>
          <cell r="D2824">
            <v>1</v>
          </cell>
        </row>
        <row r="2825">
          <cell r="B2825">
            <v>204607</v>
          </cell>
          <cell r="C2825" t="str">
            <v>Foam-LCD 59.96*42.42*0.5mm-MM20</v>
          </cell>
          <cell r="D2825">
            <v>1</v>
          </cell>
        </row>
        <row r="2826">
          <cell r="B2826">
            <v>204608</v>
          </cell>
          <cell r="C2826" t="str">
            <v>Middle Housing-Black-MM20</v>
          </cell>
          <cell r="D2826">
            <v>1</v>
          </cell>
        </row>
        <row r="2827">
          <cell r="B2827">
            <v>204609</v>
          </cell>
          <cell r="C2827" t="str">
            <v>Middle Housing-Red-MM20</v>
          </cell>
          <cell r="D2827">
            <v>1</v>
          </cell>
        </row>
        <row r="2828">
          <cell r="B2828">
            <v>204610</v>
          </cell>
          <cell r="C2828" t="str">
            <v>Middle Housing-Blue-MM20</v>
          </cell>
          <cell r="D2828">
            <v>1</v>
          </cell>
        </row>
        <row r="2829">
          <cell r="B2829">
            <v>204611</v>
          </cell>
          <cell r="C2829" t="str">
            <v>Speaker Net 21.6*10.1*0.1mm-MM20</v>
          </cell>
          <cell r="D2829">
            <v>1</v>
          </cell>
        </row>
        <row r="2830">
          <cell r="B2830">
            <v>204612</v>
          </cell>
          <cell r="C2830" t="str">
            <v>Glue-Camera Lens 16.3*6.7*0.1mm-MM20</v>
          </cell>
          <cell r="D2830">
            <v>1</v>
          </cell>
        </row>
        <row r="2831">
          <cell r="B2831">
            <v>204613</v>
          </cell>
          <cell r="C2831" t="str">
            <v>Back Housing (Battery Cover)Black-MM20</v>
          </cell>
          <cell r="D2831">
            <v>1</v>
          </cell>
        </row>
        <row r="2832">
          <cell r="B2832">
            <v>204614</v>
          </cell>
          <cell r="C2832" t="str">
            <v>Keypad-Black-MM20</v>
          </cell>
          <cell r="D2832">
            <v>1</v>
          </cell>
        </row>
        <row r="2833">
          <cell r="B2833">
            <v>204615</v>
          </cell>
          <cell r="C2833" t="str">
            <v>LCD Lens-black-MM20</v>
          </cell>
          <cell r="D2833">
            <v>1</v>
          </cell>
        </row>
        <row r="2834">
          <cell r="B2834">
            <v>204616</v>
          </cell>
          <cell r="C2834" t="str">
            <v>Camera Lens 16.7*7.1*0.8mm-MM20</v>
          </cell>
          <cell r="D2834">
            <v>1</v>
          </cell>
        </row>
        <row r="2835">
          <cell r="B2835">
            <v>204617</v>
          </cell>
          <cell r="C2835" t="str">
            <v>Speaker Holder-Black-MM20</v>
          </cell>
          <cell r="D2835">
            <v>1</v>
          </cell>
        </row>
        <row r="2836">
          <cell r="B2836">
            <v>204618</v>
          </cell>
          <cell r="C2836" t="str">
            <v>Conductive Fabric-LCD-55*40*0.1mm-MM20</v>
          </cell>
          <cell r="D2836">
            <v>1</v>
          </cell>
        </row>
        <row r="2837">
          <cell r="B2837">
            <v>204619</v>
          </cell>
          <cell r="C2837" t="str">
            <v>Tape-PCBA-33*15*0.05mm-MM20</v>
          </cell>
          <cell r="D2837">
            <v>1</v>
          </cell>
        </row>
        <row r="2838">
          <cell r="B2838">
            <v>204620</v>
          </cell>
          <cell r="C2838" t="str">
            <v>Screw CB1.4*3.5*3.5mm-MM20</v>
          </cell>
          <cell r="D2838">
            <v>6</v>
          </cell>
        </row>
        <row r="2839">
          <cell r="B2839">
            <v>204621</v>
          </cell>
          <cell r="C2839" t="str">
            <v>Waterproof Label 2.5mm-MM20</v>
          </cell>
          <cell r="D2839">
            <v>1</v>
          </cell>
        </row>
        <row r="2840">
          <cell r="B2840">
            <v>204622</v>
          </cell>
          <cell r="C2840" t="str">
            <v>Battery 1800mAh-MM20</v>
          </cell>
          <cell r="D2840">
            <v>1</v>
          </cell>
        </row>
        <row r="2841">
          <cell r="B2841">
            <v>204623</v>
          </cell>
          <cell r="C2841" t="str">
            <v>Charger 500mA-Mirco5pin-Black-MM20</v>
          </cell>
          <cell r="D2841">
            <v>1</v>
          </cell>
        </row>
        <row r="2842">
          <cell r="B2842">
            <v>204624</v>
          </cell>
          <cell r="C2842" t="str">
            <v>Earphone 3.5mm Jack-Black-MM20</v>
          </cell>
          <cell r="D2842">
            <v>1</v>
          </cell>
        </row>
        <row r="2843">
          <cell r="B2843">
            <v>204625</v>
          </cell>
          <cell r="C2843" t="str">
            <v>24pin B2B Socket 0.4pitch H=0.8mm No Position</v>
          </cell>
          <cell r="D2843">
            <v>3</v>
          </cell>
        </row>
        <row r="2844">
          <cell r="B2844">
            <v>204629</v>
          </cell>
          <cell r="C2844" t="str">
            <v>16GB e.MMC + 16Gb(8Gb*2) DDP LPDDR3 SDRAM221FBGA, 11.5x13x1.0mmt</v>
          </cell>
          <cell r="D2844">
            <v>1</v>
          </cell>
        </row>
        <row r="2845">
          <cell r="B2845">
            <v>204630</v>
          </cell>
          <cell r="C2845" t="str">
            <v>Pod TEE Security Software</v>
          </cell>
          <cell r="D2845">
            <v>1</v>
          </cell>
        </row>
        <row r="2846">
          <cell r="B2846">
            <v>204631</v>
          </cell>
          <cell r="C2846" t="str">
            <v>SAW Duplexer for Band1 / Unbalanced / LR /1814</v>
          </cell>
          <cell r="D2846">
            <v>1</v>
          </cell>
        </row>
        <row r="2847">
          <cell r="B2847">
            <v>204632</v>
          </cell>
          <cell r="C2847" t="str">
            <v>Ferrite Bead,1.8Kohm,100MHz,100mA,0402,BLM15BD182SN1D,MURATA</v>
          </cell>
          <cell r="D2847">
            <v>4</v>
          </cell>
        </row>
        <row r="2848">
          <cell r="B2848">
            <v>204633</v>
          </cell>
          <cell r="C2848" t="str">
            <v>LCM-Black-L6i</v>
          </cell>
          <cell r="D2848">
            <v>1</v>
          </cell>
        </row>
        <row r="2849">
          <cell r="B2849">
            <v>204634</v>
          </cell>
          <cell r="C2849" t="str">
            <v>Camera Back 0.8MP-L6i</v>
          </cell>
          <cell r="D2849">
            <v>1</v>
          </cell>
        </row>
        <row r="2850">
          <cell r="B2850">
            <v>204635</v>
          </cell>
          <cell r="C2850" t="str">
            <v>Speaker-L6i</v>
          </cell>
          <cell r="D2850">
            <v>1</v>
          </cell>
        </row>
        <row r="2851">
          <cell r="B2851">
            <v>204636</v>
          </cell>
          <cell r="C2851" t="str">
            <v>LED Light-L6i</v>
          </cell>
          <cell r="D2851">
            <v>1</v>
          </cell>
        </row>
        <row r="2852">
          <cell r="B2852">
            <v>204637</v>
          </cell>
          <cell r="C2852" t="str">
            <v>BT Antenna-L6i</v>
          </cell>
          <cell r="D2852">
            <v>1</v>
          </cell>
        </row>
        <row r="2853">
          <cell r="B2853">
            <v>204638</v>
          </cell>
          <cell r="C2853" t="str">
            <v>Speaker Cover-Black-L6i</v>
          </cell>
          <cell r="D2853">
            <v>1</v>
          </cell>
        </row>
        <row r="2854">
          <cell r="B2854">
            <v>204639</v>
          </cell>
          <cell r="C2854" t="str">
            <v>MIC-L6i</v>
          </cell>
          <cell r="D2854">
            <v>1</v>
          </cell>
        </row>
        <row r="2855">
          <cell r="B2855">
            <v>204640</v>
          </cell>
          <cell r="C2855" t="str">
            <v>Keypad Dome-L6i</v>
          </cell>
          <cell r="D2855">
            <v>1</v>
          </cell>
        </row>
        <row r="2856">
          <cell r="B2856">
            <v>204641</v>
          </cell>
          <cell r="C2856" t="str">
            <v>Front Housing-Black-L6i</v>
          </cell>
          <cell r="D2856">
            <v>1</v>
          </cell>
        </row>
        <row r="2857">
          <cell r="B2857">
            <v>204642</v>
          </cell>
          <cell r="C2857" t="str">
            <v>Front Housing-Blue-L6i</v>
          </cell>
          <cell r="D2857">
            <v>1</v>
          </cell>
        </row>
        <row r="2858">
          <cell r="B2858">
            <v>204643</v>
          </cell>
          <cell r="C2858" t="str">
            <v>Tape-LCD Lens 57.9*40.5*0.1mm-L6i</v>
          </cell>
          <cell r="D2858">
            <v>1</v>
          </cell>
        </row>
        <row r="2859">
          <cell r="B2859">
            <v>204644</v>
          </cell>
          <cell r="C2859" t="str">
            <v>Foam-LCD 46.6*34.5*0.3mm-L6i</v>
          </cell>
          <cell r="D2859">
            <v>1</v>
          </cell>
        </row>
        <row r="2860">
          <cell r="B2860">
            <v>204645</v>
          </cell>
          <cell r="C2860" t="str">
            <v>Receiver Mesh 12.6*4*0.15-L6i</v>
          </cell>
          <cell r="D2860">
            <v>1</v>
          </cell>
        </row>
        <row r="2861">
          <cell r="B2861">
            <v>204646</v>
          </cell>
          <cell r="C2861" t="str">
            <v>Middle Housing-Black-L6i</v>
          </cell>
          <cell r="D2861">
            <v>1</v>
          </cell>
        </row>
        <row r="2862">
          <cell r="B2862">
            <v>204647</v>
          </cell>
          <cell r="C2862" t="str">
            <v>Main PCBA-L6i</v>
          </cell>
          <cell r="D2862">
            <v>1</v>
          </cell>
        </row>
        <row r="2863">
          <cell r="B2863">
            <v>204648</v>
          </cell>
          <cell r="C2863" t="str">
            <v>Middle Housing-Orange-L6i</v>
          </cell>
          <cell r="D2863">
            <v>1</v>
          </cell>
        </row>
        <row r="2864">
          <cell r="B2864">
            <v>204649</v>
          </cell>
          <cell r="C2864" t="str">
            <v>Middle Housing-Blue-L6i</v>
          </cell>
          <cell r="D2864">
            <v>1</v>
          </cell>
        </row>
        <row r="2865">
          <cell r="B2865">
            <v>204650</v>
          </cell>
          <cell r="C2865" t="str">
            <v>Middle Housing-Red-L6i</v>
          </cell>
          <cell r="D2865">
            <v>1</v>
          </cell>
        </row>
        <row r="2866">
          <cell r="B2866">
            <v>204651</v>
          </cell>
          <cell r="C2866" t="str">
            <v>Tape-Camera Lens 6.54*6.54*0.1mm-L6i</v>
          </cell>
          <cell r="D2866">
            <v>1</v>
          </cell>
        </row>
        <row r="2867">
          <cell r="B2867">
            <v>204652</v>
          </cell>
          <cell r="C2867" t="str">
            <v>Foam-Speaker 28.8*35.5*0.5mm-L6i</v>
          </cell>
          <cell r="D2867">
            <v>1</v>
          </cell>
        </row>
        <row r="2868">
          <cell r="B2868">
            <v>204653</v>
          </cell>
          <cell r="C2868" t="str">
            <v>Speaker Mesh 17.7*8.5*0.15-L6i</v>
          </cell>
          <cell r="D2868">
            <v>1</v>
          </cell>
        </row>
        <row r="2869">
          <cell r="B2869">
            <v>204654</v>
          </cell>
          <cell r="C2869" t="str">
            <v>Keypad-Black-L6i</v>
          </cell>
          <cell r="D2869">
            <v>1</v>
          </cell>
        </row>
        <row r="2870">
          <cell r="B2870">
            <v>204655</v>
          </cell>
          <cell r="C2870" t="str">
            <v>Keypad- Black Orange-L6i</v>
          </cell>
          <cell r="D2870">
            <v>1</v>
          </cell>
        </row>
        <row r="2871">
          <cell r="B2871">
            <v>204656</v>
          </cell>
          <cell r="C2871" t="str">
            <v>Keypad-Blue-L6i</v>
          </cell>
          <cell r="D2871">
            <v>1</v>
          </cell>
        </row>
        <row r="2872">
          <cell r="B2872">
            <v>204657</v>
          </cell>
          <cell r="C2872" t="str">
            <v>Keypad-Black Red-L6i</v>
          </cell>
          <cell r="D2872">
            <v>1</v>
          </cell>
        </row>
        <row r="2873">
          <cell r="B2873">
            <v>204658</v>
          </cell>
          <cell r="C2873" t="str">
            <v>Keypad-Black Blue-L6i</v>
          </cell>
          <cell r="D2873">
            <v>1</v>
          </cell>
        </row>
        <row r="2874">
          <cell r="B2874">
            <v>204659</v>
          </cell>
          <cell r="C2874" t="str">
            <v>LCD Lens-Black-L6i</v>
          </cell>
          <cell r="D2874">
            <v>1</v>
          </cell>
        </row>
        <row r="2875">
          <cell r="B2875">
            <v>204660</v>
          </cell>
          <cell r="C2875" t="str">
            <v>Camera Protective Lens-L6i</v>
          </cell>
          <cell r="D2875">
            <v>1</v>
          </cell>
        </row>
        <row r="2876">
          <cell r="B2876">
            <v>204661</v>
          </cell>
          <cell r="C2876" t="str">
            <v>Adhesive Tape 38.5*19.5*0.1mm-L6i</v>
          </cell>
          <cell r="D2876">
            <v>1</v>
          </cell>
        </row>
        <row r="2877">
          <cell r="B2877">
            <v>204662</v>
          </cell>
          <cell r="C2877" t="str">
            <v>Conductive Fabric-LCD 46*34.5*0.1mm-L6i</v>
          </cell>
          <cell r="D2877">
            <v>1</v>
          </cell>
        </row>
        <row r="2878">
          <cell r="B2878">
            <v>204663</v>
          </cell>
          <cell r="C2878" t="str">
            <v>Screw PM1.4*3.5*2.5*0.7mm-L6i</v>
          </cell>
          <cell r="D2878">
            <v>8</v>
          </cell>
        </row>
        <row r="2879">
          <cell r="B2879">
            <v>204664</v>
          </cell>
          <cell r="C2879" t="str">
            <v>Waterproof Label 2.5mm-L6i</v>
          </cell>
          <cell r="D2879">
            <v>1</v>
          </cell>
        </row>
        <row r="2880">
          <cell r="B2880">
            <v>204665</v>
          </cell>
          <cell r="C2880" t="str">
            <v>Back Housing(Battery Cover)Black-L6i</v>
          </cell>
          <cell r="D2880">
            <v>1</v>
          </cell>
        </row>
        <row r="2881">
          <cell r="B2881">
            <v>204666</v>
          </cell>
          <cell r="C2881" t="str">
            <v>Back Housing(Battery Cover)Blue-L6i</v>
          </cell>
          <cell r="D2881">
            <v>1</v>
          </cell>
        </row>
        <row r="2882">
          <cell r="B2882">
            <v>204667</v>
          </cell>
          <cell r="C2882" t="str">
            <v>LCD Protector Film-L6i</v>
          </cell>
          <cell r="D2882">
            <v>1</v>
          </cell>
        </row>
        <row r="2883">
          <cell r="B2883">
            <v>204668</v>
          </cell>
          <cell r="C2883" t="str">
            <v>Charger (Black)500mA-L6i</v>
          </cell>
          <cell r="D2883">
            <v>1</v>
          </cell>
        </row>
        <row r="2884">
          <cell r="B2884">
            <v>204669</v>
          </cell>
          <cell r="C2884" t="str">
            <v>Earphone(Black) 3.5mm Jack-L6i</v>
          </cell>
          <cell r="D2884">
            <v>1</v>
          </cell>
        </row>
        <row r="2885">
          <cell r="B2885">
            <v>204670</v>
          </cell>
          <cell r="C2885" t="str">
            <v>Mylar Insulative-Tape 4*7*0.05mm-MH17</v>
          </cell>
          <cell r="D2885">
            <v>1</v>
          </cell>
        </row>
        <row r="2886">
          <cell r="B2886">
            <v>204671</v>
          </cell>
          <cell r="C2886" t="str">
            <v>Tape-Rear Camera Lens 8.5*6.2*0.1mm-R5+</v>
          </cell>
          <cell r="D2886">
            <v>1.01</v>
          </cell>
        </row>
        <row r="2887">
          <cell r="B2887">
            <v>204672</v>
          </cell>
          <cell r="C2887" t="str">
            <v>Foam-Rear Camera Sealed 8.4*8.4*0.55mm-R5+</v>
          </cell>
          <cell r="D2887">
            <v>1.01</v>
          </cell>
        </row>
        <row r="2888">
          <cell r="B2888">
            <v>204673</v>
          </cell>
          <cell r="C2888" t="str">
            <v>Foam-Speaker Rear Housing Sealed 45.45*18.4*0.55mm-R5+</v>
          </cell>
          <cell r="D2888">
            <v>1.01</v>
          </cell>
        </row>
        <row r="2889">
          <cell r="B2889">
            <v>204674</v>
          </cell>
          <cell r="C2889" t="str">
            <v>Film-LED Light Shielding 5*0.05mm- R5+</v>
          </cell>
          <cell r="D2889">
            <v>1.01</v>
          </cell>
        </row>
        <row r="2890">
          <cell r="B2890">
            <v>204675</v>
          </cell>
          <cell r="C2890" t="str">
            <v>Camera Lens Protector Film 8.4*0.065mm-R5+</v>
          </cell>
          <cell r="D2890">
            <v>1</v>
          </cell>
        </row>
        <row r="2891">
          <cell r="B2891">
            <v>204676</v>
          </cell>
          <cell r="C2891" t="str">
            <v>Foam-RF Connector Pressing 3.0*3.0*0.25mm-R5+</v>
          </cell>
          <cell r="D2891">
            <v>1.01</v>
          </cell>
        </row>
        <row r="2892">
          <cell r="B2892">
            <v>204677</v>
          </cell>
          <cell r="C2892" t="str">
            <v>Sponge-Speaker Grounding Conductive 6*4*0.3mm-R5+</v>
          </cell>
          <cell r="D2892">
            <v>1.01</v>
          </cell>
        </row>
        <row r="2893">
          <cell r="B2893">
            <v>204678</v>
          </cell>
          <cell r="C2893" t="str">
            <v>Shield Cooling Copper Foil 53.5*23.6*0.1mm-R5+</v>
          </cell>
          <cell r="D2893">
            <v>1.01</v>
          </cell>
        </row>
        <row r="2894">
          <cell r="B2894">
            <v>204679</v>
          </cell>
          <cell r="C2894" t="str">
            <v>Fringerprint Module-Blue-R5+</v>
          </cell>
          <cell r="D2894">
            <v>1</v>
          </cell>
        </row>
        <row r="2895">
          <cell r="B2895">
            <v>204680</v>
          </cell>
          <cell r="C2895" t="str">
            <v>Battery 3000mAh-R5+</v>
          </cell>
          <cell r="D2895">
            <v>1</v>
          </cell>
        </row>
        <row r="2896">
          <cell r="B2896">
            <v>204681</v>
          </cell>
          <cell r="C2896" t="str">
            <v>TP Protector Film-R5+</v>
          </cell>
          <cell r="D2896">
            <v>1</v>
          </cell>
        </row>
        <row r="2897">
          <cell r="B2897">
            <v>204682</v>
          </cell>
          <cell r="C2897" t="str">
            <v>Earphone(White) 3.5mm Jack-R5+</v>
          </cell>
          <cell r="D2897">
            <v>1</v>
          </cell>
        </row>
        <row r="2898">
          <cell r="B2898">
            <v>204683</v>
          </cell>
          <cell r="C2898" t="str">
            <v>Usb Cable(White) Micro 5 Pin-R5+</v>
          </cell>
          <cell r="D2898">
            <v>1</v>
          </cell>
        </row>
        <row r="2899">
          <cell r="B2899">
            <v>204684</v>
          </cell>
          <cell r="C2899" t="str">
            <v>Charger-(White)1550mA Walton LOGO-R5+</v>
          </cell>
          <cell r="D2899">
            <v>1</v>
          </cell>
        </row>
        <row r="2900">
          <cell r="B2900">
            <v>204685</v>
          </cell>
          <cell r="C2900" t="str">
            <v>Back Housing(Battery Cover)Blue-R5+</v>
          </cell>
          <cell r="D2900">
            <v>1</v>
          </cell>
        </row>
        <row r="2901">
          <cell r="B2901">
            <v>204686</v>
          </cell>
          <cell r="C2901" t="str">
            <v>Back Housing(Battery Cover)Black-R5+</v>
          </cell>
          <cell r="D2901">
            <v>1</v>
          </cell>
        </row>
        <row r="2902">
          <cell r="B2902">
            <v>204687</v>
          </cell>
          <cell r="C2902" t="str">
            <v>Sub PCBA(Borad)-R5+</v>
          </cell>
          <cell r="D2902">
            <v>1</v>
          </cell>
        </row>
        <row r="2903">
          <cell r="B2903">
            <v>204688</v>
          </cell>
          <cell r="C2903" t="str">
            <v>FPC-Flash-R5+</v>
          </cell>
          <cell r="D2903">
            <v>1</v>
          </cell>
        </row>
        <row r="2904">
          <cell r="B2904">
            <v>204689</v>
          </cell>
          <cell r="C2904" t="str">
            <v>FPC-Side Key-R5+</v>
          </cell>
          <cell r="D2904">
            <v>1</v>
          </cell>
        </row>
        <row r="2905">
          <cell r="B2905">
            <v>204690</v>
          </cell>
          <cell r="C2905" t="str">
            <v>FPC-Main-R5+</v>
          </cell>
          <cell r="D2905">
            <v>1</v>
          </cell>
        </row>
        <row r="2906">
          <cell r="B2906">
            <v>204691</v>
          </cell>
          <cell r="C2906" t="str">
            <v>Speaker 11*15*3.0-R5+</v>
          </cell>
          <cell r="D2906">
            <v>1</v>
          </cell>
        </row>
        <row r="2907">
          <cell r="B2907">
            <v>204692</v>
          </cell>
          <cell r="C2907" t="str">
            <v>Receiver 12*6*2.0mm-R5+</v>
          </cell>
          <cell r="D2907">
            <v>1</v>
          </cell>
        </row>
        <row r="2908">
          <cell r="B2908">
            <v>204693</v>
          </cell>
          <cell r="C2908" t="str">
            <v>Cable Coaxial-R5+</v>
          </cell>
          <cell r="D2908">
            <v>1</v>
          </cell>
        </row>
        <row r="2909">
          <cell r="B2909">
            <v>204694</v>
          </cell>
          <cell r="C2909" t="str">
            <v>Vibrator Motor-R5+</v>
          </cell>
          <cell r="D2909">
            <v>1</v>
          </cell>
        </row>
        <row r="2910">
          <cell r="B2910">
            <v>204695</v>
          </cell>
          <cell r="C2910" t="str">
            <v>Camera 8M Front-R5+</v>
          </cell>
          <cell r="D2910">
            <v>1</v>
          </cell>
        </row>
        <row r="2911">
          <cell r="B2911">
            <v>204696</v>
          </cell>
          <cell r="C2911" t="str">
            <v>Camera 13M Back-R5+</v>
          </cell>
          <cell r="D2911">
            <v>1</v>
          </cell>
        </row>
        <row r="2912">
          <cell r="B2912">
            <v>204697</v>
          </cell>
          <cell r="C2912" t="str">
            <v>Gasket-Finger Print Module 13.6*0.4mm-R5+</v>
          </cell>
          <cell r="D2912">
            <v>1.01</v>
          </cell>
        </row>
        <row r="2913">
          <cell r="B2913">
            <v>204698</v>
          </cell>
          <cell r="C2913" t="str">
            <v>Conductive Sponge-Fingerprint Ground 4.5*4.5*1.5mm-R5+</v>
          </cell>
          <cell r="D2913">
            <v>1.01</v>
          </cell>
        </row>
        <row r="2914">
          <cell r="B2914">
            <v>204699</v>
          </cell>
          <cell r="C2914" t="str">
            <v>Conductive Cloth-Front Camera 10.9*6.3*0.15mm-R5+</v>
          </cell>
          <cell r="D2914">
            <v>1.01</v>
          </cell>
        </row>
        <row r="2915">
          <cell r="B2915">
            <v>204700</v>
          </cell>
          <cell r="C2915" t="str">
            <v>Foam-LCD 66.76*46.65*0.2mm-R5+</v>
          </cell>
          <cell r="D2915">
            <v>1.01</v>
          </cell>
        </row>
        <row r="2916">
          <cell r="B2916">
            <v>204701</v>
          </cell>
          <cell r="C2916" t="str">
            <v>Touch With LCM-Black-R5+</v>
          </cell>
          <cell r="D2916">
            <v>1</v>
          </cell>
        </row>
        <row r="2917">
          <cell r="B2917">
            <v>204702</v>
          </cell>
          <cell r="C2917" t="str">
            <v>Front Housing-Black-R5+</v>
          </cell>
          <cell r="D2917">
            <v>1</v>
          </cell>
        </row>
        <row r="2918">
          <cell r="B2918">
            <v>204703</v>
          </cell>
          <cell r="C2918" t="str">
            <v>Middle Housing-Top-Black-R5+</v>
          </cell>
          <cell r="D2918">
            <v>1</v>
          </cell>
        </row>
        <row r="2919">
          <cell r="B2919">
            <v>204704</v>
          </cell>
          <cell r="C2919" t="str">
            <v>Middle Housing-Bottom-Black-R5+</v>
          </cell>
          <cell r="D2919">
            <v>1</v>
          </cell>
        </row>
        <row r="2920">
          <cell r="B2920">
            <v>204705</v>
          </cell>
          <cell r="C2920" t="str">
            <v>Camera Lens Protector Glass-R5+</v>
          </cell>
          <cell r="D2920">
            <v>1</v>
          </cell>
        </row>
        <row r="2921">
          <cell r="B2921">
            <v>204706</v>
          </cell>
          <cell r="C2921" t="str">
            <v>Decoration-Receiver-R5+</v>
          </cell>
          <cell r="D2921">
            <v>1</v>
          </cell>
        </row>
        <row r="2922">
          <cell r="B2922">
            <v>204707</v>
          </cell>
          <cell r="C2922" t="str">
            <v>Flash Cover-Front-R5+</v>
          </cell>
          <cell r="D2922">
            <v>1</v>
          </cell>
        </row>
        <row r="2923">
          <cell r="B2923">
            <v>204708</v>
          </cell>
          <cell r="C2923" t="str">
            <v>Flash Cover-Rear-R5+</v>
          </cell>
          <cell r="D2923">
            <v>1</v>
          </cell>
        </row>
        <row r="2924">
          <cell r="B2924">
            <v>204709</v>
          </cell>
          <cell r="C2924" t="str">
            <v>Silicone Case-Usb-R5+</v>
          </cell>
          <cell r="D2924">
            <v>1</v>
          </cell>
        </row>
        <row r="2925">
          <cell r="B2925">
            <v>204710</v>
          </cell>
          <cell r="C2925" t="str">
            <v>Silicone Case-IR-R5+</v>
          </cell>
          <cell r="D2925">
            <v>1</v>
          </cell>
        </row>
        <row r="2926">
          <cell r="B2926">
            <v>204711</v>
          </cell>
          <cell r="C2926" t="str">
            <v>Silicone Case-LCM-R5+</v>
          </cell>
          <cell r="D2926">
            <v>1</v>
          </cell>
        </row>
        <row r="2927">
          <cell r="B2927">
            <v>204712</v>
          </cell>
          <cell r="C2927" t="str">
            <v>Antenna-GSM-Black-R5+</v>
          </cell>
          <cell r="D2927">
            <v>1</v>
          </cell>
        </row>
        <row r="2928">
          <cell r="B2928">
            <v>204713</v>
          </cell>
          <cell r="C2928" t="str">
            <v>Antenna-FPC WIFI/BT-Black-R5+</v>
          </cell>
          <cell r="D2928">
            <v>1</v>
          </cell>
        </row>
        <row r="2929">
          <cell r="B2929">
            <v>204714</v>
          </cell>
          <cell r="C2929" t="str">
            <v>Antenna-FPC Completion-Black-R5+</v>
          </cell>
          <cell r="D2929">
            <v>1</v>
          </cell>
        </row>
        <row r="2930">
          <cell r="B2930">
            <v>204715</v>
          </cell>
          <cell r="C2930" t="str">
            <v>Screw-Black-M1.4*0.3*L2.7*H0.5-R5+</v>
          </cell>
          <cell r="D2930">
            <v>11.11</v>
          </cell>
        </row>
        <row r="2931">
          <cell r="B2931">
            <v>204716</v>
          </cell>
          <cell r="C2931" t="str">
            <v>Screw-Black Plated-M1.4*0.3*L2.5*H0.5-R5+</v>
          </cell>
          <cell r="D2931">
            <v>1.01</v>
          </cell>
        </row>
        <row r="2932">
          <cell r="B2932">
            <v>204717</v>
          </cell>
          <cell r="C2932" t="str">
            <v>Foam-Front Camera Sealed 5.4*3.4*0.35mm-R5+</v>
          </cell>
          <cell r="D2932">
            <v>1.01</v>
          </cell>
        </row>
        <row r="2933">
          <cell r="B2933">
            <v>204718</v>
          </cell>
          <cell r="C2933" t="str">
            <v>Foam-Rear Camera Pressing 8.8*4*0.55mm-R5+</v>
          </cell>
          <cell r="D2933">
            <v>1.01</v>
          </cell>
        </row>
        <row r="2934">
          <cell r="B2934">
            <v>204719</v>
          </cell>
          <cell r="C2934" t="str">
            <v>Foam-LCD Connector 10*4*0.35mm-R5+</v>
          </cell>
          <cell r="D2934">
            <v>1.01</v>
          </cell>
        </row>
        <row r="2935">
          <cell r="B2935">
            <v>204720</v>
          </cell>
          <cell r="C2935" t="str">
            <v>Foam-Connector Pressing 4*6*0.3mm-R5+</v>
          </cell>
          <cell r="D2935">
            <v>2.02</v>
          </cell>
        </row>
        <row r="2936">
          <cell r="B2936">
            <v>204721</v>
          </cell>
          <cell r="C2936" t="str">
            <v>Foam-Front Camera 6.5*6.5*0.75mm-R5+</v>
          </cell>
          <cell r="D2936">
            <v>1.01</v>
          </cell>
        </row>
        <row r="2937">
          <cell r="B2937">
            <v>204722</v>
          </cell>
          <cell r="C2937" t="str">
            <v>Foam-Speaker Sealed 15*11*0.6mm-R5+</v>
          </cell>
          <cell r="D2937">
            <v>1.01</v>
          </cell>
        </row>
        <row r="2938">
          <cell r="B2938">
            <v>204723</v>
          </cell>
          <cell r="C2938" t="str">
            <v>Foam-Rear Housing Speaker Dustproof Net 20.3*11.4*0.55mm-R5+</v>
          </cell>
          <cell r="D2938">
            <v>1.01</v>
          </cell>
        </row>
        <row r="2939">
          <cell r="B2939">
            <v>204724</v>
          </cell>
          <cell r="C2939" t="str">
            <v>Foam-Receiver Dustproof Net 11.8*4.3*0.35mm-R5+</v>
          </cell>
          <cell r="D2939">
            <v>1.01</v>
          </cell>
        </row>
        <row r="2940">
          <cell r="B2940">
            <v>204725</v>
          </cell>
          <cell r="C2940" t="str">
            <v>Tape-Ground Conductive Double-Sided 58.54*14.85*0.1mm-R5+</v>
          </cell>
          <cell r="D2940">
            <v>1.01</v>
          </cell>
        </row>
        <row r="2941">
          <cell r="B2941">
            <v>204726</v>
          </cell>
          <cell r="C2941" t="str">
            <v>Sponge-Receiver Grounding 3.8*1.3*0.5mm-R5+</v>
          </cell>
          <cell r="D2941">
            <v>1.01</v>
          </cell>
        </row>
        <row r="2942">
          <cell r="B2942">
            <v>204727</v>
          </cell>
          <cell r="C2942" t="str">
            <v>Sponge-Rear Camera Conductive 14.6*8*0.3mm-R5+</v>
          </cell>
          <cell r="D2942">
            <v>1.01</v>
          </cell>
        </row>
        <row r="2943">
          <cell r="B2943">
            <v>204728</v>
          </cell>
          <cell r="C2943" t="str">
            <v>Sponge-Shield Ground Conductive 15*3*0.3mm-R5+</v>
          </cell>
          <cell r="D2943">
            <v>2.02</v>
          </cell>
        </row>
        <row r="2944">
          <cell r="B2944">
            <v>204729</v>
          </cell>
          <cell r="C2944" t="str">
            <v>Foam-LCD Main Connector 21*4*0.55mm-R5+</v>
          </cell>
          <cell r="D2944">
            <v>1.01</v>
          </cell>
        </row>
        <row r="2945">
          <cell r="B2945">
            <v>204730</v>
          </cell>
          <cell r="C2945" t="str">
            <v>Foam-Front Camera Connector Pressing 9.5*4.5*0.55mm-R5+</v>
          </cell>
          <cell r="D2945">
            <v>1.01</v>
          </cell>
        </row>
        <row r="2946">
          <cell r="B2946">
            <v>204731</v>
          </cell>
          <cell r="C2946" t="str">
            <v>Foam-Earphone Jack Front Housing Sealed 14.9*14.25*0.55mm-R5+</v>
          </cell>
          <cell r="D2946">
            <v>1.01</v>
          </cell>
        </row>
        <row r="2947">
          <cell r="B2947">
            <v>204732</v>
          </cell>
          <cell r="C2947" t="str">
            <v>Foam-Earphone Jack Rear Housing Sealed 12.5*9.3*0.55mm-R5+</v>
          </cell>
          <cell r="D2947">
            <v>1.01</v>
          </cell>
        </row>
        <row r="2948">
          <cell r="B2948">
            <v>204733</v>
          </cell>
          <cell r="C2948" t="str">
            <v>MT6177M Full multi-mode RF solution BGA 5.0*4.6*0.9MM</v>
          </cell>
          <cell r="D2948">
            <v>1</v>
          </cell>
        </row>
        <row r="2949">
          <cell r="B2949">
            <v>204734</v>
          </cell>
          <cell r="C2949" t="str">
            <v>MT6357 PMIC, WLCSP-181L</v>
          </cell>
          <cell r="D2949">
            <v>1</v>
          </cell>
        </row>
        <row r="2950">
          <cell r="B2950">
            <v>204735</v>
          </cell>
          <cell r="C2950" t="str">
            <v>MT6739V(L+G) LTE Smartphone Application processor, 4*A53 1.3GHZ HD720P BGA 11.9*11.1*0.9</v>
          </cell>
          <cell r="D2950">
            <v>1</v>
          </cell>
        </row>
        <row r="2951">
          <cell r="B2951">
            <v>204736</v>
          </cell>
          <cell r="C2951" t="str">
            <v>MT6625L si a 4-in-1 connectivity chip QFN40 package. H=0.85mm</v>
          </cell>
          <cell r="D2951">
            <v>1</v>
          </cell>
        </row>
        <row r="2952">
          <cell r="B2952">
            <v>204737</v>
          </cell>
          <cell r="C2952" t="str">
            <v>RF PA Module for 3G,TDD/FDD-LTE Modulations,4X6.8mm.</v>
          </cell>
          <cell r="D2952">
            <v>1</v>
          </cell>
        </row>
        <row r="2953">
          <cell r="B2953">
            <v>204738</v>
          </cell>
          <cell r="C2953" t="str">
            <v>RF Power Amplifier For Quad?Band</v>
          </cell>
          <cell r="D2953">
            <v>1</v>
          </cell>
        </row>
        <row r="2954">
          <cell r="B2954">
            <v>204739</v>
          </cell>
          <cell r="C2954" t="str">
            <v>VC1618 is a SP8T with low insertion loss and high,0.1?3.0GHz SP8T Antenna Switch VANCHIP</v>
          </cell>
          <cell r="D2954">
            <v>1</v>
          </cell>
        </row>
        <row r="2955">
          <cell r="B2955">
            <v>204740</v>
          </cell>
          <cell r="C2955" t="str">
            <v>LCD 4.5 Inch-E9</v>
          </cell>
          <cell r="D2955">
            <v>1</v>
          </cell>
        </row>
        <row r="2956">
          <cell r="B2956">
            <v>204741</v>
          </cell>
          <cell r="C2956" t="str">
            <v>Vibrator Motor Flat Wire Length 7mm-E9</v>
          </cell>
          <cell r="D2956">
            <v>1</v>
          </cell>
        </row>
        <row r="2957">
          <cell r="B2957">
            <v>204742</v>
          </cell>
          <cell r="C2957" t="str">
            <v>MIC Wire Length 7mm-E9</v>
          </cell>
          <cell r="D2957">
            <v>1</v>
          </cell>
        </row>
        <row r="2958">
          <cell r="B2958">
            <v>204743</v>
          </cell>
          <cell r="C2958" t="str">
            <v>Touch Panel-Black-E9</v>
          </cell>
          <cell r="D2958">
            <v>1</v>
          </cell>
        </row>
        <row r="2959">
          <cell r="B2959">
            <v>204744</v>
          </cell>
          <cell r="C2959" t="str">
            <v>Camera 2M Front-E9</v>
          </cell>
          <cell r="D2959">
            <v>1</v>
          </cell>
        </row>
        <row r="2960">
          <cell r="B2960">
            <v>204745</v>
          </cell>
          <cell r="C2960" t="str">
            <v>Camera 5M Back-E9</v>
          </cell>
          <cell r="D2960">
            <v>1</v>
          </cell>
        </row>
        <row r="2961">
          <cell r="B2961">
            <v>204746</v>
          </cell>
          <cell r="C2961" t="str">
            <v>Antenna-GPS WIFI BT-Black-E9</v>
          </cell>
          <cell r="D2961">
            <v>1</v>
          </cell>
        </row>
        <row r="2962">
          <cell r="B2962">
            <v>204747</v>
          </cell>
          <cell r="C2962" t="str">
            <v>RF Cable-E9</v>
          </cell>
          <cell r="D2962">
            <v>1</v>
          </cell>
        </row>
        <row r="2963">
          <cell r="B2963">
            <v>204748</v>
          </cell>
          <cell r="C2963" t="str">
            <v>FPC Dome-Power On Off &amp;Volume Key-E9</v>
          </cell>
          <cell r="D2963">
            <v>1</v>
          </cell>
        </row>
        <row r="2964">
          <cell r="B2964">
            <v>204749</v>
          </cell>
          <cell r="C2964" t="str">
            <v>Charger (Black)700mA-E9</v>
          </cell>
          <cell r="D2964">
            <v>1</v>
          </cell>
        </row>
        <row r="2965">
          <cell r="B2965">
            <v>204750</v>
          </cell>
          <cell r="C2965" t="str">
            <v>Usb Cable(Black) Micro 5 Pin-E9</v>
          </cell>
          <cell r="D2965">
            <v>1</v>
          </cell>
        </row>
        <row r="2966">
          <cell r="B2966">
            <v>204751</v>
          </cell>
          <cell r="C2966" t="str">
            <v>Antenna-GSM WCDMA-Black-E9</v>
          </cell>
          <cell r="D2966">
            <v>1</v>
          </cell>
        </row>
        <row r="2967">
          <cell r="B2967">
            <v>204752</v>
          </cell>
          <cell r="C2967" t="str">
            <v>Middle Housing Trimming-Black-E9</v>
          </cell>
          <cell r="D2967">
            <v>1</v>
          </cell>
        </row>
        <row r="2968">
          <cell r="B2968">
            <v>204753</v>
          </cell>
          <cell r="C2968" t="str">
            <v>Volume key-Black-E9</v>
          </cell>
          <cell r="D2968">
            <v>1</v>
          </cell>
        </row>
        <row r="2969">
          <cell r="B2969">
            <v>204754</v>
          </cell>
          <cell r="C2969" t="str">
            <v>Power On Off key-Black-E9</v>
          </cell>
          <cell r="D2969">
            <v>1</v>
          </cell>
        </row>
        <row r="2970">
          <cell r="B2970">
            <v>204755</v>
          </cell>
          <cell r="C2970" t="str">
            <v>Antenna Holder-Black-E9</v>
          </cell>
          <cell r="D2970">
            <v>1</v>
          </cell>
        </row>
        <row r="2971">
          <cell r="B2971">
            <v>204756</v>
          </cell>
          <cell r="C2971" t="str">
            <v>Sub PCBA-E9</v>
          </cell>
          <cell r="D2971">
            <v>1</v>
          </cell>
        </row>
        <row r="2972">
          <cell r="B2972">
            <v>204757</v>
          </cell>
          <cell r="C2972" t="str">
            <v>Receiver-E9</v>
          </cell>
          <cell r="D2972">
            <v>1</v>
          </cell>
        </row>
        <row r="2973">
          <cell r="B2973">
            <v>204758</v>
          </cell>
          <cell r="C2973" t="str">
            <v>Speaker-E9</v>
          </cell>
          <cell r="D2973">
            <v>1</v>
          </cell>
        </row>
        <row r="2974">
          <cell r="B2974">
            <v>204759</v>
          </cell>
          <cell r="C2974" t="str">
            <v>Front Housing-Black-E9</v>
          </cell>
          <cell r="D2974">
            <v>1</v>
          </cell>
        </row>
        <row r="2975">
          <cell r="B2975">
            <v>204760</v>
          </cell>
          <cell r="C2975" t="str">
            <v>Middle Housing-Black-E9</v>
          </cell>
          <cell r="D2975">
            <v>1</v>
          </cell>
        </row>
        <row r="2976">
          <cell r="B2976">
            <v>204761</v>
          </cell>
          <cell r="C2976" t="str">
            <v>Back Housing(Battery Cover)Black-E9</v>
          </cell>
          <cell r="D2976">
            <v>1</v>
          </cell>
        </row>
        <row r="2977">
          <cell r="B2977">
            <v>204762</v>
          </cell>
          <cell r="C2977" t="str">
            <v>Conductive Foam1-PCBA 18.5*6.6*0.1mm-E9</v>
          </cell>
          <cell r="D2977">
            <v>1</v>
          </cell>
        </row>
        <row r="2978">
          <cell r="B2978">
            <v>204763</v>
          </cell>
          <cell r="C2978" t="str">
            <v>Conductive Foam2-PCBA 9.5*5.6*0.1mm-E9</v>
          </cell>
          <cell r="D2978">
            <v>1</v>
          </cell>
        </row>
        <row r="2979">
          <cell r="B2979">
            <v>204764</v>
          </cell>
          <cell r="C2979" t="str">
            <v>Conductive Fiber1-LCD 22*7*0.1mm-E9</v>
          </cell>
          <cell r="D2979">
            <v>1</v>
          </cell>
        </row>
        <row r="2980">
          <cell r="B2980">
            <v>204765</v>
          </cell>
          <cell r="C2980" t="str">
            <v>Conductive Fiber-Speaker 4.3*10*0.1mm-E9</v>
          </cell>
          <cell r="D2980">
            <v>2</v>
          </cell>
        </row>
        <row r="2981">
          <cell r="B2981">
            <v>204766</v>
          </cell>
          <cell r="C2981" t="str">
            <v>Conductive Fiber2-LCD 47*14*0.1mm-E9</v>
          </cell>
          <cell r="D2981">
            <v>1</v>
          </cell>
        </row>
        <row r="2982">
          <cell r="B2982">
            <v>204767</v>
          </cell>
          <cell r="C2982" t="str">
            <v>Foam-Front Camera 6.0*3.8*T0.5mm-E9</v>
          </cell>
          <cell r="D2982">
            <v>1</v>
          </cell>
        </row>
        <row r="2983">
          <cell r="B2983">
            <v>204768</v>
          </cell>
          <cell r="C2983" t="str">
            <v>Camera Lens Rear-E9</v>
          </cell>
          <cell r="D2983">
            <v>1</v>
          </cell>
        </row>
        <row r="2984">
          <cell r="B2984">
            <v>204769</v>
          </cell>
          <cell r="C2984" t="str">
            <v>Screw-Silver-CM1.4*2.5*2.5*0.5mm-E9</v>
          </cell>
          <cell r="D2984">
            <v>9</v>
          </cell>
        </row>
        <row r="2985">
          <cell r="B2985">
            <v>204770</v>
          </cell>
          <cell r="C2985" t="str">
            <v>Screw-Siver-PCBA 1.4*2.0 diameter3.5mm-E9</v>
          </cell>
          <cell r="D2985">
            <v>2</v>
          </cell>
        </row>
        <row r="2986">
          <cell r="B2986">
            <v>204771</v>
          </cell>
          <cell r="C2986" t="str">
            <v>Battery 1700mAh-E9</v>
          </cell>
          <cell r="D2986">
            <v>1</v>
          </cell>
        </row>
        <row r="2987">
          <cell r="B2987">
            <v>204772</v>
          </cell>
          <cell r="C2987" t="str">
            <v>Earphone (Black) 3.5 jack-E9</v>
          </cell>
          <cell r="D2987">
            <v>1</v>
          </cell>
        </row>
        <row r="2988">
          <cell r="B2988">
            <v>204773</v>
          </cell>
          <cell r="C2988" t="str">
            <v>Speaker -L26</v>
          </cell>
          <cell r="D2988">
            <v>1</v>
          </cell>
        </row>
        <row r="2989">
          <cell r="B2989">
            <v>204774</v>
          </cell>
          <cell r="C2989" t="str">
            <v>LED Light-L26</v>
          </cell>
          <cell r="D2989">
            <v>1</v>
          </cell>
        </row>
        <row r="2990">
          <cell r="B2990">
            <v>204775</v>
          </cell>
          <cell r="C2990" t="str">
            <v>BT Antenna -L26</v>
          </cell>
          <cell r="D2990">
            <v>1</v>
          </cell>
        </row>
        <row r="2991">
          <cell r="B2991">
            <v>204776</v>
          </cell>
          <cell r="C2991" t="str">
            <v>Microphone-L26</v>
          </cell>
          <cell r="D2991">
            <v>1</v>
          </cell>
        </row>
        <row r="2992">
          <cell r="B2992">
            <v>204777</v>
          </cell>
          <cell r="C2992" t="str">
            <v>Vibrator Motor-L26</v>
          </cell>
          <cell r="D2992">
            <v>1</v>
          </cell>
        </row>
        <row r="2993">
          <cell r="B2993">
            <v>204778</v>
          </cell>
          <cell r="C2993" t="str">
            <v>Keypad Dome-L26</v>
          </cell>
          <cell r="D2993">
            <v>1</v>
          </cell>
        </row>
        <row r="2994">
          <cell r="B2994">
            <v>204779</v>
          </cell>
          <cell r="C2994" t="str">
            <v>Tape-LCD Lens 53.15*41.15*0.175mm-L26</v>
          </cell>
          <cell r="D2994">
            <v>1</v>
          </cell>
        </row>
        <row r="2995">
          <cell r="B2995">
            <v>204780</v>
          </cell>
          <cell r="C2995" t="str">
            <v>Foam-LCD 46.8*34.5*0.5mm-L26</v>
          </cell>
          <cell r="D2995">
            <v>1</v>
          </cell>
        </row>
        <row r="2996">
          <cell r="B2996">
            <v>204781</v>
          </cell>
          <cell r="C2996" t="str">
            <v>Receiver Net 11.9*3.9*0.2mm-L26</v>
          </cell>
          <cell r="D2996">
            <v>1</v>
          </cell>
        </row>
        <row r="2997">
          <cell r="B2997">
            <v>204782</v>
          </cell>
          <cell r="C2997" t="str">
            <v>Tape-Camera Lens 7.8*7.8*0.1mm-L26</v>
          </cell>
          <cell r="D2997">
            <v>1</v>
          </cell>
        </row>
        <row r="2998">
          <cell r="B2998">
            <v>204783</v>
          </cell>
          <cell r="C2998" t="str">
            <v>Speaker Net 20.9*12.3*0.2mm-L26</v>
          </cell>
          <cell r="D2998">
            <v>1</v>
          </cell>
        </row>
        <row r="2999">
          <cell r="B2999">
            <v>204784</v>
          </cell>
          <cell r="C2999" t="str">
            <v>Insulatling Tape 23*5*0.05mm-L26</v>
          </cell>
          <cell r="D2999">
            <v>1</v>
          </cell>
        </row>
        <row r="3000">
          <cell r="B3000">
            <v>204785</v>
          </cell>
          <cell r="C3000" t="str">
            <v>Conductive Sponge-Speaker 5*5*0.1mm-VLE5</v>
          </cell>
          <cell r="D3000">
            <v>1</v>
          </cell>
        </row>
        <row r="3001">
          <cell r="B3001">
            <v>204786</v>
          </cell>
          <cell r="C3001" t="str">
            <v>Conductive Sponge-Insulating Gummed Paper On Sub Board 13.9*5.0*0.05mm-VLE5</v>
          </cell>
          <cell r="D3001">
            <v>2</v>
          </cell>
        </row>
        <row r="3002">
          <cell r="B3002">
            <v>204787</v>
          </cell>
          <cell r="C3002" t="str">
            <v>Foam-Front Camera 4.9*1mm-VLE5</v>
          </cell>
          <cell r="D3002">
            <v>1</v>
          </cell>
        </row>
        <row r="3003">
          <cell r="B3003">
            <v>204788</v>
          </cell>
          <cell r="C3003" t="str">
            <v>Foam-Secondary Mic 4.5*3.5*2mm-VLE5</v>
          </cell>
          <cell r="D3003">
            <v>1</v>
          </cell>
        </row>
        <row r="3004">
          <cell r="B3004">
            <v>204789</v>
          </cell>
          <cell r="C3004" t="str">
            <v>Foam-Pressed Cotton For RF Cable Connector 4.0*3.2*0.5mm-VLE5</v>
          </cell>
          <cell r="D3004">
            <v>1</v>
          </cell>
        </row>
        <row r="3005">
          <cell r="B3005">
            <v>204790</v>
          </cell>
          <cell r="C3005" t="str">
            <v>Sticker Under Battery 55.8*80.4*0.1mm-Black-VLE5</v>
          </cell>
          <cell r="D3005">
            <v>1</v>
          </cell>
        </row>
        <row r="3006">
          <cell r="B3006">
            <v>204791</v>
          </cell>
          <cell r="C3006" t="str">
            <v>Conductive Cloth-Touch Panel 19.3*12* 0.1 mm-VLE5</v>
          </cell>
          <cell r="D3006">
            <v>1</v>
          </cell>
        </row>
        <row r="3007">
          <cell r="B3007">
            <v>204792</v>
          </cell>
          <cell r="C3007" t="str">
            <v>Insulating Gummed Paper-Earphone Seat 20*12.2*0.1mm-VLE5</v>
          </cell>
          <cell r="D3007">
            <v>1</v>
          </cell>
        </row>
        <row r="3008">
          <cell r="B3008">
            <v>204793</v>
          </cell>
          <cell r="C3008" t="str">
            <v>Anti-Disassembly Label -VLE5</v>
          </cell>
          <cell r="D3008">
            <v>1</v>
          </cell>
        </row>
        <row r="3009">
          <cell r="B3009">
            <v>204794</v>
          </cell>
          <cell r="C3009" t="str">
            <v>1206\1.91ohm+/-1%\1\4W\ROHS CKD</v>
          </cell>
          <cell r="D3009">
            <v>1.0029999999999999</v>
          </cell>
        </row>
        <row r="3010">
          <cell r="B3010">
            <v>204795</v>
          </cell>
          <cell r="C3010" t="str">
            <v>1206\3.3M\+/-5%\1\4W\ROHS CKD</v>
          </cell>
          <cell r="D3010">
            <v>2.0059999999999998</v>
          </cell>
        </row>
        <row r="3011">
          <cell r="B3011">
            <v>204796</v>
          </cell>
          <cell r="C3011" t="str">
            <v>1206\2.4ohm+/-1%\1\4W\ROHS CKD</v>
          </cell>
          <cell r="D3011">
            <v>1.0029999999999999</v>
          </cell>
        </row>
        <row r="3012">
          <cell r="B3012">
            <v>204797</v>
          </cell>
          <cell r="C3012" t="str">
            <v>0805\4.7uH+/-20%\0.8A\ROHS\ CKD</v>
          </cell>
          <cell r="D3012">
            <v>1.0029999999999999</v>
          </cell>
        </row>
        <row r="3013">
          <cell r="B3013">
            <v>204798</v>
          </cell>
          <cell r="C3013" t="str">
            <v>PMU/MT6350V/A/VFBGA-145L/5.8*5.8*1mm/2kV/3</v>
          </cell>
          <cell r="D3013">
            <v>1</v>
          </cell>
        </row>
        <row r="3014">
          <cell r="B3014">
            <v>204799</v>
          </cell>
          <cell r="C3014" t="str">
            <v>low noise amplifier+SAW/1575.42MHz/0.53dB/18.0000dB /DFN-6pin/1.5*1.0*0.55mm/2kV/1</v>
          </cell>
          <cell r="D3014">
            <v>1</v>
          </cell>
        </row>
        <row r="3015">
          <cell r="B3015">
            <v>204800</v>
          </cell>
          <cell r="C3015" t="str">
            <v>Back Housing(Battery Cover)Green-MH20</v>
          </cell>
          <cell r="D3015">
            <v>1.01</v>
          </cell>
        </row>
        <row r="3016">
          <cell r="B3016">
            <v>204801</v>
          </cell>
          <cell r="C3016" t="str">
            <v>Keypad-Blue-MH20</v>
          </cell>
          <cell r="D3016">
            <v>1.01</v>
          </cell>
        </row>
        <row r="3017">
          <cell r="B3017">
            <v>204802</v>
          </cell>
          <cell r="C3017" t="str">
            <v>Keypad-Green-MH20</v>
          </cell>
          <cell r="D3017">
            <v>1.01</v>
          </cell>
        </row>
        <row r="3018">
          <cell r="B3018">
            <v>204803</v>
          </cell>
          <cell r="C3018" t="str">
            <v>FPC Key With Dome-NH5</v>
          </cell>
          <cell r="D3018">
            <v>1.0149999999999999</v>
          </cell>
        </row>
        <row r="3019">
          <cell r="B3019">
            <v>204804</v>
          </cell>
          <cell r="C3019" t="str">
            <v>Camera Window-Black -NH5</v>
          </cell>
          <cell r="D3019">
            <v>1.01</v>
          </cell>
        </row>
        <row r="3020">
          <cell r="B3020">
            <v>204805</v>
          </cell>
          <cell r="C3020" t="str">
            <v>Back Housing (Battery Cover)Dark Purple-NH5</v>
          </cell>
          <cell r="D3020">
            <v>1.01</v>
          </cell>
        </row>
        <row r="3021">
          <cell r="B3021">
            <v>204806</v>
          </cell>
          <cell r="C3021" t="str">
            <v>Back Housing (Battery Cover)Forest Green-NH5</v>
          </cell>
          <cell r="D3021">
            <v>1.01</v>
          </cell>
        </row>
        <row r="3022">
          <cell r="B3022">
            <v>204807</v>
          </cell>
          <cell r="C3022" t="str">
            <v>Back Housing (Battery Cover)Persian Blue-NH5</v>
          </cell>
          <cell r="D3022">
            <v>1.01</v>
          </cell>
        </row>
        <row r="3023">
          <cell r="B3023">
            <v>204808</v>
          </cell>
          <cell r="C3023" t="str">
            <v>Copper Foil-NH5</v>
          </cell>
          <cell r="D3023">
            <v>1.02</v>
          </cell>
        </row>
        <row r="3024">
          <cell r="B3024">
            <v>204809</v>
          </cell>
          <cell r="C3024" t="str">
            <v>Mylar-LCD 7.5*7.5*0.05mm-NH5</v>
          </cell>
          <cell r="D3024">
            <v>1.02</v>
          </cell>
        </row>
        <row r="3025">
          <cell r="B3025">
            <v>204810</v>
          </cell>
          <cell r="C3025" t="str">
            <v>Shielding Cover Cooling Membrane-NH5</v>
          </cell>
          <cell r="D3025">
            <v>1</v>
          </cell>
        </row>
        <row r="3026">
          <cell r="B3026">
            <v>204812</v>
          </cell>
          <cell r="C3026" t="str">
            <v>Cartoon Box Partition Cardboard 435*213mm-VLE5</v>
          </cell>
          <cell r="D3026">
            <v>0.04</v>
          </cell>
        </row>
        <row r="3027">
          <cell r="B3027">
            <v>204813</v>
          </cell>
          <cell r="C3027" t="str">
            <v>TP Protective Film-VLE5</v>
          </cell>
          <cell r="D3027">
            <v>1</v>
          </cell>
        </row>
        <row r="3028">
          <cell r="B3028">
            <v>204814</v>
          </cell>
          <cell r="C3028" t="str">
            <v>Fluted Coupling Sheet/Overlap-Type Cardboard(Long)-VLE5</v>
          </cell>
          <cell r="D3028">
            <v>0.22</v>
          </cell>
        </row>
        <row r="3029">
          <cell r="B3029">
            <v>204815</v>
          </cell>
          <cell r="C3029" t="str">
            <v>Fluted Coupling Sheet/Overlap-Type Cardboard(Short)-VLE5</v>
          </cell>
          <cell r="D3029">
            <v>0.12</v>
          </cell>
        </row>
        <row r="3030">
          <cell r="B3030">
            <v>204816</v>
          </cell>
          <cell r="C3030" t="str">
            <v>Foam 435*213mm-VLE5</v>
          </cell>
          <cell r="D3030">
            <v>0.04</v>
          </cell>
        </row>
        <row r="3031">
          <cell r="B3031">
            <v>204817</v>
          </cell>
          <cell r="C3031" t="str">
            <v>Desiccant Silica Gel-VLE5</v>
          </cell>
          <cell r="D3031">
            <v>0.4</v>
          </cell>
        </row>
        <row r="3032">
          <cell r="B3032">
            <v>204818</v>
          </cell>
          <cell r="C3032" t="str">
            <v>Cartoon Box Corner Protection 1.5 m * 80mm-VLE5</v>
          </cell>
          <cell r="D3032">
            <v>2.6666670000000002E-3</v>
          </cell>
        </row>
        <row r="3033">
          <cell r="B3033">
            <v>204819</v>
          </cell>
          <cell r="C3033" t="str">
            <v>Back Housing(Battery Cover)Black-VLE5</v>
          </cell>
          <cell r="D3033">
            <v>1</v>
          </cell>
        </row>
        <row r="3034">
          <cell r="B3034">
            <v>204820</v>
          </cell>
          <cell r="C3034" t="str">
            <v>USB Cable(Black) Micro 5 Pin-VLE5</v>
          </cell>
          <cell r="D3034">
            <v>1</v>
          </cell>
        </row>
        <row r="3035">
          <cell r="B3035">
            <v>204821</v>
          </cell>
          <cell r="C3035" t="str">
            <v>Charger (Black)1000mA-VLE5</v>
          </cell>
          <cell r="D3035">
            <v>1</v>
          </cell>
        </row>
        <row r="3036">
          <cell r="B3036">
            <v>204822</v>
          </cell>
          <cell r="C3036" t="str">
            <v>Battery 2000 mAh-VLE5</v>
          </cell>
          <cell r="D3036">
            <v>1</v>
          </cell>
        </row>
        <row r="3037">
          <cell r="B3037">
            <v>204823</v>
          </cell>
          <cell r="C3037" t="str">
            <v>Speaker-VLE5</v>
          </cell>
          <cell r="D3037">
            <v>1</v>
          </cell>
        </row>
        <row r="3038">
          <cell r="B3038">
            <v>204824</v>
          </cell>
          <cell r="C3038" t="str">
            <v>Vibrator Motor-VLE5</v>
          </cell>
          <cell r="D3038">
            <v>1</v>
          </cell>
        </row>
        <row r="3039">
          <cell r="B3039">
            <v>204825</v>
          </cell>
          <cell r="C3039" t="str">
            <v>Main FPC-VLE5</v>
          </cell>
          <cell r="D3039">
            <v>1</v>
          </cell>
        </row>
        <row r="3040">
          <cell r="B3040">
            <v>204826</v>
          </cell>
          <cell r="C3040" t="str">
            <v>FPC Key With Dome-VLE5</v>
          </cell>
          <cell r="D3040">
            <v>1</v>
          </cell>
        </row>
        <row r="3041">
          <cell r="B3041">
            <v>204827</v>
          </cell>
          <cell r="C3041" t="str">
            <v>Cable Coaxial -VLE5</v>
          </cell>
          <cell r="D3041">
            <v>1</v>
          </cell>
        </row>
        <row r="3042">
          <cell r="B3042">
            <v>204828</v>
          </cell>
          <cell r="C3042" t="str">
            <v>Front Housing-Black-VLE5</v>
          </cell>
          <cell r="D3042">
            <v>1</v>
          </cell>
        </row>
        <row r="3043">
          <cell r="B3043">
            <v>204829</v>
          </cell>
          <cell r="C3043" t="str">
            <v>Middle Housing-Deep Tarnish-VLE5</v>
          </cell>
          <cell r="D3043">
            <v>1</v>
          </cell>
        </row>
        <row r="3044">
          <cell r="B3044">
            <v>204830</v>
          </cell>
          <cell r="C3044" t="str">
            <v>Seal-MIC 7*5.5*2.8mm-VLE5</v>
          </cell>
          <cell r="D3044">
            <v>1</v>
          </cell>
        </row>
        <row r="3045">
          <cell r="B3045">
            <v>204831</v>
          </cell>
          <cell r="C3045" t="str">
            <v>Silicon-Light Sensor 7.7*5.4*4.5mm-VLE5</v>
          </cell>
          <cell r="D3045">
            <v>1</v>
          </cell>
        </row>
        <row r="3046">
          <cell r="B3046">
            <v>204832</v>
          </cell>
          <cell r="C3046" t="str">
            <v>Silicon Gel-Charger LED 4*3.3*3mm-VLE5</v>
          </cell>
          <cell r="D3046">
            <v>1</v>
          </cell>
        </row>
        <row r="3047">
          <cell r="B3047">
            <v>204833</v>
          </cell>
          <cell r="C3047" t="str">
            <v>Conductive Sponge-Motherboard 15*5*0.1mm-VLE5</v>
          </cell>
          <cell r="D3047">
            <v>1</v>
          </cell>
        </row>
        <row r="3048">
          <cell r="B3048">
            <v>204834</v>
          </cell>
          <cell r="C3048" t="str">
            <v>Conductive sponge-Subboard 39*4.5*0.1mm-VLE5</v>
          </cell>
          <cell r="D3048">
            <v>1</v>
          </cell>
        </row>
        <row r="3049">
          <cell r="B3049">
            <v>204835</v>
          </cell>
          <cell r="C3049" t="str">
            <v>Waterproof Label-VLE5</v>
          </cell>
          <cell r="D3049">
            <v>2</v>
          </cell>
        </row>
        <row r="3050">
          <cell r="B3050">
            <v>204836</v>
          </cell>
          <cell r="C3050" t="str">
            <v>SIM Card-VLE5</v>
          </cell>
          <cell r="D3050">
            <v>1</v>
          </cell>
        </row>
        <row r="3051">
          <cell r="B3051">
            <v>204837</v>
          </cell>
          <cell r="C3051" t="str">
            <v>Camera Lens-Black-VLE5</v>
          </cell>
          <cell r="D3051">
            <v>1</v>
          </cell>
        </row>
        <row r="3052">
          <cell r="B3052">
            <v>204838</v>
          </cell>
          <cell r="C3052" t="str">
            <v>Main Antenna-Black-VLE5</v>
          </cell>
          <cell r="D3052">
            <v>1</v>
          </cell>
        </row>
        <row r="3053">
          <cell r="B3053">
            <v>204839</v>
          </cell>
          <cell r="C3053" t="str">
            <v>Sub Antenna-Black-VLE5</v>
          </cell>
          <cell r="D3053">
            <v>1</v>
          </cell>
        </row>
        <row r="3054">
          <cell r="B3054">
            <v>204840</v>
          </cell>
          <cell r="C3054" t="str">
            <v>WiFi/GPS/BT Antenna-Black-VLE5</v>
          </cell>
          <cell r="D3054">
            <v>1</v>
          </cell>
        </row>
        <row r="3055">
          <cell r="B3055">
            <v>204841</v>
          </cell>
          <cell r="C3055" t="str">
            <v>Screw-M1.4*3.5 Head Thickness 0.5 Diameter 2.5mm-VLE5</v>
          </cell>
          <cell r="D3055">
            <v>12</v>
          </cell>
        </row>
        <row r="3056">
          <cell r="B3056">
            <v>204842</v>
          </cell>
          <cell r="C3056" t="str">
            <v>Screw-M1.4*Tooth Length 2.5mm*Diameter 2.5mm*Head Thickness 0.5mm-VLE5</v>
          </cell>
          <cell r="D3056">
            <v>4</v>
          </cell>
        </row>
        <row r="3057">
          <cell r="B3057">
            <v>204843</v>
          </cell>
          <cell r="C3057" t="str">
            <v>Keypad-Black-OLIVO L50</v>
          </cell>
          <cell r="D3057">
            <v>1.01</v>
          </cell>
        </row>
        <row r="3058">
          <cell r="B3058">
            <v>204844</v>
          </cell>
          <cell r="C3058" t="str">
            <v>Keypad-Dark Blue-OLIVO L50</v>
          </cell>
          <cell r="D3058">
            <v>1.01</v>
          </cell>
        </row>
        <row r="3059">
          <cell r="B3059">
            <v>204845</v>
          </cell>
          <cell r="C3059" t="str">
            <v>LCM Lens-Black-OLIVO L50</v>
          </cell>
          <cell r="D3059">
            <v>1.03</v>
          </cell>
        </row>
        <row r="3060">
          <cell r="B3060">
            <v>204846</v>
          </cell>
          <cell r="C3060" t="str">
            <v>Camera Lens-Black-OLIVO L50</v>
          </cell>
          <cell r="D3060">
            <v>1.03</v>
          </cell>
        </row>
        <row r="3061">
          <cell r="B3061">
            <v>204847</v>
          </cell>
          <cell r="C3061" t="str">
            <v>Conductive Cloth-LCD Shielding Cover 55.2*34.5*0.1mm-OLIVO L50</v>
          </cell>
          <cell r="D3061">
            <v>1.02</v>
          </cell>
        </row>
        <row r="3062">
          <cell r="B3062">
            <v>204848</v>
          </cell>
          <cell r="C3062" t="str">
            <v>Screw-PM1.4*3.5/D=2.5*0.7mm-OLIVO L50</v>
          </cell>
          <cell r="D3062">
            <v>6.12</v>
          </cell>
        </row>
        <row r="3063">
          <cell r="B3063">
            <v>204849</v>
          </cell>
          <cell r="C3063" t="str">
            <v>Waterproof Label Dia-4mm-OLIVO L50</v>
          </cell>
          <cell r="D3063">
            <v>1.0149999999999999</v>
          </cell>
        </row>
        <row r="3064">
          <cell r="B3064">
            <v>204850</v>
          </cell>
          <cell r="C3064" t="str">
            <v>Screen Protector Film-OLIVO L50</v>
          </cell>
          <cell r="D3064">
            <v>1.01</v>
          </cell>
        </row>
        <row r="3065">
          <cell r="B3065">
            <v>204851</v>
          </cell>
          <cell r="C3065" t="str">
            <v>Middle Housing-Black-OLIVO L50</v>
          </cell>
          <cell r="D3065">
            <v>1.02</v>
          </cell>
        </row>
        <row r="3066">
          <cell r="B3066">
            <v>204852</v>
          </cell>
          <cell r="C3066" t="str">
            <v>Middle Housing-Dark Blue-OLIVO L50</v>
          </cell>
          <cell r="D3066">
            <v>1.02</v>
          </cell>
        </row>
        <row r="3067">
          <cell r="B3067">
            <v>204853</v>
          </cell>
          <cell r="C3067" t="str">
            <v>Middle Housing-Red-OLIVO L50</v>
          </cell>
          <cell r="D3067">
            <v>1.02</v>
          </cell>
        </row>
        <row r="3068">
          <cell r="B3068">
            <v>204854</v>
          </cell>
          <cell r="C3068" t="str">
            <v>Tape-Camera Lens 7.2*4.8*0.12mm-OLIVO L50</v>
          </cell>
          <cell r="D3068">
            <v>1.03</v>
          </cell>
        </row>
        <row r="3069">
          <cell r="B3069">
            <v>204855</v>
          </cell>
          <cell r="C3069" t="str">
            <v>Foam-Speaker 33.8*30.9*0.5mm-OLIVO L50</v>
          </cell>
          <cell r="D3069">
            <v>1.02</v>
          </cell>
        </row>
        <row r="3070">
          <cell r="B3070">
            <v>204856</v>
          </cell>
          <cell r="C3070" t="str">
            <v>Speaker Net-OLIVO L50</v>
          </cell>
          <cell r="D3070">
            <v>1.02</v>
          </cell>
        </row>
        <row r="3071">
          <cell r="B3071">
            <v>204857</v>
          </cell>
          <cell r="C3071" t="str">
            <v>Back Housing(Battery Cover)Black-OLIVO L50</v>
          </cell>
          <cell r="D3071">
            <v>1.01</v>
          </cell>
        </row>
        <row r="3072">
          <cell r="B3072">
            <v>204858</v>
          </cell>
          <cell r="C3072" t="str">
            <v>Back Housing(Battery Cover)Dark Blue-OLIVO L50</v>
          </cell>
          <cell r="D3072">
            <v>1.01</v>
          </cell>
        </row>
        <row r="3073">
          <cell r="B3073">
            <v>204859</v>
          </cell>
          <cell r="C3073" t="str">
            <v>Keypad-Black Red-OLIVO L50</v>
          </cell>
          <cell r="D3073">
            <v>1.01</v>
          </cell>
        </row>
        <row r="3074">
          <cell r="B3074">
            <v>204860</v>
          </cell>
          <cell r="C3074" t="str">
            <v>Battery Cell-WMB1700106AAAL</v>
          </cell>
          <cell r="D3074">
            <v>1.0049999999999999</v>
          </cell>
        </row>
        <row r="3075">
          <cell r="B3075">
            <v>204861</v>
          </cell>
          <cell r="C3075" t="str">
            <v>Protection Board-WMB1700106AAAL</v>
          </cell>
          <cell r="D3075">
            <v>1.02</v>
          </cell>
        </row>
        <row r="3076">
          <cell r="B3076">
            <v>204862</v>
          </cell>
          <cell r="C3076" t="str">
            <v>Top Housing-WMB1700106AAAL</v>
          </cell>
          <cell r="D3076">
            <v>1.02</v>
          </cell>
        </row>
        <row r="3077">
          <cell r="B3077">
            <v>204863</v>
          </cell>
          <cell r="C3077" t="str">
            <v>Bottom Housing-WMB1700106AAAL</v>
          </cell>
          <cell r="D3077">
            <v>1.01</v>
          </cell>
        </row>
        <row r="3078">
          <cell r="B3078">
            <v>204864</v>
          </cell>
          <cell r="C3078" t="str">
            <v>Highland Barley paper-WMB1700106AAAL</v>
          </cell>
          <cell r="D3078">
            <v>1.03</v>
          </cell>
        </row>
        <row r="3079">
          <cell r="B3079">
            <v>204865</v>
          </cell>
          <cell r="C3079" t="str">
            <v>Nickel Strip Positive Pole-WMB1700106AAAL</v>
          </cell>
          <cell r="D3079">
            <v>9.0000000000000006E-5</v>
          </cell>
        </row>
        <row r="3080">
          <cell r="B3080">
            <v>204866</v>
          </cell>
          <cell r="C3080" t="str">
            <v>Nickel Strip Negative Pole-WMB1700106AAAL</v>
          </cell>
          <cell r="D3080">
            <v>9.0000000000000006E-5</v>
          </cell>
        </row>
        <row r="3081">
          <cell r="B3081">
            <v>204867</v>
          </cell>
          <cell r="C3081" t="str">
            <v>3M Glue Tape-WMB1700106AAAL</v>
          </cell>
          <cell r="D3081">
            <v>1E-4</v>
          </cell>
        </row>
        <row r="3082">
          <cell r="B3082">
            <v>204868</v>
          </cell>
          <cell r="C3082" t="str">
            <v>ABS (Battery)-WMB1700106AAAL</v>
          </cell>
          <cell r="D3082">
            <v>3.0899999999999998E-4</v>
          </cell>
        </row>
        <row r="3083">
          <cell r="B3083">
            <v>204869</v>
          </cell>
          <cell r="C3083" t="str">
            <v>Battery Label-WMB1700106AAAL</v>
          </cell>
          <cell r="D3083">
            <v>1.02</v>
          </cell>
        </row>
        <row r="3084">
          <cell r="B3084">
            <v>204872</v>
          </cell>
          <cell r="C3084" t="str">
            <v>Foam-LCD Sustain 59*2.5*0.5mm-ML19</v>
          </cell>
          <cell r="D3084">
            <v>2.04</v>
          </cell>
        </row>
        <row r="3085">
          <cell r="B3085">
            <v>204873</v>
          </cell>
          <cell r="C3085" t="str">
            <v>Battery Label-WMB2700608AAAM</v>
          </cell>
          <cell r="D3085">
            <v>1.02</v>
          </cell>
        </row>
        <row r="3086">
          <cell r="B3086">
            <v>204874</v>
          </cell>
          <cell r="C3086" t="str">
            <v>PE Bag(Battery)-WMB2700608AAAM</v>
          </cell>
          <cell r="D3086">
            <v>1.0029999999999999</v>
          </cell>
        </row>
        <row r="3087">
          <cell r="B3087">
            <v>204875</v>
          </cell>
          <cell r="C3087" t="str">
            <v>Battery Cell-WMB2700608AAAM</v>
          </cell>
          <cell r="D3087">
            <v>1.0049999999999999</v>
          </cell>
        </row>
        <row r="3088">
          <cell r="B3088">
            <v>204876</v>
          </cell>
          <cell r="C3088" t="str">
            <v>Protection Board-WMB2700608AAAM</v>
          </cell>
          <cell r="D3088">
            <v>1.02</v>
          </cell>
        </row>
        <row r="3089">
          <cell r="B3089">
            <v>204877</v>
          </cell>
          <cell r="C3089" t="str">
            <v>Nickel Strip-WMB2700608AAAM</v>
          </cell>
          <cell r="D3089">
            <v>1E-4</v>
          </cell>
        </row>
        <row r="3090">
          <cell r="B3090">
            <v>204878</v>
          </cell>
          <cell r="C3090" t="str">
            <v>3M Glue Tape-WMB2700608AAAM</v>
          </cell>
          <cell r="D3090">
            <v>1.4999999999999999E-4</v>
          </cell>
        </row>
        <row r="3091">
          <cell r="B3091">
            <v>204879</v>
          </cell>
          <cell r="C3091" t="str">
            <v>ABS (Battery)-WMB1000107AAAN</v>
          </cell>
          <cell r="D3091">
            <v>2.7501000000000001E-4</v>
          </cell>
        </row>
        <row r="3092">
          <cell r="B3092">
            <v>204880</v>
          </cell>
          <cell r="C3092" t="str">
            <v>TOP Housing-WMB2700608AAAM</v>
          </cell>
          <cell r="D3092">
            <v>1.02</v>
          </cell>
        </row>
        <row r="3093">
          <cell r="B3093">
            <v>204881</v>
          </cell>
          <cell r="C3093" t="str">
            <v>Bottom Housing-WMB2700608AAAM</v>
          </cell>
          <cell r="D3093">
            <v>1.01</v>
          </cell>
        </row>
        <row r="3094">
          <cell r="B3094">
            <v>204882</v>
          </cell>
          <cell r="C3094" t="str">
            <v>Insulating Tape -WMB2700608AAAM</v>
          </cell>
          <cell r="D3094">
            <v>1.03</v>
          </cell>
        </row>
        <row r="3095">
          <cell r="B3095">
            <v>204888</v>
          </cell>
          <cell r="C3095" t="str">
            <v>3M Glue Tape-WMB1700605AAAO</v>
          </cell>
          <cell r="D3095">
            <v>1E-4</v>
          </cell>
        </row>
        <row r="3096">
          <cell r="B3096">
            <v>204889</v>
          </cell>
          <cell r="C3096" t="str">
            <v>ABS (Battery)-WMB1700605AAAO</v>
          </cell>
          <cell r="D3096">
            <v>3.0899999999999998E-4</v>
          </cell>
        </row>
        <row r="3097">
          <cell r="B3097">
            <v>204890</v>
          </cell>
          <cell r="C3097" t="str">
            <v>Battery Cell-WMB1700605AAAO</v>
          </cell>
          <cell r="D3097">
            <v>1.0049999999999999</v>
          </cell>
        </row>
        <row r="3098">
          <cell r="B3098">
            <v>204891</v>
          </cell>
          <cell r="C3098" t="str">
            <v>Protection Board-WMB1700605AAAO</v>
          </cell>
          <cell r="D3098">
            <v>1.02</v>
          </cell>
        </row>
        <row r="3099">
          <cell r="B3099">
            <v>204892</v>
          </cell>
          <cell r="C3099" t="str">
            <v>TOP Housing-WMB1700605AAAO</v>
          </cell>
          <cell r="D3099">
            <v>1.02</v>
          </cell>
        </row>
        <row r="3100">
          <cell r="B3100">
            <v>204893</v>
          </cell>
          <cell r="C3100" t="str">
            <v>Bottom Housing-WMB1700605AAAO</v>
          </cell>
          <cell r="D3100">
            <v>1.01</v>
          </cell>
        </row>
        <row r="3101">
          <cell r="B3101">
            <v>204894</v>
          </cell>
          <cell r="C3101" t="str">
            <v>Insulating Tape-WMB1700605AAAO</v>
          </cell>
          <cell r="D3101">
            <v>1.02</v>
          </cell>
        </row>
        <row r="3102">
          <cell r="B3102">
            <v>204895</v>
          </cell>
          <cell r="C3102" t="str">
            <v>Battery Label-WMB1700605AAAO</v>
          </cell>
          <cell r="D3102">
            <v>1.02</v>
          </cell>
        </row>
        <row r="3103">
          <cell r="B3103">
            <v>204896</v>
          </cell>
          <cell r="C3103" t="str">
            <v>PE Bag(Battery)-WMB1700605AAAO</v>
          </cell>
          <cell r="D3103">
            <v>1.0029999999999999</v>
          </cell>
        </row>
        <row r="3104">
          <cell r="B3104">
            <v>204897</v>
          </cell>
          <cell r="C3104" t="str">
            <v>Nickel Strip-WMB1700605AAAO</v>
          </cell>
          <cell r="D3104">
            <v>1E-4</v>
          </cell>
        </row>
        <row r="3105">
          <cell r="B3105">
            <v>204898</v>
          </cell>
          <cell r="C3105" t="str">
            <v>TP Protection Film-NH5</v>
          </cell>
          <cell r="D3105">
            <v>1.01</v>
          </cell>
        </row>
        <row r="3106">
          <cell r="B3106">
            <v>204902</v>
          </cell>
          <cell r="C3106" t="str">
            <v>LCM 2.4 Inch-ML21</v>
          </cell>
          <cell r="D3106">
            <v>1.0249999999999999</v>
          </cell>
        </row>
        <row r="3107">
          <cell r="B3107">
            <v>204903</v>
          </cell>
          <cell r="C3107" t="str">
            <v>LCM-NH5</v>
          </cell>
          <cell r="D3107">
            <v>1.02</v>
          </cell>
        </row>
        <row r="3108">
          <cell r="B3108">
            <v>204911</v>
          </cell>
          <cell r="C3108" t="str">
            <v>Sub PCBA-NH5</v>
          </cell>
          <cell r="D3108">
            <v>1.01</v>
          </cell>
        </row>
        <row r="3109">
          <cell r="B3109">
            <v>204912</v>
          </cell>
          <cell r="C3109" t="str">
            <v>Mylar-Fingerprint Connector 8.5*6*0.05mm-NF4 Turbo</v>
          </cell>
          <cell r="D3109">
            <v>2.04</v>
          </cell>
        </row>
        <row r="3110">
          <cell r="B3110">
            <v>204913</v>
          </cell>
          <cell r="C3110" t="str">
            <v>Mylar-Main Board Shielding Cover 12.6*14.6*0.05mm-NF4 Turbo</v>
          </cell>
          <cell r="D3110">
            <v>1.02</v>
          </cell>
        </row>
        <row r="3111">
          <cell r="B3111">
            <v>204914</v>
          </cell>
          <cell r="C3111" t="str">
            <v>TP Protective Film-NF4 Turbo</v>
          </cell>
          <cell r="D3111">
            <v>1.02</v>
          </cell>
        </row>
        <row r="3112">
          <cell r="B3112">
            <v>204915</v>
          </cell>
          <cell r="C3112" t="str">
            <v>Phone Case-NF4 Turbo</v>
          </cell>
          <cell r="D3112">
            <v>1</v>
          </cell>
        </row>
        <row r="3113">
          <cell r="B3113">
            <v>204916</v>
          </cell>
          <cell r="C3113" t="str">
            <v>Earphone(White) 3.5mm Jack-NF4 Turbo</v>
          </cell>
          <cell r="D3113">
            <v>1</v>
          </cell>
        </row>
        <row r="3114">
          <cell r="B3114">
            <v>204917</v>
          </cell>
          <cell r="C3114" t="str">
            <v>Silicon Case-Camera-NF4 Turbo</v>
          </cell>
          <cell r="D3114">
            <v>1.03</v>
          </cell>
        </row>
        <row r="3115">
          <cell r="B3115">
            <v>204918</v>
          </cell>
          <cell r="C3115" t="str">
            <v>Mylar 12.6*33.25*0.05mm-NF4 Turbo</v>
          </cell>
          <cell r="D3115">
            <v>1.02</v>
          </cell>
        </row>
        <row r="3116">
          <cell r="B3116">
            <v>204919</v>
          </cell>
          <cell r="C3116" t="str">
            <v>USB Cable(White) Micro 5 Pin-NF4 Turbo</v>
          </cell>
          <cell r="D3116">
            <v>1.0049999999999999</v>
          </cell>
        </row>
        <row r="3117">
          <cell r="B3117">
            <v>204921</v>
          </cell>
          <cell r="C3117" t="str">
            <v>Sub PCBA-NF4 Turbo</v>
          </cell>
          <cell r="D3117">
            <v>1.01</v>
          </cell>
        </row>
        <row r="3118">
          <cell r="B3118">
            <v>204922</v>
          </cell>
          <cell r="C3118" t="str">
            <v>LCM-NF4 Turbo</v>
          </cell>
          <cell r="D3118">
            <v>1.02</v>
          </cell>
        </row>
        <row r="3119">
          <cell r="B3119">
            <v>204923</v>
          </cell>
          <cell r="C3119" t="str">
            <v>Touch Panel-Black-NF4 Turbo</v>
          </cell>
          <cell r="D3119">
            <v>1.02</v>
          </cell>
        </row>
        <row r="3120">
          <cell r="B3120">
            <v>204924</v>
          </cell>
          <cell r="C3120" t="str">
            <v>Camera 8M FF Front-NF4 Turbo</v>
          </cell>
          <cell r="D3120">
            <v>1.0049999999999999</v>
          </cell>
        </row>
        <row r="3121">
          <cell r="B3121">
            <v>204925</v>
          </cell>
          <cell r="C3121" t="str">
            <v>Camera 8M AF Back-NF4 Turbo</v>
          </cell>
          <cell r="D3121">
            <v>1.0049999999999999</v>
          </cell>
        </row>
        <row r="3122">
          <cell r="B3122">
            <v>204926</v>
          </cell>
          <cell r="C3122" t="str">
            <v>Receiver-NF4 Turbo</v>
          </cell>
          <cell r="D3122">
            <v>1.0149999999999999</v>
          </cell>
        </row>
        <row r="3123">
          <cell r="B3123">
            <v>204927</v>
          </cell>
          <cell r="C3123" t="str">
            <v>Speaker-NF4 Turbo</v>
          </cell>
          <cell r="D3123">
            <v>1.0149999999999999</v>
          </cell>
        </row>
        <row r="3124">
          <cell r="B3124">
            <v>204928</v>
          </cell>
          <cell r="C3124" t="str">
            <v>Mic-NF4 Turbo</v>
          </cell>
          <cell r="D3124">
            <v>1.0149999999999999</v>
          </cell>
        </row>
        <row r="3125">
          <cell r="B3125">
            <v>204929</v>
          </cell>
          <cell r="C3125" t="str">
            <v>Vibrator Motor-NF4 Turbo</v>
          </cell>
          <cell r="D3125">
            <v>1.01</v>
          </cell>
        </row>
        <row r="3126">
          <cell r="B3126">
            <v>204930</v>
          </cell>
          <cell r="C3126" t="str">
            <v>Fingerprint-Magic Blue-NF4 Turbo</v>
          </cell>
          <cell r="D3126">
            <v>1.0049999999999999</v>
          </cell>
        </row>
        <row r="3127">
          <cell r="B3127">
            <v>204931</v>
          </cell>
          <cell r="C3127" t="str">
            <v>Fingerprint-Dark Blue-NF4 Turbo</v>
          </cell>
          <cell r="D3127">
            <v>1.0049999999999999</v>
          </cell>
        </row>
        <row r="3128">
          <cell r="B3128">
            <v>204932</v>
          </cell>
          <cell r="C3128" t="str">
            <v>Fingerprint-Blue Purple Gradient-NF4 Turbo</v>
          </cell>
          <cell r="D3128">
            <v>1.0049999999999999</v>
          </cell>
        </row>
        <row r="3129">
          <cell r="B3129">
            <v>204933</v>
          </cell>
          <cell r="C3129" t="str">
            <v>Cable Coaxial-NF4 Turbo</v>
          </cell>
          <cell r="D3129">
            <v>1.0149999999999999</v>
          </cell>
        </row>
        <row r="3130">
          <cell r="B3130">
            <v>204934</v>
          </cell>
          <cell r="C3130" t="str">
            <v>Antenna-GSM-Black-NF4 Turbo</v>
          </cell>
          <cell r="D3130">
            <v>1.02</v>
          </cell>
        </row>
        <row r="3131">
          <cell r="B3131">
            <v>204935</v>
          </cell>
          <cell r="C3131" t="str">
            <v>Antenna-Sub-Black-NF4 Turbo</v>
          </cell>
          <cell r="D3131">
            <v>1.02</v>
          </cell>
        </row>
        <row r="3132">
          <cell r="B3132">
            <v>204936</v>
          </cell>
          <cell r="C3132" t="str">
            <v>Antenna-WiFi/GPS/BT-Black-NF4 Turbo</v>
          </cell>
          <cell r="D3132">
            <v>1.02</v>
          </cell>
        </row>
        <row r="3133">
          <cell r="B3133">
            <v>204937</v>
          </cell>
          <cell r="C3133" t="str">
            <v>FPC Key With Dome-NF4 Turbo</v>
          </cell>
          <cell r="D3133">
            <v>1.0149999999999999</v>
          </cell>
        </row>
        <row r="3134">
          <cell r="B3134">
            <v>204938</v>
          </cell>
          <cell r="C3134" t="str">
            <v>Main FPC-NF4 Turbo</v>
          </cell>
          <cell r="D3134">
            <v>1.008</v>
          </cell>
        </row>
        <row r="3135">
          <cell r="B3135">
            <v>204939</v>
          </cell>
          <cell r="C3135" t="str">
            <v>Battery 3200mAh-NF4 Turbo</v>
          </cell>
          <cell r="D3135">
            <v>1.01</v>
          </cell>
        </row>
        <row r="3136">
          <cell r="B3136">
            <v>204940</v>
          </cell>
          <cell r="C3136" t="str">
            <v>Front Housing-Black-NF4 Turbo</v>
          </cell>
          <cell r="D3136">
            <v>1.02</v>
          </cell>
        </row>
        <row r="3137">
          <cell r="B3137">
            <v>204941</v>
          </cell>
          <cell r="C3137" t="str">
            <v>Middle Housing-Black-NF4 Turbo</v>
          </cell>
          <cell r="D3137">
            <v>1.02</v>
          </cell>
        </row>
        <row r="3138">
          <cell r="B3138">
            <v>204942</v>
          </cell>
          <cell r="C3138" t="str">
            <v>Back Housing(Battery Cover)-Twilight Purple-NF4 Turbo</v>
          </cell>
          <cell r="D3138">
            <v>1.01</v>
          </cell>
        </row>
        <row r="3139">
          <cell r="B3139">
            <v>204943</v>
          </cell>
          <cell r="C3139" t="str">
            <v>Back Housing(Battery Cover)-Ruby Black-NF4 Turbo</v>
          </cell>
          <cell r="D3139">
            <v>1.01</v>
          </cell>
        </row>
        <row r="3140">
          <cell r="B3140">
            <v>204944</v>
          </cell>
          <cell r="C3140" t="str">
            <v>Back Housing(Battery Cover)-Twilight Blue-NF4 Turbo</v>
          </cell>
          <cell r="D3140">
            <v>1.01</v>
          </cell>
        </row>
        <row r="3141">
          <cell r="B3141">
            <v>204945</v>
          </cell>
          <cell r="C3141" t="str">
            <v>Silicone Sleeve-Light Sensitive-NF4 Turbo</v>
          </cell>
          <cell r="D3141">
            <v>1.02</v>
          </cell>
        </row>
        <row r="3142">
          <cell r="B3142">
            <v>204946</v>
          </cell>
          <cell r="C3142" t="str">
            <v>Silicone Sleeve-Front Flash-NF4 Turbo</v>
          </cell>
          <cell r="D3142">
            <v>1.02</v>
          </cell>
        </row>
        <row r="3143">
          <cell r="B3143">
            <v>204947</v>
          </cell>
          <cell r="C3143" t="str">
            <v>Switch Machine+Volume key Component-Magic Blue-NF4 Turbo</v>
          </cell>
          <cell r="D3143">
            <v>1.0149999999999999</v>
          </cell>
        </row>
        <row r="3144">
          <cell r="B3144">
            <v>204948</v>
          </cell>
          <cell r="C3144" t="str">
            <v>Switch Machine+Volume key Component-Dark Blue-NF4 Turbo</v>
          </cell>
          <cell r="D3144">
            <v>1.0149999999999999</v>
          </cell>
        </row>
        <row r="3145">
          <cell r="B3145">
            <v>204949</v>
          </cell>
          <cell r="C3145" t="str">
            <v>Switch Machine+Volume key Component-Blue Purple Gradient-NF4 Turbo</v>
          </cell>
          <cell r="D3145">
            <v>1.0149999999999999</v>
          </cell>
        </row>
        <row r="3146">
          <cell r="B3146">
            <v>204950</v>
          </cell>
          <cell r="C3146" t="str">
            <v>Camera Lens Rear-Black-NF4 Turbo</v>
          </cell>
          <cell r="D3146">
            <v>1.01</v>
          </cell>
        </row>
        <row r="3147">
          <cell r="B3147">
            <v>204951</v>
          </cell>
          <cell r="C3147" t="str">
            <v>Screw Tooth-Black-M1.4*2.5mm-NF4 Turbo</v>
          </cell>
          <cell r="D3147">
            <v>14.42</v>
          </cell>
        </row>
        <row r="3148">
          <cell r="B3148">
            <v>204952</v>
          </cell>
          <cell r="C3148" t="str">
            <v>Screw Tooth-Silver-M1.4*3.0mm-NF4 Turbo</v>
          </cell>
          <cell r="D3148">
            <v>3.09</v>
          </cell>
        </row>
        <row r="3149">
          <cell r="B3149">
            <v>204953</v>
          </cell>
          <cell r="C3149" t="str">
            <v>Screw Machine-Silver-M1.4*2.0mm-NF4 Turbo</v>
          </cell>
          <cell r="D3149">
            <v>4.12</v>
          </cell>
        </row>
        <row r="3150">
          <cell r="B3150">
            <v>204954</v>
          </cell>
          <cell r="C3150" t="str">
            <v>Foam-Front Camera Sealed 6.4*0.5mm-NF4 Turbo</v>
          </cell>
          <cell r="D3150">
            <v>1.03</v>
          </cell>
        </row>
        <row r="3151">
          <cell r="B3151">
            <v>204955</v>
          </cell>
          <cell r="C3151" t="str">
            <v>Mylar-Screen Connector19.5*6.8*0.05mm-NF4 Turbo</v>
          </cell>
          <cell r="D3151">
            <v>1.02</v>
          </cell>
        </row>
        <row r="3152">
          <cell r="B3152">
            <v>204956</v>
          </cell>
          <cell r="C3152" t="str">
            <v>PCBA-Charger-WMC15000CE</v>
          </cell>
          <cell r="D3152">
            <v>1.0049999999999999</v>
          </cell>
        </row>
        <row r="3153">
          <cell r="B3153">
            <v>204957</v>
          </cell>
          <cell r="C3153" t="str">
            <v>MT6177W_5.0X5.4X0.7mm_LTE(FDD/TDD)with/without CA,single-cell(SC)/dual-cell(DC)3G WCDMA,3G TDSCDMA,C2K and 2G GSM/GPRS/EDGE(GGE) mode reception.</v>
          </cell>
          <cell r="D3153">
            <v>1.01</v>
          </cell>
        </row>
        <row r="3154">
          <cell r="B3154">
            <v>204958</v>
          </cell>
          <cell r="C3154" t="str">
            <v>MT6625L;4 in 1 connectivity chip;QFN40;WIFI 2.4G/5G;GPS/BT/FM;</v>
          </cell>
          <cell r="D3154">
            <v>1.01</v>
          </cell>
        </row>
        <row r="3155">
          <cell r="B3155">
            <v>204959</v>
          </cell>
          <cell r="C3155" t="str">
            <v>MT6691ZXP_WL-CSP-15B 1.31*2.02_DC-DC__0.6V/0-3A</v>
          </cell>
          <cell r="D3155">
            <v>1.01</v>
          </cell>
        </row>
        <row r="3156">
          <cell r="B3156">
            <v>204960</v>
          </cell>
          <cell r="C3156" t="str">
            <v>DC-DC WL-CSP-15B 1.31*2.02(BSC)_DC-DC__1.125V/0-3A</v>
          </cell>
          <cell r="D3156">
            <v>1.01</v>
          </cell>
        </row>
        <row r="3157">
          <cell r="B3157">
            <v>204961</v>
          </cell>
          <cell r="C3157" t="str">
            <v>Chip_Bead 0402 600ohm@100MHz +/-25% DCR=0.3ohm Ir=0.5A</v>
          </cell>
          <cell r="D3157">
            <v>4.08</v>
          </cell>
        </row>
        <row r="3158">
          <cell r="B3158">
            <v>204962</v>
          </cell>
          <cell r="C3158" t="str">
            <v>IND 0603 100nH +/-5% Q&gt;8 Srf=700MHz DCR=1.2ohm Ir=300mA</v>
          </cell>
          <cell r="D3158">
            <v>1.02</v>
          </cell>
        </row>
        <row r="3159">
          <cell r="B3159">
            <v>204963</v>
          </cell>
          <cell r="C3159" t="str">
            <v>Chip_Bead 0603 12ohm@100MHz +/-25% DCR=0.05ohm Ir=2A</v>
          </cell>
          <cell r="D3159">
            <v>2.04</v>
          </cell>
        </row>
        <row r="3160">
          <cell r="B3160">
            <v>204964</v>
          </cell>
          <cell r="C3160" t="str">
            <v>Common Mode Choke 0.87*0.67*0.47 mm ,90ohm@100MHz</v>
          </cell>
          <cell r="D3160">
            <v>23.46</v>
          </cell>
        </row>
        <row r="3161">
          <cell r="B3161">
            <v>204965</v>
          </cell>
          <cell r="C3161" t="str">
            <v>Power Inductor 201610 0.33uH +/-20% 0.03ohm 3A</v>
          </cell>
          <cell r="D3161">
            <v>2.04</v>
          </cell>
        </row>
        <row r="3162">
          <cell r="B3162">
            <v>204966</v>
          </cell>
          <cell r="C3162" t="str">
            <v>Power Inducto 3010 10uH +/-20% Q&gt;14 Srf=10000MHz DCR=0.35ohm Ir=0.77A</v>
          </cell>
          <cell r="D3162">
            <v>1.02</v>
          </cell>
        </row>
        <row r="3163">
          <cell r="B3163">
            <v>204967</v>
          </cell>
          <cell r="C3163" t="str">
            <v>IND 0201 1.0nH +/-0.3nH Q&gt;13 Srf=10000MHz DCR=0.11ohm Ir=0.52A</v>
          </cell>
          <cell r="D3163">
            <v>3.06</v>
          </cell>
        </row>
        <row r="3164">
          <cell r="B3164">
            <v>204968</v>
          </cell>
          <cell r="C3164" t="str">
            <v>IND 0201 1.2nH +/-0.3nH Q&gt;13 Srf=10000MHz DCR=0.13ohm Ir=0.75A</v>
          </cell>
          <cell r="D3164">
            <v>6.12</v>
          </cell>
        </row>
        <row r="3165">
          <cell r="B3165">
            <v>204969</v>
          </cell>
          <cell r="C3165" t="str">
            <v>IND 0201 1.5nH +/-0.3nH Q&gt;13 Srf=10000MHz DCR=0.15ohm Ir=0.42A</v>
          </cell>
          <cell r="D3165">
            <v>1.02</v>
          </cell>
        </row>
        <row r="3166">
          <cell r="B3166">
            <v>204970</v>
          </cell>
          <cell r="C3166" t="str">
            <v>IND 0201 1.8nH +/-0.3nH Q&gt;13 Srf=10000MHz DCR=0.18ohm Ir=0.38A</v>
          </cell>
          <cell r="D3166">
            <v>4.08</v>
          </cell>
        </row>
        <row r="3167">
          <cell r="B3167">
            <v>204971</v>
          </cell>
          <cell r="C3167" t="str">
            <v>IND 0201 2nH +/-0.3nH Q&gt;13 Srf=10000MHz DCR=0.2ohm Ir=0.3A</v>
          </cell>
          <cell r="D3167">
            <v>2.04</v>
          </cell>
        </row>
        <row r="3168">
          <cell r="B3168">
            <v>204972</v>
          </cell>
          <cell r="C3168" t="str">
            <v>IND 0201 2.4nH +/-0.3nH Q&gt;13 Srf=8900MHz DCR=0.22ohm Ir=0.31A</v>
          </cell>
          <cell r="D3168">
            <v>3.06</v>
          </cell>
        </row>
        <row r="3169">
          <cell r="B3169">
            <v>204973</v>
          </cell>
          <cell r="C3169" t="str">
            <v>IND 0201 2.7nH +/-0.3nH Q&gt;13 Srf=8500MHz DCR=0.25ohm 0.31A</v>
          </cell>
          <cell r="D3169">
            <v>4.08</v>
          </cell>
        </row>
        <row r="3170">
          <cell r="B3170">
            <v>204974</v>
          </cell>
          <cell r="C3170" t="str">
            <v>IND 0201 3nH +/-0.3nH Q&gt;13 Srf=8000MHz DCR=0.25ohm Ir=0.28A</v>
          </cell>
          <cell r="D3170">
            <v>2.04</v>
          </cell>
        </row>
        <row r="3171">
          <cell r="B3171">
            <v>204975</v>
          </cell>
          <cell r="C3171" t="str">
            <v>IND 0201 3.3nH +/-0.3nH Q&gt;13 Srf=7600MHz DCR=0.32ohm Ir=0.27A</v>
          </cell>
          <cell r="D3171">
            <v>1.02</v>
          </cell>
        </row>
        <row r="3172">
          <cell r="B3172">
            <v>204976</v>
          </cell>
          <cell r="C3172" t="str">
            <v>IND 0201 3.6nH +/-0.3nH Q&gt;13 Srf=7400MHz DCR=0.34ohm Ir=0.24A</v>
          </cell>
          <cell r="D3172">
            <v>2.04</v>
          </cell>
        </row>
        <row r="3173">
          <cell r="B3173">
            <v>204977</v>
          </cell>
          <cell r="C3173" t="str">
            <v>IND 0201 5.1nH +/-0.3nH Q&gt;13 Srf=6200MHz DCR=0.46ohm Ir=0.21A</v>
          </cell>
          <cell r="D3173">
            <v>1.02</v>
          </cell>
        </row>
        <row r="3174">
          <cell r="B3174">
            <v>204978</v>
          </cell>
          <cell r="C3174" t="str">
            <v>IND 0201 6.2nH +/-0.3nH Q&gt;13 Srf=6000MHz DCR=0.5ohm Ir=0.21A</v>
          </cell>
          <cell r="D3174">
            <v>2.04</v>
          </cell>
        </row>
        <row r="3175">
          <cell r="B3175">
            <v>204979</v>
          </cell>
          <cell r="C3175" t="str">
            <v>IND 0201 6.8nH +/-5% Q&gt;13 Srf=5400MHz DCR=0.5ohm Ir=0.2A</v>
          </cell>
          <cell r="D3175">
            <v>2.04</v>
          </cell>
        </row>
        <row r="3176">
          <cell r="B3176">
            <v>204980</v>
          </cell>
          <cell r="C3176" t="str">
            <v>IND 0603 22nH +/-5% Q&gt;11 Srf=2600MHz DCR=1.92ohm Ir=1.4A</v>
          </cell>
          <cell r="D3176">
            <v>2.04</v>
          </cell>
        </row>
        <row r="3177">
          <cell r="B3177">
            <v>204981</v>
          </cell>
          <cell r="C3177" t="str">
            <v>IND 0402 68nH +/-5% Q&gt;6 Srf=1200MHz DCR=3.2ohm Ir=0.05A</v>
          </cell>
          <cell r="D3177">
            <v>1.02</v>
          </cell>
        </row>
        <row r="3178">
          <cell r="B3178">
            <v>204982</v>
          </cell>
          <cell r="C3178" t="str">
            <v>IND 0402 56nH +/-5% Q&gt;6 Srf=1200MHz DCR=3.0ohm Ir=0.05A</v>
          </cell>
          <cell r="D3178">
            <v>1.02</v>
          </cell>
        </row>
        <row r="3179">
          <cell r="B3179">
            <v>204983</v>
          </cell>
          <cell r="C3179" t="str">
            <v>IND 0402 82nH +/-5% Q&gt;6 Srf=1000MHz DCR=3.5ohm Ir=0.05A</v>
          </cell>
          <cell r="D3179">
            <v>1.02</v>
          </cell>
        </row>
        <row r="3180">
          <cell r="B3180">
            <v>204984</v>
          </cell>
          <cell r="C3180" t="str">
            <v>Power Inductor 252010 1.0uH 20% 0.041ohm 4.95A</v>
          </cell>
          <cell r="D3180">
            <v>2.04</v>
          </cell>
        </row>
        <row r="3181">
          <cell r="B3181">
            <v>204985</v>
          </cell>
          <cell r="C3181" t="str">
            <v>Power Inducto 2.0?1.6?1.0mm 1.0uH +/-20% 0.058ohm 3.50A</v>
          </cell>
          <cell r="D3181">
            <v>2.04</v>
          </cell>
        </row>
        <row r="3182">
          <cell r="B3182">
            <v>204986</v>
          </cell>
          <cell r="C3182" t="str">
            <v>Power Inducto 2016 1.0uH +/-20% Q&gt;14 Srf=10000MHz DCR=0.07ohm Ir=2.7A</v>
          </cell>
          <cell r="D3182">
            <v>2.04</v>
          </cell>
        </row>
        <row r="3183">
          <cell r="B3183">
            <v>204987</v>
          </cell>
          <cell r="C3183" t="str">
            <v>Power Inducto 2.5x2.0x1.0 0.47UH +-20% Srf=10000MHz 0.039ohm Ir=4.9A</v>
          </cell>
          <cell r="D3183">
            <v>2.04</v>
          </cell>
        </row>
        <row r="3184">
          <cell r="B3184">
            <v>204988</v>
          </cell>
          <cell r="C3184" t="str">
            <v>Power Inducto 2016 2.2uH +/-20% Q&gt;14 Srf=10000MHz DCR=0.14ohm Ir=1.9A</v>
          </cell>
          <cell r="D3184">
            <v>1.02</v>
          </cell>
        </row>
        <row r="3185">
          <cell r="B3185">
            <v>204989</v>
          </cell>
          <cell r="C3185" t="str">
            <v>TVS_Diode Vrwm=4.5V C=1500pF ESD=30KV DFN1610-2L_</v>
          </cell>
          <cell r="D3185">
            <v>1.02</v>
          </cell>
        </row>
        <row r="3186">
          <cell r="B3186">
            <v>204990</v>
          </cell>
          <cell r="C3186" t="str">
            <v>TVS_Diode Vrwm=4.5V C=9.5pF ESD=30KV DFN1006-2L</v>
          </cell>
          <cell r="D3186">
            <v>5.0999999999999996</v>
          </cell>
        </row>
        <row r="3187">
          <cell r="B3187">
            <v>204991</v>
          </cell>
          <cell r="C3187" t="str">
            <v>TVS_Diode Vrwm=4.5V C=80pF ESD=30KV DFN1006-2L</v>
          </cell>
          <cell r="D3187">
            <v>15.3</v>
          </cell>
        </row>
        <row r="3188">
          <cell r="B3188">
            <v>204992</v>
          </cell>
          <cell r="C3188" t="str">
            <v>DFNWB2.0 x 2.0-3L;Excellent package :2.0mm x 2.0mm x 0.6mm_5.0V_2500pF</v>
          </cell>
          <cell r="D3188">
            <v>2.04</v>
          </cell>
        </row>
        <row r="3189">
          <cell r="B3189">
            <v>204993</v>
          </cell>
          <cell r="C3189" t="str">
            <v>SAW 1.6?0.8?0.6mm__2400MHz/5500MHz.</v>
          </cell>
          <cell r="D3189">
            <v>1.02</v>
          </cell>
        </row>
        <row r="3190">
          <cell r="B3190">
            <v>204994</v>
          </cell>
          <cell r="C3190" t="str">
            <v>SAW 1.1mm*0.9mm_WiFi SAW.</v>
          </cell>
          <cell r="D3190">
            <v>1.02</v>
          </cell>
        </row>
        <row r="3191">
          <cell r="B3191">
            <v>204995</v>
          </cell>
          <cell r="C3191" t="str">
            <v>SAW 1.1mm*0.9mm_LTE BAND1/4 Rx.</v>
          </cell>
          <cell r="D3191">
            <v>1.02</v>
          </cell>
        </row>
        <row r="3192">
          <cell r="B3192">
            <v>204996</v>
          </cell>
          <cell r="C3192" t="str">
            <v>SAW 1.1mm*0.9mm_LTE BAND 3 (Rx ).</v>
          </cell>
          <cell r="D3192">
            <v>1.02</v>
          </cell>
        </row>
        <row r="3193">
          <cell r="B3193">
            <v>204997</v>
          </cell>
          <cell r="C3193" t="str">
            <v>SAW 1.1mm*0.9mm_GSM850/BAND5 Rx.</v>
          </cell>
          <cell r="D3193">
            <v>1.02</v>
          </cell>
        </row>
        <row r="3194">
          <cell r="B3194">
            <v>204998</v>
          </cell>
          <cell r="C3194" t="str">
            <v>SAW 1.1mm*0.9mm_LTE BAND 7 (Rx ).</v>
          </cell>
          <cell r="D3194">
            <v>1.02</v>
          </cell>
        </row>
        <row r="3195">
          <cell r="B3195">
            <v>204999</v>
          </cell>
          <cell r="C3195" t="str">
            <v>SAW 1.1mm*0.9mm_LTE BAND 8 (Rx ).</v>
          </cell>
          <cell r="D3195">
            <v>1.02</v>
          </cell>
        </row>
        <row r="3196">
          <cell r="B3196">
            <v>205000</v>
          </cell>
          <cell r="C3196" t="str">
            <v>SAW 1.1mm*0.9mm_LTE BAND (Rx ).</v>
          </cell>
          <cell r="D3196">
            <v>1.02</v>
          </cell>
        </row>
        <row r="3197">
          <cell r="B3197">
            <v>205001</v>
          </cell>
          <cell r="C3197" t="str">
            <v>LNA 1575.42MHz Gain=19dB 1x1.5x0.75mm</v>
          </cell>
          <cell r="D3197">
            <v>1.02</v>
          </cell>
        </row>
        <row r="3198">
          <cell r="B3198">
            <v>205002</v>
          </cell>
          <cell r="C3198" t="str">
            <v>Duplexer 1.8X1.4X0.4mm_Band 1 DPX_1950.0 / 2140.0 [MHz] .</v>
          </cell>
          <cell r="D3198">
            <v>1.01</v>
          </cell>
        </row>
        <row r="3199">
          <cell r="B3199">
            <v>205003</v>
          </cell>
          <cell r="C3199" t="str">
            <v>Duplexer 1.8?1.4?0.52mm3 8pin lay-out_LTE B2 DPX-Tx 1880MHz LTE B2 DPX-Rx 1960MHz</v>
          </cell>
          <cell r="D3199">
            <v>1.02</v>
          </cell>
        </row>
        <row r="3200">
          <cell r="B3200">
            <v>205004</v>
          </cell>
          <cell r="C3200" t="str">
            <v>Duplexer 1.8 x 1.4 x 0.6 mm_band 3</v>
          </cell>
          <cell r="D3200">
            <v>1.02</v>
          </cell>
        </row>
        <row r="3201">
          <cell r="B3201">
            <v>205005</v>
          </cell>
          <cell r="C3201" t="str">
            <v>Duplexer 1.8 x 1.4 x 0.5mm_Band 7</v>
          </cell>
          <cell r="D3201">
            <v>1.02</v>
          </cell>
        </row>
        <row r="3202">
          <cell r="B3202">
            <v>205006</v>
          </cell>
          <cell r="C3202" t="str">
            <v>Duplexer 1.8?1.4?0.52mm3 8pin lay-out_TC-SAW LTE B8 DPX-Tx 897.5MHz TC-SAW LTE B8 DPX-Rx 942.5MHz</v>
          </cell>
          <cell r="D3202">
            <v>1.02</v>
          </cell>
        </row>
        <row r="3203">
          <cell r="B3203">
            <v>205007</v>
          </cell>
          <cell r="C3203" t="str">
            <v>Duplexer 1.8?1.4?0.52mm3 8pin lay-out_LTE BAND20 Tx 847MHz LTE BAND20 Rx 806MHz</v>
          </cell>
          <cell r="D3203">
            <v>1.02</v>
          </cell>
        </row>
        <row r="3204">
          <cell r="B3204">
            <v>205008</v>
          </cell>
          <cell r="C3204" t="str">
            <v>D3.5mm_earphone connector_breakboard anti-paste improve Actuating Force,4.1+/-0.1*12.5+/-0.1*8.1+/-0.05mm</v>
          </cell>
          <cell r="D3204">
            <v>1.01</v>
          </cell>
        </row>
        <row r="3205">
          <cell r="B3205">
            <v>205009</v>
          </cell>
          <cell r="C3205" t="str">
            <v>COVER connector H1.35_3in1 PinPush _card frame-housing?34.5+/-0.1*16.8+/-0.1*1.35+/-0.08mm</v>
          </cell>
          <cell r="D3205">
            <v>1.01</v>
          </cell>
        </row>
        <row r="3206">
          <cell r="B3206">
            <v>205010</v>
          </cell>
          <cell r="C3206" t="str">
            <v>SIM connector,H1.35_3in1 PinPush _card frame-Sim pieces?8+/-0.1*8.08+/-0.1*0.85+0.08-0.05mm</v>
          </cell>
          <cell r="D3206">
            <v>2.02</v>
          </cell>
        </row>
        <row r="3207">
          <cell r="B3207">
            <v>205011</v>
          </cell>
          <cell r="C3207" t="str">
            <v>TF connector,H1.35_3in1 PinPush card frame-TF??,9.6+/-0.1*8.46+/-0.1*0.89+/-0.05mm</v>
          </cell>
          <cell r="D3207">
            <v>1.01</v>
          </cell>
        </row>
        <row r="3208">
          <cell r="B3208">
            <v>205012</v>
          </cell>
          <cell r="C3208" t="str">
            <v>ANT H1.4_6PIN_shrapnel group_shell group,4.8+/-0.1*3.6+/-0.1*2.17+/-0.08mm</v>
          </cell>
          <cell r="D3208">
            <v>1.01</v>
          </cell>
        </row>
        <row r="3209">
          <cell r="B3209">
            <v>205013</v>
          </cell>
          <cell r="C3209" t="str">
            <v>H1.0 Contact strip 1.8*1*1.1 (+/-0.2) mm</v>
          </cell>
          <cell r="D3209">
            <v>2.02</v>
          </cell>
        </row>
        <row r="3210">
          <cell r="B3210">
            <v>205014</v>
          </cell>
          <cell r="C3210" t="str">
            <v>BTB type connector?30pin_8.52+/-0.2*2.54+/-0.2*0.8+/-0.1mm</v>
          </cell>
          <cell r="D3210">
            <v>4.04</v>
          </cell>
        </row>
        <row r="3211">
          <cell r="B3211">
            <v>205015</v>
          </cell>
          <cell r="C3211" t="str">
            <v>BTB type connector?10pin_?4.52+/-0.2*2.54+/-0.2*0.8+/-0.1mm</v>
          </cell>
          <cell r="D3211">
            <v>1.01</v>
          </cell>
        </row>
        <row r="3212">
          <cell r="B3212">
            <v>205016</v>
          </cell>
          <cell r="C3212" t="str">
            <v>Crystal 2520_26M_+/-1MHz_7pF ._30ohm</v>
          </cell>
          <cell r="D3212">
            <v>1.01</v>
          </cell>
        </row>
        <row r="3213">
          <cell r="B3213">
            <v>205017</v>
          </cell>
          <cell r="C3213" t="str">
            <v>LED 2.2*1.6*0.65mm_3V_350mA_1500mA</v>
          </cell>
          <cell r="D3213">
            <v>1.01</v>
          </cell>
        </row>
        <row r="3214">
          <cell r="B3214">
            <v>205018</v>
          </cell>
          <cell r="C3214" t="str">
            <v>Flash Driver Chip FCQFN 2.0mmX3.0mmX0.55mm-20L package_Audio PA_5W</v>
          </cell>
          <cell r="D3214">
            <v>1.02</v>
          </cell>
        </row>
        <row r="3215">
          <cell r="B3215">
            <v>205019</v>
          </cell>
          <cell r="C3215" t="str">
            <v>Backlight DFN 2mm X2mm X0.75mm-6L package_High Efficiency,Support 0.3% PWM Dimming Boost WLED Driver with Flash Mode__38V</v>
          </cell>
          <cell r="D3215">
            <v>1.01</v>
          </cell>
        </row>
        <row r="3216">
          <cell r="B3216">
            <v>205020</v>
          </cell>
          <cell r="C3216" t="str">
            <v>EMMC_11.5x13.0x1.0mm , 153FBGA_32G</v>
          </cell>
          <cell r="D3216">
            <v>1.002</v>
          </cell>
        </row>
        <row r="3217">
          <cell r="B3217">
            <v>205021</v>
          </cell>
          <cell r="C3217" t="str">
            <v>LPDDR4X_200-ball VFBGA (10mm x 14.5mm x1.04mm max)_3GB</v>
          </cell>
          <cell r="D3217">
            <v>1.002</v>
          </cell>
        </row>
        <row r="3218">
          <cell r="B3218">
            <v>205022</v>
          </cell>
          <cell r="C3218" t="str">
            <v>Smallest and thinnest LGA package for portable devices: 2.5x3x0.91mm (14-pin LGA)_Gyroscope_</v>
          </cell>
          <cell r="D3218">
            <v>1.01</v>
          </cell>
        </row>
        <row r="3219">
          <cell r="B3219">
            <v>205023</v>
          </cell>
          <cell r="C3219" t="str">
            <v>MT6356W/A WLCSP-181L_PMU</v>
          </cell>
          <cell r="D3219">
            <v>1.002</v>
          </cell>
        </row>
        <row r="3220">
          <cell r="B3220">
            <v>205024</v>
          </cell>
          <cell r="C3220" t="str">
            <v>MT6763V/V VFBGA;11.8 x 11x 0.9 mm_2.0GHZ_4_CPU</v>
          </cell>
          <cell r="D3220">
            <v>1.002</v>
          </cell>
        </row>
        <row r="3221">
          <cell r="B3221">
            <v>205025</v>
          </cell>
          <cell r="C3221" t="str">
            <v>MT6370P/A WL-CSP-93B 4.22*4.32(BSC)Package_PMU_</v>
          </cell>
          <cell r="D3221">
            <v>1.002</v>
          </cell>
        </row>
        <row r="3222">
          <cell r="B3222">
            <v>205026</v>
          </cell>
          <cell r="C3222" t="str">
            <v>MIPI Switch_WLCSP-36 0.4mm pitch_MIPI switch</v>
          </cell>
          <cell r="D3222">
            <v>2.02</v>
          </cell>
        </row>
        <row r="3223">
          <cell r="B3223">
            <v>205027</v>
          </cell>
          <cell r="C3223" t="str">
            <v>4mmX6.8mm+/-0.8mm 42-pin_3/4G PA_42-pin_VBATT:3~4.5V;VCC:0.5V~4.5V</v>
          </cell>
          <cell r="D3223">
            <v>1.01</v>
          </cell>
        </row>
        <row r="3224">
          <cell r="B3224">
            <v>205028</v>
          </cell>
          <cell r="C3224" t="str">
            <v>5.5 mm ? 5.3 mm ? 0.8 mm 2G PA _38-Pin_VBATT:3~4.65V;VCC:2.5V~4.5V</v>
          </cell>
          <cell r="D3224">
            <v>1.01</v>
          </cell>
        </row>
        <row r="3225">
          <cell r="B3225">
            <v>205029</v>
          </cell>
          <cell r="C3225" t="str">
            <v>1mm x 1.5mm x 0.75mm +/-0.05mm LNA for GPS/GNSS DFN-6L 1.5~3.6V.</v>
          </cell>
          <cell r="D3225">
            <v>1.01</v>
          </cell>
        </row>
        <row r="3226">
          <cell r="B3226">
            <v>205030</v>
          </cell>
          <cell r="C3226" t="str">
            <v>2.0mm x 2.0mm +/-0.05mm,QFN,14-pin_SP8T switch_2.5V~3.0V_2G/3G/4G antenna diversity or LTE</v>
          </cell>
          <cell r="D3226">
            <v>1.02</v>
          </cell>
        </row>
        <row r="3227">
          <cell r="B3227">
            <v>205031</v>
          </cell>
          <cell r="C3227" t="str">
            <v>__shield cover stainless steel ?not SMT??28.76+/-0.1*30.2+/-*1.1+/-0.05mm</v>
          </cell>
          <cell r="D3227">
            <v>1.01</v>
          </cell>
        </row>
        <row r="3228">
          <cell r="B3228">
            <v>205032</v>
          </cell>
          <cell r="C3228" t="str">
            <v>__shield frame_ white copper _ intenal top side with insulating paint?12.8+/-0.08*6.95+/-0.08*13.5+/-0.05</v>
          </cell>
          <cell r="D3228">
            <v>1.01</v>
          </cell>
        </row>
        <row r="3229">
          <cell r="B3229">
            <v>205033</v>
          </cell>
          <cell r="C3229" t="str">
            <v>__shield frame_ white copper _ intenal top side with insulating paint??36+/-0.08*30.24+/-*1.3+/-0.05mm</v>
          </cell>
          <cell r="D3229">
            <v>1.01</v>
          </cell>
        </row>
        <row r="3230">
          <cell r="B3230">
            <v>205034</v>
          </cell>
          <cell r="C3230" t="str">
            <v>__shield cover _white copper _ intenal top side with insulating paint?,10.8+/-0.08*5.8+/-0.08*1.15+/-0.05</v>
          </cell>
          <cell r="D3230">
            <v>1.01</v>
          </cell>
        </row>
        <row r="3231">
          <cell r="B3231">
            <v>205035</v>
          </cell>
          <cell r="C3231" t="str">
            <v>__shield cover _white copper _ intenal top side with insulating paint,32.1+/-0.08*34.5+/-0.08*1.3+/-0.05</v>
          </cell>
          <cell r="D3231">
            <v>1.01</v>
          </cell>
        </row>
        <row r="3232">
          <cell r="B3232">
            <v>205036</v>
          </cell>
          <cell r="C3232" t="str">
            <v>8 floor 2 steps_wuzhu__V3.0(190814)</v>
          </cell>
          <cell r="D3232">
            <v>1.0009999999999999</v>
          </cell>
        </row>
        <row r="3233">
          <cell r="B3233">
            <v>205037</v>
          </cell>
          <cell r="C3233" t="str">
            <v>_Heat dissipating silica gel__regular shapes_10*10*0.6mm_grey color_5W heat conductivity coefficient_hardness 30 degree__</v>
          </cell>
          <cell r="D3233">
            <v>2.02</v>
          </cell>
        </row>
        <row r="3234">
          <cell r="B3234">
            <v>205038</v>
          </cell>
          <cell r="C3234" t="str">
            <v>_Heat dissipating silica gel__regular shapes_5*5*0.6mm_grey color_5W heat conductivity coefficient_hardness 30 degree__</v>
          </cell>
          <cell r="D3234">
            <v>1.01</v>
          </cell>
        </row>
        <row r="3235">
          <cell r="B3235">
            <v>205039</v>
          </cell>
          <cell r="C3235" t="str">
            <v>TVS_Diode Vrwm=4.5V C=1200pF ESD=30KV DFN2*2</v>
          </cell>
          <cell r="D3235">
            <v>2.04</v>
          </cell>
        </row>
        <row r="3236">
          <cell r="B3236">
            <v>205041</v>
          </cell>
          <cell r="C3236" t="str">
            <v>CAP 0201 3.0pF +/-0.25pF NP0 25V</v>
          </cell>
          <cell r="D3236">
            <v>1.0149999999999999</v>
          </cell>
        </row>
        <row r="3237">
          <cell r="B3237">
            <v>205042</v>
          </cell>
          <cell r="C3237" t="str">
            <v>CAP 0201 15pF +/-5% NP0 25V</v>
          </cell>
          <cell r="D3237">
            <v>1.0149999999999999</v>
          </cell>
        </row>
        <row r="3238">
          <cell r="B3238">
            <v>205043</v>
          </cell>
          <cell r="C3238" t="str">
            <v>CAP 0201 47nF +/-10% X5R 10V</v>
          </cell>
          <cell r="D3238">
            <v>2.0299999999999998</v>
          </cell>
        </row>
        <row r="3239">
          <cell r="B3239">
            <v>205044</v>
          </cell>
          <cell r="C3239" t="str">
            <v>IND 0201 2.2nH +/-0.3nH Q&gt;13 Srf=10000MHz DCR=0.25ohm Ir=290mA</v>
          </cell>
          <cell r="D3239">
            <v>1.02</v>
          </cell>
        </row>
        <row r="3240">
          <cell r="B3240">
            <v>205045</v>
          </cell>
          <cell r="C3240" t="str">
            <v>Chip_Bead 0603 600ohm +/-25%@100MHz DCR=0.15ohm Ir=1.3A</v>
          </cell>
          <cell r="D3240">
            <v>2.04</v>
          </cell>
        </row>
        <row r="3241">
          <cell r="B3241">
            <v>205046</v>
          </cell>
          <cell r="C3241" t="str">
            <v>3_3.0mm_4.6mm_ board, 11.6 +/- 0.1 * 8.2 +/- 0.1 * 2.4 +/- 0.1mm</v>
          </cell>
          <cell r="D3241">
            <v>1.01</v>
          </cell>
        </row>
        <row r="3242">
          <cell r="B3242">
            <v>205047</v>
          </cell>
          <cell r="C3242" t="str">
            <v>_10__1.35mm_Plug-in NanoSIM card holder, 12.35 +/- 0.1 * 9.8 +/- 0.1 * 1.35 +/- 0.1mm</v>
          </cell>
          <cell r="D3242">
            <v>2.02</v>
          </cell>
        </row>
        <row r="3243">
          <cell r="B3243">
            <v>205048</v>
          </cell>
          <cell r="C3243" t="str">
            <v>2.1mm * 2mm * 0.9mm +/- 0.1__SMD coaxial socket, 317MM803001, 4pin, 2.1mm * 2mm * 0.9mm, rated voltage 30V, 0-11GHz</v>
          </cell>
          <cell r="D3243">
            <v>2.02</v>
          </cell>
        </row>
        <row r="3244">
          <cell r="B3244">
            <v>205049</v>
          </cell>
          <cell r="C3244" t="str">
            <v>11.25 * 6.96 * 1.7_9pin_H1.7_T deck / support hot plug, 11.25 +/- 0.1 * 7 +/- 0.1 * 1.7 +/- 0.1mm</v>
          </cell>
          <cell r="D3244">
            <v>1.01</v>
          </cell>
        </row>
        <row r="3245">
          <cell r="B3245">
            <v>205050</v>
          </cell>
          <cell r="C3245" t="str">
            <v>1.1mm*0.9mm+/-0.05mm 1960MHz LTE BAND 2 (Rx ).</v>
          </cell>
          <cell r="D3245">
            <v>2.02</v>
          </cell>
        </row>
        <row r="3246">
          <cell r="B3246">
            <v>205051</v>
          </cell>
          <cell r="C3246" t="str">
            <v>1.1mm*0.9mm+/-0.05mm 2442MHz WiFi SAW.</v>
          </cell>
          <cell r="D3246">
            <v>1.01</v>
          </cell>
        </row>
        <row r="3247">
          <cell r="B3247">
            <v>205052</v>
          </cell>
          <cell r="C3247" t="str">
            <v>1.8X1.4X0.6mm+/-0.05mm Band 5 DPX 836.5 / 881.5 [MHz] .</v>
          </cell>
          <cell r="D3247">
            <v>1.01</v>
          </cell>
        </row>
        <row r="3248">
          <cell r="B3248">
            <v>205053</v>
          </cell>
          <cell r="C3248" t="str">
            <v>1.8X1.4X0.6mm+/-0.05mm Band 1 DPX 1950.0 / 2140.0 [MHz] .</v>
          </cell>
          <cell r="D3248">
            <v>1.02</v>
          </cell>
        </row>
        <row r="3249">
          <cell r="B3249">
            <v>205054</v>
          </cell>
          <cell r="C3249" t="str">
            <v>1.8+/-0.05 mm ? 1.4+/-0.05 mmx0.6 mm (max.)_1710.24... 1784.76 MHz;B3.</v>
          </cell>
          <cell r="D3249">
            <v>1.02</v>
          </cell>
        </row>
        <row r="3250">
          <cell r="B3250">
            <v>205055</v>
          </cell>
          <cell r="C3250" t="str">
            <v>__shield frame_ white copper _ intenal top side with insulating paint?48.45+/-0.08*35.15+/-*1.3+/-0.05mm</v>
          </cell>
          <cell r="D3250">
            <v>1.01</v>
          </cell>
        </row>
        <row r="3251">
          <cell r="B3251">
            <v>205056</v>
          </cell>
          <cell r="C3251" t="str">
            <v>_shield cover stainless steel ?not SMT??48.41+/-0.08*35.11+/-*1.1+/-0.05mm</v>
          </cell>
          <cell r="D3251">
            <v>1.01</v>
          </cell>
        </row>
        <row r="3252">
          <cell r="B3252">
            <v>205057</v>
          </cell>
          <cell r="C3252" t="str">
            <v>Steel Sheet-Main FPC Connector-Silver Grey 23.35*7.1*1.92mm-Primo N4</v>
          </cell>
          <cell r="D3252">
            <v>1.0049999999999999</v>
          </cell>
        </row>
        <row r="3253">
          <cell r="B3253">
            <v>205058</v>
          </cell>
          <cell r="C3253" t="str">
            <v>Speaker With Box-Black-Primo N4</v>
          </cell>
          <cell r="D3253">
            <v>1.0149999999999999</v>
          </cell>
        </row>
        <row r="3254">
          <cell r="B3254">
            <v>205059</v>
          </cell>
          <cell r="C3254" t="str">
            <v>Rubber Sleeve-Headphone-Black-Primo N4</v>
          </cell>
          <cell r="D3254">
            <v>1.02</v>
          </cell>
        </row>
        <row r="3255">
          <cell r="B3255">
            <v>205060</v>
          </cell>
          <cell r="C3255" t="str">
            <v>Rubber Sleeve-Mic-Black-Primo N4</v>
          </cell>
          <cell r="D3255">
            <v>1.02</v>
          </cell>
        </row>
        <row r="3256">
          <cell r="B3256">
            <v>205061</v>
          </cell>
          <cell r="C3256" t="str">
            <v>Battery WMB4000H-Primo N4</v>
          </cell>
          <cell r="D3256">
            <v>1.01</v>
          </cell>
        </row>
        <row r="3257">
          <cell r="B3257">
            <v>205062</v>
          </cell>
          <cell r="C3257" t="str">
            <v>Sim Ejector Pin-Primo N4</v>
          </cell>
          <cell r="D3257">
            <v>1.0049999999999999</v>
          </cell>
        </row>
        <row r="3258">
          <cell r="B3258">
            <v>205063</v>
          </cell>
          <cell r="C3258" t="str">
            <v>Waterproof Label Dia 4.5mm-Primo N4</v>
          </cell>
          <cell r="D3258">
            <v>1.02</v>
          </cell>
        </row>
        <row r="3259">
          <cell r="B3259">
            <v>205064</v>
          </cell>
          <cell r="C3259" t="str">
            <v>TP Protective Film-Primo N4</v>
          </cell>
          <cell r="D3259">
            <v>1.01</v>
          </cell>
        </row>
        <row r="3260">
          <cell r="B3260">
            <v>205065</v>
          </cell>
          <cell r="C3260" t="str">
            <v>Phone Case-Primo N4</v>
          </cell>
          <cell r="D3260">
            <v>1</v>
          </cell>
        </row>
        <row r="3261">
          <cell r="B3261">
            <v>205066</v>
          </cell>
          <cell r="C3261" t="str">
            <v>Battery Cover Protector Film-Primo N4</v>
          </cell>
          <cell r="D3261">
            <v>1.01</v>
          </cell>
        </row>
        <row r="3262">
          <cell r="B3262">
            <v>205067</v>
          </cell>
          <cell r="C3262" t="str">
            <v>Sim Card Tray With T-Card Tray-Sea Green-Primo N4</v>
          </cell>
          <cell r="D3262">
            <v>1.0049999999999999</v>
          </cell>
        </row>
        <row r="3263">
          <cell r="B3263">
            <v>205068</v>
          </cell>
          <cell r="C3263" t="str">
            <v>Fingerprint Module-Rainbow Black-Primo N4</v>
          </cell>
          <cell r="D3263">
            <v>1.0049999999999999</v>
          </cell>
        </row>
        <row r="3264">
          <cell r="B3264">
            <v>205069</v>
          </cell>
          <cell r="C3264" t="str">
            <v>Fingerprint Module-Sea Green-Primo N4</v>
          </cell>
          <cell r="D3264">
            <v>1.0049999999999999</v>
          </cell>
        </row>
        <row r="3265">
          <cell r="B3265">
            <v>205070</v>
          </cell>
          <cell r="C3265" t="str">
            <v>Vibrator Motor-Primo N4</v>
          </cell>
          <cell r="D3265">
            <v>1.01</v>
          </cell>
        </row>
        <row r="3266">
          <cell r="B3266">
            <v>205071</v>
          </cell>
          <cell r="C3266" t="str">
            <v>Receiver-Primo N4</v>
          </cell>
          <cell r="D3266">
            <v>1.0149999999999999</v>
          </cell>
        </row>
        <row r="3267">
          <cell r="B3267">
            <v>205072</v>
          </cell>
          <cell r="C3267" t="str">
            <v>Sim Card Tray With T-Card Tray-Rainbow Black-Primo N4</v>
          </cell>
          <cell r="D3267">
            <v>1.0049999999999999</v>
          </cell>
        </row>
        <row r="3268">
          <cell r="B3268">
            <v>205073</v>
          </cell>
          <cell r="C3268" t="str">
            <v>Mylar Coaxial Line concealing 80*2.9*0.15mm black-Primo H9</v>
          </cell>
          <cell r="D3268">
            <v>1.03</v>
          </cell>
        </row>
        <row r="3269">
          <cell r="B3269">
            <v>205074</v>
          </cell>
          <cell r="C3269" t="str">
            <v>FPC P/L Sensore-Primo H9</v>
          </cell>
          <cell r="D3269">
            <v>1.0149999999999999</v>
          </cell>
        </row>
        <row r="3270">
          <cell r="B3270">
            <v>205075</v>
          </cell>
          <cell r="C3270" t="str">
            <v>FPC Receiver-Primo H9</v>
          </cell>
          <cell r="D3270">
            <v>1.0149999999999999</v>
          </cell>
        </row>
        <row r="3271">
          <cell r="B3271">
            <v>205076</v>
          </cell>
          <cell r="C3271" t="str">
            <v>FPC Side Key-Primo H9</v>
          </cell>
          <cell r="D3271">
            <v>1.0149999999999999</v>
          </cell>
        </row>
        <row r="3272">
          <cell r="B3272">
            <v>205077</v>
          </cell>
          <cell r="C3272" t="str">
            <v>FPC Main-Primo H9</v>
          </cell>
          <cell r="D3272">
            <v>1.008</v>
          </cell>
        </row>
        <row r="3273">
          <cell r="B3273">
            <v>205078</v>
          </cell>
          <cell r="C3273" t="str">
            <v>Antenna Main GSM Black 47.5*11.12*0.15 mm-Primo H9</v>
          </cell>
          <cell r="D3273">
            <v>1.02</v>
          </cell>
        </row>
        <row r="3274">
          <cell r="B3274">
            <v>205079</v>
          </cell>
          <cell r="C3274" t="str">
            <v>Antenna Diversity GSM Black 32*15.6*0.15 mm-Primo H9</v>
          </cell>
          <cell r="D3274">
            <v>1.02</v>
          </cell>
        </row>
        <row r="3275">
          <cell r="B3275">
            <v>205080</v>
          </cell>
          <cell r="C3275" t="str">
            <v>Antenna WIFI/GPS/BT BLACK 32.74*16.04*0.15 mm-Primo H9</v>
          </cell>
          <cell r="D3275">
            <v>1.02</v>
          </cell>
        </row>
        <row r="3276">
          <cell r="B3276">
            <v>205081</v>
          </cell>
          <cell r="C3276" t="str">
            <v>RF Cable Coaxial 111.7*0.81 mm Black-Primo H9</v>
          </cell>
          <cell r="D3276">
            <v>1.0149999999999999</v>
          </cell>
        </row>
        <row r="3277">
          <cell r="B3277">
            <v>205082</v>
          </cell>
          <cell r="C3277" t="str">
            <v>Camera Lens Rear-Primo H9</v>
          </cell>
          <cell r="D3277">
            <v>1.01</v>
          </cell>
        </row>
        <row r="3278">
          <cell r="B3278">
            <v>205083</v>
          </cell>
          <cell r="C3278" t="str">
            <v>Back Housing(Battery Cover) Chameleon Black-Primo H9</v>
          </cell>
          <cell r="D3278">
            <v>1.01</v>
          </cell>
        </row>
        <row r="3279">
          <cell r="B3279">
            <v>205084</v>
          </cell>
          <cell r="C3279" t="str">
            <v>Back Housing(Battery Cover) Gradient Purple-Primo H9</v>
          </cell>
          <cell r="D3279">
            <v>1.01</v>
          </cell>
        </row>
        <row r="3280">
          <cell r="B3280">
            <v>205085</v>
          </cell>
          <cell r="C3280" t="str">
            <v>Back Housing(Battery Cover) Cyan Blue-Primo H9</v>
          </cell>
          <cell r="D3280">
            <v>1.01</v>
          </cell>
        </row>
        <row r="3281">
          <cell r="B3281">
            <v>205086</v>
          </cell>
          <cell r="C3281" t="str">
            <v>Back Housing(Battery Cover) Aurora Green-Primo H9</v>
          </cell>
          <cell r="D3281">
            <v>1.01</v>
          </cell>
        </row>
        <row r="3282">
          <cell r="B3282">
            <v>205087</v>
          </cell>
          <cell r="C3282" t="str">
            <v>Speaker Bracket-Primo H9</v>
          </cell>
          <cell r="D3282">
            <v>1.02</v>
          </cell>
        </row>
        <row r="3283">
          <cell r="B3283">
            <v>205088</v>
          </cell>
          <cell r="C3283" t="str">
            <v>Middle Housing Black-Primo H9</v>
          </cell>
          <cell r="D3283">
            <v>1.02</v>
          </cell>
        </row>
        <row r="3284">
          <cell r="B3284">
            <v>205089</v>
          </cell>
          <cell r="C3284" t="str">
            <v>Screw 1 M1.4* L3* D25* T05-L-B;2.5 0/-0.3*1.4 /-0.06 mm-Primo H9</v>
          </cell>
          <cell r="D3284">
            <v>9.27</v>
          </cell>
        </row>
        <row r="3285">
          <cell r="B3285">
            <v>205090</v>
          </cell>
          <cell r="C3285" t="str">
            <v>Screw 2 M1.4* L2.5* D25* T05-P-B;2.5 0/-0.3*1.4 /-0.06 mm-Primo H9</v>
          </cell>
          <cell r="D3285">
            <v>1.03</v>
          </cell>
        </row>
        <row r="3286">
          <cell r="B3286">
            <v>205091</v>
          </cell>
          <cell r="C3286" t="str">
            <v>Speaker-Primo H9</v>
          </cell>
          <cell r="D3286">
            <v>1.0149999999999999</v>
          </cell>
        </row>
        <row r="3287">
          <cell r="B3287">
            <v>205092</v>
          </cell>
          <cell r="C3287" t="str">
            <v>Rubber Sleeve Headphone 7.3*8.9*0.6mm Black-Primo H9</v>
          </cell>
          <cell r="D3287">
            <v>1.02</v>
          </cell>
        </row>
        <row r="3288">
          <cell r="B3288">
            <v>205093</v>
          </cell>
          <cell r="C3288" t="str">
            <v>Rubber Sleeve MIC 5.5mm*6.2mm*3.9mmmm Black-Primo H9</v>
          </cell>
          <cell r="D3288">
            <v>1.02</v>
          </cell>
        </row>
        <row r="3289">
          <cell r="B3289">
            <v>205094</v>
          </cell>
          <cell r="C3289" t="str">
            <v>Rubber Sleeve Front Camera 7.9*7.9*4mm Black-Primo H9</v>
          </cell>
          <cell r="D3289">
            <v>1.02</v>
          </cell>
        </row>
        <row r="3290">
          <cell r="B3290">
            <v>205095</v>
          </cell>
          <cell r="C3290" t="str">
            <v>Finger Print Module Black-Primo H9</v>
          </cell>
          <cell r="D3290">
            <v>1.0049999999999999</v>
          </cell>
        </row>
        <row r="3291">
          <cell r="B3291">
            <v>205096</v>
          </cell>
          <cell r="C3291" t="str">
            <v>Finger Print Module Purple-Primo H9</v>
          </cell>
          <cell r="D3291">
            <v>1.0049999999999999</v>
          </cell>
        </row>
        <row r="3292">
          <cell r="B3292">
            <v>205097</v>
          </cell>
          <cell r="C3292" t="str">
            <v>Finger Print Module Blue-Primo H9</v>
          </cell>
          <cell r="D3292">
            <v>1.0049999999999999</v>
          </cell>
        </row>
        <row r="3293">
          <cell r="B3293">
            <v>205098</v>
          </cell>
          <cell r="C3293" t="str">
            <v>Finger Print Module Green-Primo H9</v>
          </cell>
          <cell r="D3293">
            <v>1.0049999999999999</v>
          </cell>
        </row>
        <row r="3294">
          <cell r="B3294">
            <v>205099</v>
          </cell>
          <cell r="C3294" t="str">
            <v>Vibrator Motor FPC Type-Primo H9</v>
          </cell>
          <cell r="D3294">
            <v>1.01</v>
          </cell>
        </row>
        <row r="3295">
          <cell r="B3295">
            <v>205100</v>
          </cell>
          <cell r="C3295" t="str">
            <v>Receiver 0809 8*9*2.5mm 20mw-Primo H9</v>
          </cell>
          <cell r="D3295">
            <v>1.0149999999999999</v>
          </cell>
        </row>
        <row r="3296">
          <cell r="B3296">
            <v>205101</v>
          </cell>
          <cell r="C3296" t="str">
            <v>Battery WMB3500B-Primo H9</v>
          </cell>
          <cell r="D3296">
            <v>1.01</v>
          </cell>
        </row>
        <row r="3297">
          <cell r="B3297">
            <v>205102</v>
          </cell>
          <cell r="C3297" t="str">
            <v>Waterproof Label 4.5mm-Primo H9</v>
          </cell>
          <cell r="D3297">
            <v>1.02</v>
          </cell>
        </row>
        <row r="3298">
          <cell r="B3298">
            <v>205103</v>
          </cell>
          <cell r="C3298" t="str">
            <v>TP Protective Film-Primo H9</v>
          </cell>
          <cell r="D3298">
            <v>1.02</v>
          </cell>
        </row>
        <row r="3299">
          <cell r="B3299">
            <v>205104</v>
          </cell>
          <cell r="C3299" t="str">
            <v>TPU Cover-Primo H9</v>
          </cell>
          <cell r="D3299">
            <v>1</v>
          </cell>
        </row>
        <row r="3300">
          <cell r="B3300">
            <v>205105</v>
          </cell>
          <cell r="C3300" t="str">
            <v>Battery cover Protector Film-Primo H9</v>
          </cell>
          <cell r="D3300">
            <v>1.02</v>
          </cell>
        </row>
        <row r="3301">
          <cell r="B3301">
            <v>205107</v>
          </cell>
          <cell r="C3301" t="str">
            <v>Foam Side Key Waterproof 12.55*2.8*1.0 Black-Primo H9</v>
          </cell>
          <cell r="D3301">
            <v>1.03</v>
          </cell>
        </row>
        <row r="3302">
          <cell r="B3302">
            <v>205108</v>
          </cell>
          <cell r="C3302" t="str">
            <v>Conductive Cloth Front Camera Connector 8.85*11.8*0.1mm-Primo H9</v>
          </cell>
          <cell r="D3302">
            <v>1.02</v>
          </cell>
        </row>
        <row r="3303">
          <cell r="B3303">
            <v>205109</v>
          </cell>
          <cell r="C3303" t="str">
            <v>Conductive Cloth Front Camera Grounding 13*6*0.1mm-Primo H9</v>
          </cell>
          <cell r="D3303">
            <v>1.02</v>
          </cell>
        </row>
        <row r="3304">
          <cell r="B3304">
            <v>205110</v>
          </cell>
          <cell r="C3304" t="str">
            <v>Conductive Cloth Main Connector 8.9*8.9*0.1mm-Primo H9</v>
          </cell>
          <cell r="D3304">
            <v>1.02</v>
          </cell>
        </row>
        <row r="3305">
          <cell r="B3305">
            <v>205111</v>
          </cell>
          <cell r="C3305" t="str">
            <v>Conductive Cloth Auxiliary Camera Connector 3.4*14.5*0.1mm-Primo H9</v>
          </cell>
          <cell r="D3305">
            <v>1.02</v>
          </cell>
        </row>
        <row r="3306">
          <cell r="B3306">
            <v>205112</v>
          </cell>
          <cell r="C3306" t="str">
            <v>Tape Mic Silicone Sleeve Back 5*4.42*0.15mm-Primo H9</v>
          </cell>
          <cell r="D3306">
            <v>1.03</v>
          </cell>
        </row>
        <row r="3307">
          <cell r="B3307">
            <v>205113</v>
          </cell>
          <cell r="C3307" t="str">
            <v>Mylar P/L Sensor 9.7*14.6*0.05, yellow-Primo H9</v>
          </cell>
          <cell r="D3307">
            <v>1.02</v>
          </cell>
        </row>
        <row r="3308">
          <cell r="B3308">
            <v>205115</v>
          </cell>
          <cell r="C3308" t="str">
            <v>Foam-LED Light Shading 13*8*0.3mm-ML19</v>
          </cell>
          <cell r="D3308">
            <v>1.02</v>
          </cell>
        </row>
        <row r="3309">
          <cell r="B3309">
            <v>205116</v>
          </cell>
          <cell r="C3309" t="str">
            <v>Middle Housing-Blue-ML19</v>
          </cell>
          <cell r="D3309">
            <v>0</v>
          </cell>
        </row>
        <row r="3310">
          <cell r="B3310">
            <v>205117</v>
          </cell>
          <cell r="C3310" t="str">
            <v>Tape-Mic Double Sided 4.8*4*0.1mm-Primo GH8</v>
          </cell>
          <cell r="D3310">
            <v>1.03</v>
          </cell>
        </row>
        <row r="3311">
          <cell r="B3311">
            <v>205118</v>
          </cell>
          <cell r="C3311" t="str">
            <v>Foam-Front Camera compacted 14.1*11.5*0.1mm-Primo GH8</v>
          </cell>
          <cell r="D3311">
            <v>1.03</v>
          </cell>
        </row>
        <row r="3312">
          <cell r="B3312">
            <v>205119</v>
          </cell>
          <cell r="C3312" t="str">
            <v>Foam-Black Camera Compacted 21.8*13.01*0.1mm-Primo GH8</v>
          </cell>
          <cell r="D3312">
            <v>1.03</v>
          </cell>
        </row>
        <row r="3313">
          <cell r="B3313">
            <v>205120</v>
          </cell>
          <cell r="C3313" t="str">
            <v>Conductive Sponge 8*8*0.3mm-Primo GH8</v>
          </cell>
          <cell r="D3313">
            <v>0</v>
          </cell>
        </row>
        <row r="3314">
          <cell r="B3314">
            <v>205121</v>
          </cell>
          <cell r="C3314" t="str">
            <v>Foam-Front Camera 6.5*5*0.3mm-Primo GH8</v>
          </cell>
          <cell r="D3314">
            <v>1.03</v>
          </cell>
        </row>
        <row r="3315">
          <cell r="B3315">
            <v>205122</v>
          </cell>
          <cell r="C3315" t="str">
            <v>Waterproof Label Dia 4.5mm-Primo GH8</v>
          </cell>
          <cell r="D3315">
            <v>1.02</v>
          </cell>
        </row>
        <row r="3316">
          <cell r="B3316">
            <v>205123</v>
          </cell>
          <cell r="C3316" t="str">
            <v>TP Protective Film-Primo GH8</v>
          </cell>
          <cell r="D3316">
            <v>1.01</v>
          </cell>
        </row>
        <row r="3317">
          <cell r="B3317">
            <v>205124</v>
          </cell>
          <cell r="C3317" t="str">
            <v>Phone Case-Primo GH8</v>
          </cell>
          <cell r="D3317">
            <v>1</v>
          </cell>
        </row>
        <row r="3318">
          <cell r="B3318">
            <v>205125</v>
          </cell>
          <cell r="C3318" t="str">
            <v>Battery Cover Protector Film-Primo GH8</v>
          </cell>
          <cell r="D3318">
            <v>1.01</v>
          </cell>
        </row>
        <row r="3319">
          <cell r="B3319">
            <v>205126</v>
          </cell>
          <cell r="C3319" t="str">
            <v>Graphite Film-PCBA 57.91*32.68*0.07mm-Primo GH8</v>
          </cell>
          <cell r="D3319">
            <v>1.02</v>
          </cell>
        </row>
        <row r="3320">
          <cell r="B3320">
            <v>205127</v>
          </cell>
          <cell r="C3320" t="str">
            <v>Graphite Film-PCBA 42.1*33.1*0.1mm-Primo GH8</v>
          </cell>
          <cell r="D3320">
            <v>1.02</v>
          </cell>
        </row>
        <row r="3321">
          <cell r="B3321">
            <v>205128</v>
          </cell>
          <cell r="C3321" t="str">
            <v>Graphite Film-Battery 60.11*56.93*0.08mm-Primo GH8</v>
          </cell>
          <cell r="D3321">
            <v>1.02</v>
          </cell>
        </row>
        <row r="3322">
          <cell r="B3322">
            <v>205129</v>
          </cell>
          <cell r="C3322" t="str">
            <v>Antenna-GSM-Black-Primo GH8</v>
          </cell>
          <cell r="D3322">
            <v>1.02</v>
          </cell>
        </row>
        <row r="3323">
          <cell r="B3323">
            <v>205130</v>
          </cell>
          <cell r="C3323" t="str">
            <v>Antenna-Driversity-Black-Primo GH8</v>
          </cell>
          <cell r="D3323">
            <v>1.02</v>
          </cell>
        </row>
        <row r="3324">
          <cell r="B3324">
            <v>205131</v>
          </cell>
          <cell r="C3324" t="str">
            <v>Antenna-WIFI/GPS/BT-Black-Primo GH8</v>
          </cell>
          <cell r="D3324">
            <v>1.02</v>
          </cell>
        </row>
        <row r="3325">
          <cell r="B3325">
            <v>205132</v>
          </cell>
          <cell r="C3325" t="str">
            <v>Cable Coaxial-Primo GH8</v>
          </cell>
          <cell r="D3325">
            <v>1.0149999999999999</v>
          </cell>
        </row>
        <row r="3326">
          <cell r="B3326">
            <v>205133</v>
          </cell>
          <cell r="C3326" t="str">
            <v>Camera Protective Lens -Primo GH8</v>
          </cell>
          <cell r="D3326">
            <v>1.01</v>
          </cell>
        </row>
        <row r="3327">
          <cell r="B3327">
            <v>205134</v>
          </cell>
          <cell r="C3327" t="str">
            <v>Machine Screw M14* L25* D25* T05-P-B-Primo GH8</v>
          </cell>
          <cell r="D3327">
            <v>5.15</v>
          </cell>
        </row>
        <row r="3328">
          <cell r="B3328">
            <v>205135</v>
          </cell>
          <cell r="C3328" t="str">
            <v>Machine Screw M14* L35* D25* T05-P-B-Primo GH8</v>
          </cell>
          <cell r="D3328">
            <v>4.12</v>
          </cell>
        </row>
        <row r="3329">
          <cell r="B3329">
            <v>205136</v>
          </cell>
          <cell r="C3329" t="str">
            <v>Vibrator Motor-Primo GH8</v>
          </cell>
          <cell r="D3329">
            <v>1.01</v>
          </cell>
        </row>
        <row r="3330">
          <cell r="B3330">
            <v>205137</v>
          </cell>
          <cell r="C3330" t="str">
            <v>Middle Housing-Black-Primo GH8</v>
          </cell>
          <cell r="D3330">
            <v>1.01</v>
          </cell>
        </row>
        <row r="3331">
          <cell r="B3331">
            <v>205138</v>
          </cell>
          <cell r="C3331" t="str">
            <v>Antenna Cover-Black-Primo GH8</v>
          </cell>
          <cell r="D3331">
            <v>1.0149999999999999</v>
          </cell>
        </row>
        <row r="3332">
          <cell r="B3332">
            <v>205139</v>
          </cell>
          <cell r="C3332" t="str">
            <v>Back Housing (Battery Cover)Gradient Purple-Primo GH8</v>
          </cell>
          <cell r="D3332">
            <v>1.01</v>
          </cell>
        </row>
        <row r="3333">
          <cell r="B3333">
            <v>205140</v>
          </cell>
          <cell r="C3333" t="str">
            <v>Back Housing(Battery Cover)Cyan Blue-Primo GH8</v>
          </cell>
          <cell r="D3333">
            <v>1.01</v>
          </cell>
        </row>
        <row r="3334">
          <cell r="B3334">
            <v>205141</v>
          </cell>
          <cell r="C3334" t="str">
            <v>Back Housing(Battery Cover)Chameleon Black-Primo GH8</v>
          </cell>
          <cell r="D3334">
            <v>1.01</v>
          </cell>
        </row>
        <row r="3335">
          <cell r="B3335">
            <v>205142</v>
          </cell>
          <cell r="C3335" t="str">
            <v>Rubber Sleeve-Black-Headphone 13.37*10.1mm-Primo GH8</v>
          </cell>
          <cell r="D3335">
            <v>1.02</v>
          </cell>
        </row>
        <row r="3336">
          <cell r="B3336">
            <v>205143</v>
          </cell>
          <cell r="C3336" t="str">
            <v>Rubber Sleeve-Black-Mic 6.3*4.2*3.9mm-Primo GH8</v>
          </cell>
          <cell r="D3336">
            <v>1.02</v>
          </cell>
        </row>
        <row r="3337">
          <cell r="B3337">
            <v>205144</v>
          </cell>
          <cell r="C3337" t="str">
            <v>Speaker-Primo GH8</v>
          </cell>
          <cell r="D3337">
            <v>1.0149999999999999</v>
          </cell>
        </row>
        <row r="3338">
          <cell r="B3338">
            <v>205145</v>
          </cell>
          <cell r="C3338" t="str">
            <v>Receiver-Primo GH8</v>
          </cell>
          <cell r="D3338">
            <v>1.0149999999999999</v>
          </cell>
        </row>
        <row r="3339">
          <cell r="B3339">
            <v>205146</v>
          </cell>
          <cell r="C3339" t="str">
            <v>Main FPC-BTB Type-Black-Primo GH8</v>
          </cell>
          <cell r="D3339">
            <v>1.008</v>
          </cell>
        </row>
        <row r="3340">
          <cell r="B3340">
            <v>205147</v>
          </cell>
          <cell r="C3340" t="str">
            <v>Battery WMB3000M-Primo GH8</v>
          </cell>
          <cell r="D3340">
            <v>1.01</v>
          </cell>
        </row>
        <row r="3341">
          <cell r="B3341">
            <v>205148</v>
          </cell>
          <cell r="C3341" t="str">
            <v>Mylar 66.4*3.07*0.15mm-Primo GH8</v>
          </cell>
          <cell r="D3341">
            <v>1.02</v>
          </cell>
        </row>
        <row r="3342">
          <cell r="B3342">
            <v>205149</v>
          </cell>
          <cell r="C3342" t="str">
            <v>Mylar-High Temperature Insulating 6*2.5*0.06mm-Primo GH8</v>
          </cell>
          <cell r="D3342">
            <v>1.02</v>
          </cell>
        </row>
        <row r="3343">
          <cell r="B3343">
            <v>205169</v>
          </cell>
          <cell r="C3343" t="str">
            <v>SAW DPX; Unbalanced; Band3; 1.8x1.4x0.58 mm</v>
          </cell>
          <cell r="D3343">
            <v>1</v>
          </cell>
        </row>
        <row r="3344">
          <cell r="B3344">
            <v>205170</v>
          </cell>
          <cell r="C3344" t="str">
            <v>RF-SWITCH CMOS/SOI 0.1~3.0GHz SP6T QFN 2.0*2.0*0.6mm</v>
          </cell>
          <cell r="D3344">
            <v>1</v>
          </cell>
        </row>
        <row r="3345">
          <cell r="B3345">
            <v>205171</v>
          </cell>
          <cell r="C3345" t="str">
            <v>Switch+PA;GSM;TDS;TDL;3.5V;5.5x5.3x0.8mm</v>
          </cell>
          <cell r="D3345">
            <v>1</v>
          </cell>
        </row>
        <row r="3346">
          <cell r="B3346">
            <v>205173</v>
          </cell>
          <cell r="C3346" t="str">
            <v>PAM 3G LTE 690MHZ~2.7GHZ QFN; 42PIN 4.0*6.80*0.8mm</v>
          </cell>
          <cell r="D3346">
            <v>1</v>
          </cell>
        </row>
        <row r="3347">
          <cell r="B3347">
            <v>205175</v>
          </cell>
          <cell r="C3347" t="str">
            <v>SR3593A 123ball FCVFBGA 4.5*4.5 040 RF 4G</v>
          </cell>
          <cell r="D3347">
            <v>1</v>
          </cell>
        </row>
        <row r="3348">
          <cell r="B3348">
            <v>205176</v>
          </cell>
          <cell r="C3348" t="str">
            <v>SC2721G 166ball FCVFBGA 5.8*6.2 040 PMU IC</v>
          </cell>
          <cell r="D3348">
            <v>1</v>
          </cell>
        </row>
        <row r="3349">
          <cell r="B3349">
            <v>205177</v>
          </cell>
          <cell r="C3349" t="str">
            <v>SC9832E 4-core 1.4G 774ball FC VFBGA 13*12.6 040 BB LTE</v>
          </cell>
          <cell r="D3349">
            <v>1</v>
          </cell>
        </row>
        <row r="3350">
          <cell r="B3350">
            <v>205178</v>
          </cell>
          <cell r="C3350" t="str">
            <v>S4009_TXM_SHIELDING 23.08*16.4*1.45mm P5 white copper coil</v>
          </cell>
          <cell r="D3350">
            <v>1</v>
          </cell>
        </row>
        <row r="3351">
          <cell r="B3351">
            <v>205179</v>
          </cell>
          <cell r="C3351" t="str">
            <v>S4009_PA_SHIELDING 11.1*8.13*1.45mm white copper coil</v>
          </cell>
          <cell r="D3351">
            <v>1</v>
          </cell>
        </row>
        <row r="3352">
          <cell r="B3352">
            <v>205180</v>
          </cell>
          <cell r="C3352" t="str">
            <v>S4009_BB_SHIELDING 31.37*28.1*1.45mm Increase the white copper coil</v>
          </cell>
          <cell r="D3352">
            <v>1</v>
          </cell>
        </row>
        <row r="3353">
          <cell r="B3353">
            <v>205181</v>
          </cell>
          <cell r="C3353" t="str">
            <v>S4009_1_50_Board file_20180911</v>
          </cell>
          <cell r="D3353">
            <v>1</v>
          </cell>
        </row>
        <row r="3354">
          <cell r="B3354">
            <v>205182</v>
          </cell>
          <cell r="C3354" t="str">
            <v>SAW BAND2 Unbalanced 1960MHz 1.1*0.9*0.65mm</v>
          </cell>
          <cell r="D3354">
            <v>1</v>
          </cell>
        </row>
        <row r="3355">
          <cell r="B3355">
            <v>205183</v>
          </cell>
          <cell r="C3355" t="str">
            <v>RES 0402 12ohm +/- 1% 50V 1/16W 0.35mm Part no-004.002.0000089</v>
          </cell>
          <cell r="D3355">
            <v>2</v>
          </cell>
        </row>
        <row r="3356">
          <cell r="B3356">
            <v>205184</v>
          </cell>
          <cell r="C3356" t="str">
            <v>RES Film; 0.02 ohm; + / -1%; 0.5 W; 0805</v>
          </cell>
          <cell r="D3356">
            <v>1</v>
          </cell>
        </row>
        <row r="3357">
          <cell r="B3357">
            <v>205185</v>
          </cell>
          <cell r="C3357" t="str">
            <v>RES 0201 150ohm +/- 5% 50V 1/20W 0.23mm Part no-004.002.0000588</v>
          </cell>
          <cell r="D3357">
            <v>2</v>
          </cell>
        </row>
        <row r="3358">
          <cell r="B3358">
            <v>205186</v>
          </cell>
          <cell r="C3358" t="str">
            <v>RES 0201 240ohm +/-1% Part no-004.002.0000065</v>
          </cell>
          <cell r="D3358">
            <v>3.06</v>
          </cell>
        </row>
        <row r="3359">
          <cell r="B3359">
            <v>205187</v>
          </cell>
          <cell r="C3359" t="str">
            <v>CAP 0201 0.5pF +/- 0.1pF C0G 25V 0.3mm</v>
          </cell>
          <cell r="D3359">
            <v>2</v>
          </cell>
        </row>
        <row r="3360">
          <cell r="B3360">
            <v>205188</v>
          </cell>
          <cell r="C3360" t="str">
            <v>CAP 0201 10pF +/- 10% C0G 50V 0.3mm</v>
          </cell>
          <cell r="D3360">
            <v>13</v>
          </cell>
        </row>
        <row r="3361">
          <cell r="B3361">
            <v>205189</v>
          </cell>
          <cell r="C3361" t="str">
            <v>CAP 0201 220nF +/-20% X5R 6.3V</v>
          </cell>
          <cell r="D3361">
            <v>5</v>
          </cell>
        </row>
        <row r="3362">
          <cell r="B3362">
            <v>205190</v>
          </cell>
          <cell r="C3362" t="str">
            <v>SAW BAND3 Unbalanced 1842MHz 1.1*0.9*0.65mm</v>
          </cell>
          <cell r="D3362">
            <v>1</v>
          </cell>
        </row>
        <row r="3363">
          <cell r="B3363">
            <v>205191</v>
          </cell>
          <cell r="C3363" t="str">
            <v>SAW BAND1/BAND4 Unbalanced 2140MHz 1.1*0.9*0.65mm</v>
          </cell>
          <cell r="D3363">
            <v>1</v>
          </cell>
        </row>
        <row r="3364">
          <cell r="B3364">
            <v>205192</v>
          </cell>
          <cell r="C3364" t="str">
            <v>SAW filter for LTE BAND 8 1109</v>
          </cell>
          <cell r="D3364">
            <v>1</v>
          </cell>
        </row>
        <row r="3365">
          <cell r="B3365">
            <v>205193</v>
          </cell>
          <cell r="C3365" t="str">
            <v>Receiver Dustproof Net 12.8*5.6*0.45mm-D9</v>
          </cell>
          <cell r="D3365">
            <v>1.01</v>
          </cell>
        </row>
        <row r="3366">
          <cell r="B3366">
            <v>205194</v>
          </cell>
          <cell r="C3366" t="str">
            <v>TP Adhesive 117.19*61.14*0.2mm-D9</v>
          </cell>
          <cell r="D3366">
            <v>1.01</v>
          </cell>
        </row>
        <row r="3367">
          <cell r="B3367">
            <v>205195</v>
          </cell>
          <cell r="C3367" t="str">
            <v>Foam- LCM 96.16*56.74*0.65mm-D9</v>
          </cell>
          <cell r="D3367">
            <v>1.01</v>
          </cell>
        </row>
        <row r="3368">
          <cell r="B3368">
            <v>205196</v>
          </cell>
          <cell r="C3368" t="str">
            <v>TP Protector Film-D9</v>
          </cell>
          <cell r="D3368">
            <v>1</v>
          </cell>
        </row>
        <row r="3369">
          <cell r="B3369">
            <v>205197</v>
          </cell>
          <cell r="C3369" t="str">
            <v>Power Key-Black-D9</v>
          </cell>
          <cell r="D3369">
            <v>1</v>
          </cell>
        </row>
        <row r="3370">
          <cell r="B3370">
            <v>205198</v>
          </cell>
          <cell r="C3370" t="str">
            <v>Volume Key-Black-D9</v>
          </cell>
          <cell r="D3370">
            <v>1</v>
          </cell>
        </row>
        <row r="3371">
          <cell r="B3371">
            <v>205199</v>
          </cell>
          <cell r="C3371" t="str">
            <v>Camera 30W FF Front-D9</v>
          </cell>
          <cell r="D3371">
            <v>1</v>
          </cell>
        </row>
        <row r="3372">
          <cell r="B3372">
            <v>205200</v>
          </cell>
          <cell r="C3372" t="str">
            <v>Camera 2M FF Back-D9</v>
          </cell>
          <cell r="D3372">
            <v>1</v>
          </cell>
        </row>
        <row r="3373">
          <cell r="B3373">
            <v>205201</v>
          </cell>
          <cell r="C3373" t="str">
            <v>LCM 3.97WVGA-D9</v>
          </cell>
          <cell r="D3373">
            <v>1</v>
          </cell>
        </row>
        <row r="3374">
          <cell r="B3374">
            <v>205202</v>
          </cell>
          <cell r="C3374" t="str">
            <v>MIC-D9</v>
          </cell>
          <cell r="D3374">
            <v>1</v>
          </cell>
        </row>
        <row r="3375">
          <cell r="B3375">
            <v>205203</v>
          </cell>
          <cell r="C3375" t="str">
            <v>Speaker-D9</v>
          </cell>
          <cell r="D3375">
            <v>1</v>
          </cell>
        </row>
        <row r="3376">
          <cell r="B3376">
            <v>205204</v>
          </cell>
          <cell r="C3376" t="str">
            <v>Motor-D9</v>
          </cell>
          <cell r="D3376">
            <v>1</v>
          </cell>
        </row>
        <row r="3377">
          <cell r="B3377">
            <v>205205</v>
          </cell>
          <cell r="C3377" t="str">
            <v>RF Coaxial Cable-D9</v>
          </cell>
          <cell r="D3377">
            <v>1</v>
          </cell>
        </row>
        <row r="3378">
          <cell r="B3378">
            <v>205206</v>
          </cell>
          <cell r="C3378" t="str">
            <v>FPC Key With Dome-D9</v>
          </cell>
          <cell r="D3378">
            <v>1</v>
          </cell>
        </row>
        <row r="3379">
          <cell r="B3379">
            <v>205207</v>
          </cell>
          <cell r="C3379" t="str">
            <v>Back Housing(Battery Cover)Black-D9</v>
          </cell>
          <cell r="D3379">
            <v>1</v>
          </cell>
        </row>
        <row r="3380">
          <cell r="B3380">
            <v>205208</v>
          </cell>
          <cell r="C3380" t="str">
            <v>Back Housing(Battery Cover)Red-D9</v>
          </cell>
          <cell r="D3380">
            <v>1</v>
          </cell>
        </row>
        <row r="3381">
          <cell r="B3381">
            <v>205209</v>
          </cell>
          <cell r="C3381" t="str">
            <v>Charger-(Black)550mA-D9</v>
          </cell>
          <cell r="D3381">
            <v>1</v>
          </cell>
        </row>
        <row r="3382">
          <cell r="B3382">
            <v>205210</v>
          </cell>
          <cell r="C3382" t="str">
            <v>Usb Cable(Black) Micro 5 Pin-D9</v>
          </cell>
          <cell r="D3382">
            <v>1</v>
          </cell>
        </row>
        <row r="3383">
          <cell r="B3383">
            <v>205211</v>
          </cell>
          <cell r="C3383" t="str">
            <v>Earphone (Black) 3.5 jack-D9</v>
          </cell>
          <cell r="D3383">
            <v>1</v>
          </cell>
        </row>
        <row r="3384">
          <cell r="B3384">
            <v>205212</v>
          </cell>
          <cell r="C3384" t="str">
            <v>Keypad-Black-ML17</v>
          </cell>
          <cell r="D3384">
            <v>1</v>
          </cell>
        </row>
        <row r="3385">
          <cell r="B3385">
            <v>205213</v>
          </cell>
          <cell r="C3385" t="str">
            <v>Back Housing(Battery Cover)Black-ML17</v>
          </cell>
          <cell r="D3385">
            <v>1</v>
          </cell>
        </row>
        <row r="3386">
          <cell r="B3386">
            <v>205214</v>
          </cell>
          <cell r="C3386" t="str">
            <v>Speaker Net 16.85*8.4*0.2mm-ML17</v>
          </cell>
          <cell r="D3386">
            <v>1</v>
          </cell>
        </row>
        <row r="3387">
          <cell r="B3387">
            <v>205215</v>
          </cell>
          <cell r="C3387" t="str">
            <v>Foam-Speaker 48*29.15*0.5mm-ML17</v>
          </cell>
          <cell r="D3387">
            <v>1</v>
          </cell>
        </row>
        <row r="3388">
          <cell r="B3388">
            <v>205216</v>
          </cell>
          <cell r="C3388" t="str">
            <v>Middle Housing-Light Blue-ML17</v>
          </cell>
          <cell r="D3388">
            <v>1</v>
          </cell>
        </row>
        <row r="3389">
          <cell r="B3389">
            <v>205217</v>
          </cell>
          <cell r="C3389" t="str">
            <v>Camera Lens Glue 9*9*0.15mm-ML17</v>
          </cell>
          <cell r="D3389">
            <v>1</v>
          </cell>
        </row>
        <row r="3390">
          <cell r="B3390">
            <v>205218</v>
          </cell>
          <cell r="C3390" t="str">
            <v>Main PCBA-L4</v>
          </cell>
          <cell r="D3390">
            <v>1</v>
          </cell>
        </row>
        <row r="3391">
          <cell r="B3391">
            <v>205219</v>
          </cell>
          <cell r="C3391" t="str">
            <v>LCM-L4</v>
          </cell>
          <cell r="D3391">
            <v>1</v>
          </cell>
        </row>
        <row r="3392">
          <cell r="B3392">
            <v>205220</v>
          </cell>
          <cell r="C3392" t="str">
            <v>Camera 0.8MP Back-L4</v>
          </cell>
          <cell r="D3392">
            <v>1</v>
          </cell>
        </row>
        <row r="3393">
          <cell r="B3393">
            <v>205221</v>
          </cell>
          <cell r="C3393" t="str">
            <v>Speaker-L4</v>
          </cell>
          <cell r="D3393">
            <v>1</v>
          </cell>
        </row>
        <row r="3394">
          <cell r="B3394">
            <v>205222</v>
          </cell>
          <cell r="C3394" t="str">
            <v>LED Light-L4</v>
          </cell>
          <cell r="D3394">
            <v>1</v>
          </cell>
        </row>
        <row r="3395">
          <cell r="B3395">
            <v>205223</v>
          </cell>
          <cell r="C3395" t="str">
            <v>BT Antenna-L4</v>
          </cell>
          <cell r="D3395">
            <v>1</v>
          </cell>
        </row>
        <row r="3396">
          <cell r="B3396">
            <v>205224</v>
          </cell>
          <cell r="C3396" t="str">
            <v>Microphone-L4</v>
          </cell>
          <cell r="D3396">
            <v>1</v>
          </cell>
        </row>
        <row r="3397">
          <cell r="B3397">
            <v>205225</v>
          </cell>
          <cell r="C3397" t="str">
            <v>Keypad Dome-L4</v>
          </cell>
          <cell r="D3397">
            <v>1</v>
          </cell>
        </row>
        <row r="3398">
          <cell r="B3398">
            <v>205226</v>
          </cell>
          <cell r="C3398" t="str">
            <v>Front Housing- Black-L4</v>
          </cell>
          <cell r="D3398">
            <v>1</v>
          </cell>
        </row>
        <row r="3399">
          <cell r="B3399">
            <v>205227</v>
          </cell>
          <cell r="C3399" t="str">
            <v>Front Housing- Blue-L4</v>
          </cell>
          <cell r="D3399">
            <v>0</v>
          </cell>
        </row>
        <row r="3400">
          <cell r="B3400">
            <v>205228</v>
          </cell>
          <cell r="C3400" t="str">
            <v>Keypad-Full Blue-L25</v>
          </cell>
          <cell r="D3400">
            <v>1</v>
          </cell>
        </row>
        <row r="3401">
          <cell r="B3401">
            <v>205229</v>
          </cell>
          <cell r="C3401" t="str">
            <v>Battery Cell-WMB2000505AAAA01</v>
          </cell>
          <cell r="D3401">
            <v>1</v>
          </cell>
        </row>
        <row r="3402">
          <cell r="B3402">
            <v>205230</v>
          </cell>
          <cell r="C3402" t="str">
            <v>Protection Board-WMB2000505AAAA01</v>
          </cell>
          <cell r="D3402">
            <v>1</v>
          </cell>
        </row>
        <row r="3403">
          <cell r="B3403">
            <v>205231</v>
          </cell>
          <cell r="C3403" t="str">
            <v>TOP Housing-WMB2000505AAAA01</v>
          </cell>
          <cell r="D3403">
            <v>1</v>
          </cell>
        </row>
        <row r="3404">
          <cell r="B3404">
            <v>205232</v>
          </cell>
          <cell r="C3404" t="str">
            <v>Bottom Housing-WMB2000505AAAA01</v>
          </cell>
          <cell r="D3404">
            <v>1</v>
          </cell>
        </row>
        <row r="3405">
          <cell r="B3405">
            <v>205233</v>
          </cell>
          <cell r="C3405" t="str">
            <v>Insulating Glue-WMB2000505AAAA01</v>
          </cell>
          <cell r="D3405">
            <v>1</v>
          </cell>
        </row>
        <row r="3406">
          <cell r="B3406">
            <v>205234</v>
          </cell>
          <cell r="C3406" t="str">
            <v>Battery label-WMB2000505AAAA01</v>
          </cell>
          <cell r="D3406">
            <v>1</v>
          </cell>
        </row>
        <row r="3407">
          <cell r="B3407">
            <v>205235</v>
          </cell>
          <cell r="C3407" t="str">
            <v>PE Bag(Battery)-WMB2000505AAAA01</v>
          </cell>
          <cell r="D3407">
            <v>1</v>
          </cell>
        </row>
        <row r="3408">
          <cell r="B3408">
            <v>205236</v>
          </cell>
          <cell r="C3408" t="str">
            <v>Nickel Strip-WMB2000505AAAA01</v>
          </cell>
          <cell r="D3408">
            <v>2.34742E-4</v>
          </cell>
        </row>
        <row r="3409">
          <cell r="B3409">
            <v>205237</v>
          </cell>
          <cell r="C3409" t="str">
            <v>3M Glue Tape-WMB2000505AAAA01</v>
          </cell>
          <cell r="D3409">
            <v>1</v>
          </cell>
        </row>
        <row r="3410">
          <cell r="B3410">
            <v>205238</v>
          </cell>
          <cell r="C3410" t="str">
            <v>ABS (Battery)-WMB2000505AAAA01</v>
          </cell>
          <cell r="D3410">
            <v>4.6948399999999999E-4</v>
          </cell>
        </row>
        <row r="3411">
          <cell r="B3411">
            <v>205240</v>
          </cell>
          <cell r="C3411" t="str">
            <v>Front Housing-Blue-MM20</v>
          </cell>
          <cell r="D3411">
            <v>1</v>
          </cell>
        </row>
        <row r="3412">
          <cell r="B3412">
            <v>205246</v>
          </cell>
          <cell r="C3412" t="str">
            <v>Back Housing (Battery Cover)Red-EF9</v>
          </cell>
          <cell r="D3412">
            <v>1</v>
          </cell>
        </row>
        <row r="3413">
          <cell r="B3413">
            <v>205247</v>
          </cell>
          <cell r="C3413" t="str">
            <v>Back Housing (Battery Cover)Blue-EF9</v>
          </cell>
          <cell r="D3413">
            <v>1</v>
          </cell>
        </row>
        <row r="3414">
          <cell r="B3414">
            <v>205248</v>
          </cell>
          <cell r="C3414" t="str">
            <v>T FLASH CARD simple, with detection PIN,11.15*6.05*1.5,TFC-1010815PSW-RN02</v>
          </cell>
          <cell r="D3414">
            <v>1</v>
          </cell>
        </row>
        <row r="3415">
          <cell r="B3415">
            <v>205249</v>
          </cell>
          <cell r="C3415" t="str">
            <v>Side pressure battery connector, 3Pin,2.5pitcH W8.1*L6.0*H1.5,BAT-SPR0315P25-RN0A</v>
          </cell>
          <cell r="D3415">
            <v>1</v>
          </cell>
        </row>
        <row r="3416">
          <cell r="B3416">
            <v>205250</v>
          </cell>
          <cell r="C3416" t="str">
            <v>Panasonic AXE series 24PIN BTB connector H0.8,OK-14F024-04</v>
          </cell>
          <cell r="D3416">
            <v>1</v>
          </cell>
        </row>
        <row r="3417">
          <cell r="B3417">
            <v>205251</v>
          </cell>
          <cell r="C3417" t="str">
            <v>Panasonic AXE series 30PIN BTB connector H0.8,OK-14F030-04</v>
          </cell>
          <cell r="D3417">
            <v>1</v>
          </cell>
        </row>
        <row r="3418">
          <cell r="B3418">
            <v>205252</v>
          </cell>
          <cell r="C3418" t="str">
            <v>H93-RF-SHIELDING-V2.0,28.4*14.0*1.5, Yang Copper</v>
          </cell>
          <cell r="D3418">
            <v>1</v>
          </cell>
        </row>
        <row r="3419">
          <cell r="B3419">
            <v>205253</v>
          </cell>
          <cell r="C3419" t="str">
            <v>H93-GPS-SHIELDING-V1.0,13.2*8.0*1.4, Yang Copper</v>
          </cell>
          <cell r="D3419">
            <v>1</v>
          </cell>
        </row>
        <row r="3420">
          <cell r="B3420">
            <v>205254</v>
          </cell>
          <cell r="C3420" t="str">
            <v>H9-BG-SHIELDING-V2.0,13.25*4.4*1.45, inner insulated copper</v>
          </cell>
          <cell r="D3420">
            <v>1</v>
          </cell>
        </row>
        <row r="3421">
          <cell r="B3421">
            <v>205255</v>
          </cell>
          <cell r="C3421" t="str">
            <v>Motherboard, H96_M_V1.0,6 Layer 1-order HDI, (new date screen printing), 4 spell-free plate edge size: 127.2*91.2*0.8 (tolerance +0.05/-0.1), Spell plate edge size: 127.2*104.2*0.8 (tolerance +0.05/-0.1) a spell four, blue oil, Yue Hu</v>
          </cell>
          <cell r="D3421">
            <v>1</v>
          </cell>
        </row>
        <row r="3422">
          <cell r="B3422">
            <v>205256</v>
          </cell>
          <cell r="C3422" t="str">
            <v>MCU,Quad-core ARM Cortex-A7,1.3GHz,TFBGA520,10.2*11*1.1mm,0.4mm Pitch,MT6580A/WM</v>
          </cell>
          <cell r="D3422">
            <v>1</v>
          </cell>
        </row>
        <row r="3423">
          <cell r="B3423">
            <v>205258</v>
          </cell>
          <cell r="C3423" t="str">
            <v>Smart phone baseband power management IC, VFBGA145, 5.8*5.8*1mm, MT6350V/A</v>
          </cell>
          <cell r="D3423">
            <v>1</v>
          </cell>
        </row>
        <row r="3424">
          <cell r="B3424">
            <v>205259</v>
          </cell>
          <cell r="C3424" t="str">
            <v>WCDMA two-in-one power amplifier, Support four bands ? I, II, III, VI, V, VIII, 3*4.2*0.8mm, 14PIN, RPM6569-12</v>
          </cell>
          <cell r="D3424">
            <v>1</v>
          </cell>
        </row>
        <row r="3425">
          <cell r="B3425">
            <v>205260</v>
          </cell>
          <cell r="C3425" t="str">
            <v>Quad-Band GSM RF PA and switch for GSM and WCDMA, include two GSM RX and TX ports, two WCDMA ports, with out Edge, 6.0*6.0*0.80mm, 28pin, RTM7285</v>
          </cell>
          <cell r="D3425">
            <v>1</v>
          </cell>
        </row>
        <row r="3426">
          <cell r="B3426">
            <v>205261</v>
          </cell>
          <cell r="C3426" t="str">
            <v>Step-up DC/DC white LEDs driveR SOT23-6, DIO5662ST6</v>
          </cell>
          <cell r="D3426">
            <v>1</v>
          </cell>
        </row>
        <row r="3427">
          <cell r="B3427">
            <v>205262</v>
          </cell>
          <cell r="C3427" t="str">
            <v>Digital 3-axis accelerometers, 2*2*1.05mm, STK8BA50-S, 12bit</v>
          </cell>
          <cell r="D3427">
            <v>1</v>
          </cell>
        </row>
        <row r="3428">
          <cell r="B3428">
            <v>205263</v>
          </cell>
          <cell r="C3428" t="str">
            <v>GPS LNA, DFN-6L, 0.9*1.1*0.45mm, AW5015DNR</v>
          </cell>
          <cell r="D3428">
            <v>1</v>
          </cell>
        </row>
        <row r="3429">
          <cell r="B3429">
            <v>205264</v>
          </cell>
          <cell r="C3429" t="str">
            <v>AW8736FCR Audio Power Amplifier, FC-16</v>
          </cell>
          <cell r="D3429">
            <v>1</v>
          </cell>
        </row>
        <row r="3430">
          <cell r="B3430">
            <v>205265</v>
          </cell>
          <cell r="C3430" t="str">
            <v>RFBLN2012090BM6T16,900M&amp;1800 2in1</v>
          </cell>
          <cell r="D3430">
            <v>1</v>
          </cell>
        </row>
        <row r="3431">
          <cell r="B3431">
            <v>205266</v>
          </cell>
          <cell r="C3431" t="str">
            <v>Duplexer for FDD Band1,1814,Balanced,SFXG50EY902</v>
          </cell>
          <cell r="D3431">
            <v>1</v>
          </cell>
        </row>
        <row r="3432">
          <cell r="B3432">
            <v>205267</v>
          </cell>
          <cell r="C3432" t="str">
            <v>SAW DPX for UMTS Band8, 1814, double ended, SFX897WYF02</v>
          </cell>
          <cell r="D3432">
            <v>1</v>
          </cell>
        </row>
        <row r="3433">
          <cell r="B3433">
            <v>205268</v>
          </cell>
          <cell r="C3433" t="str">
            <v>FIL SAW 1575.42MHz, 1.1*0.9*0.5mm, HDF1575A-B5</v>
          </cell>
          <cell r="D3433">
            <v>1</v>
          </cell>
        </row>
        <row r="3434">
          <cell r="B3434">
            <v>205269</v>
          </cell>
          <cell r="C3434" t="str">
            <v>TSX, 26MHz, 7pF, 2520, XTL5A1100-M118-056</v>
          </cell>
          <cell r="D3434">
            <v>1</v>
          </cell>
        </row>
        <row r="3435">
          <cell r="B3435">
            <v>205270</v>
          </cell>
          <cell r="C3435" t="str">
            <v>N-Channel MOSFET, 30V, 5.8A, SOT23, PNMT30V6</v>
          </cell>
          <cell r="D3435">
            <v>1</v>
          </cell>
        </row>
        <row r="3436">
          <cell r="B3436">
            <v>205271</v>
          </cell>
          <cell r="C3436" t="str">
            <v>N-Channel 20V (D-S) MOSFET with PNP TransistoR DFN3X2-8L, EC5314</v>
          </cell>
          <cell r="D3436">
            <v>1</v>
          </cell>
        </row>
        <row r="3437">
          <cell r="B3437">
            <v>205272</v>
          </cell>
          <cell r="C3437" t="str">
            <v>Diode 40V 1A SOD-323</v>
          </cell>
          <cell r="D3437">
            <v>1</v>
          </cell>
        </row>
        <row r="3438">
          <cell r="B3438">
            <v>205273</v>
          </cell>
          <cell r="C3438" t="str">
            <v>SMD Zener Diode 5.1V SOD-523</v>
          </cell>
          <cell r="D3438">
            <v>1</v>
          </cell>
        </row>
        <row r="3439">
          <cell r="B3439">
            <v>205274</v>
          </cell>
          <cell r="C3439" t="str">
            <v>TVS_Diode Vrwm=5V C=15pF ESD=30kV DFN1006-2L</v>
          </cell>
          <cell r="D3439">
            <v>8</v>
          </cell>
        </row>
        <row r="3440">
          <cell r="B3440">
            <v>205275</v>
          </cell>
          <cell r="C3440" t="str">
            <v>25PIN Front plug-in front pressure connector, H=1.0mm,CFPC0310-25RL-TAG</v>
          </cell>
          <cell r="D3440">
            <v>1</v>
          </cell>
        </row>
        <row r="3441">
          <cell r="B3441">
            <v>205276</v>
          </cell>
          <cell r="C3441" t="str">
            <v>CON ZIF 6pin,0.5pitcH 5.4*3.3*1.0,OK-F50306125</v>
          </cell>
          <cell r="D3441">
            <v>2</v>
          </cell>
        </row>
        <row r="3442">
          <cell r="B3442">
            <v>205277</v>
          </cell>
          <cell r="C3442" t="str">
            <v>5PIN flat sinking plate 1.6 fully plugged 4 feet 7.5X5.85 high 2.5,UBM9080500</v>
          </cell>
          <cell r="D3442">
            <v>1</v>
          </cell>
        </row>
        <row r="3443">
          <cell r="B3443">
            <v>205278</v>
          </cell>
          <cell r="C3443" t="str">
            <v>?3.5mm 3.6H oblique headphone seat sinking plate 2.2H PHO-3600522P01-R001</v>
          </cell>
          <cell r="D3443">
            <v>1</v>
          </cell>
        </row>
        <row r="3444">
          <cell r="B3444">
            <v>205279</v>
          </cell>
          <cell r="C3444" t="str">
            <v>Length 2.8* width 1.55* height 1.1, working height 0.5-0.9,SPR-3041511P17-RN01</v>
          </cell>
          <cell r="D3444">
            <v>5</v>
          </cell>
        </row>
        <row r="3445">
          <cell r="B3445">
            <v>205280</v>
          </cell>
          <cell r="C3445" t="str">
            <v>L3.5*W1.5*H1.9 with ear shrapnel free height 1.9mm, recommended work height 1.4mm, minimum operating height 1.2Mm,spr-3041519p23-ry01</v>
          </cell>
          <cell r="D3445">
            <v>3</v>
          </cell>
        </row>
        <row r="3446">
          <cell r="B3446">
            <v>205281</v>
          </cell>
          <cell r="C3446" t="str">
            <v>RF ConnetoR 1.7*1.7*0.6mm,818000500</v>
          </cell>
          <cell r="D3446">
            <v>1</v>
          </cell>
        </row>
        <row r="3447">
          <cell r="B3447">
            <v>205282</v>
          </cell>
          <cell r="C3447" t="str">
            <v>RF Test seat third generation, 2*2*0.9,818011998</v>
          </cell>
          <cell r="D3447">
            <v>1</v>
          </cell>
        </row>
        <row r="3448">
          <cell r="B3448">
            <v>205283</v>
          </cell>
          <cell r="C3448" t="str">
            <v>Handset copper block, 3*1.6*0.8, material bronze, whole nickel plating surface gilded, QT01NYU1R-0026</v>
          </cell>
          <cell r="D3448">
            <v>2</v>
          </cell>
        </row>
        <row r="3449">
          <cell r="B3449">
            <v>205284</v>
          </cell>
          <cell r="C3449" t="str">
            <v>H93-BB-SHIELDING-V3.0,36.2*27.5*1.5, Yang Copper</v>
          </cell>
          <cell r="D3449">
            <v>1</v>
          </cell>
        </row>
        <row r="3450">
          <cell r="B3450">
            <v>205285</v>
          </cell>
          <cell r="C3450" t="str">
            <v>IND 0201 3nH +/-0.3nH Q&gt;14 Srf=8100MHz DCR=0.3ohm Ir=270mA</v>
          </cell>
          <cell r="D3450">
            <v>1</v>
          </cell>
        </row>
        <row r="3451">
          <cell r="B3451">
            <v>205286</v>
          </cell>
          <cell r="C3451" t="str">
            <v>IND 0201 4.3nH +/-0.3nH Q&gt;5 Srf=8500MHz DCR=0.5ohm Ir=200mA</v>
          </cell>
          <cell r="D3451">
            <v>3</v>
          </cell>
        </row>
        <row r="3452">
          <cell r="B3452">
            <v>205287</v>
          </cell>
          <cell r="C3452" t="str">
            <v>IND 0201 4.7nH +/-0.3nH Q&gt;5 Srf=8500MHz DCR=0.6ohm Ir=200mA</v>
          </cell>
          <cell r="D3452">
            <v>1</v>
          </cell>
        </row>
        <row r="3453">
          <cell r="B3453">
            <v>205288</v>
          </cell>
          <cell r="C3453" t="str">
            <v>IND 0201 5.6nH +/-0.3nH Q&gt;5 Srf=6000MHz DCR=0.7ohm Ir=200mA</v>
          </cell>
          <cell r="D3453">
            <v>2</v>
          </cell>
        </row>
        <row r="3454">
          <cell r="B3454">
            <v>205289</v>
          </cell>
          <cell r="C3454" t="str">
            <v>IND 0201 8.2nH +/-0.3nH Q&gt;5 Srf=5500MHz DCR=0.8ohm Ir=200mA</v>
          </cell>
          <cell r="D3454">
            <v>1</v>
          </cell>
        </row>
        <row r="3455">
          <cell r="B3455">
            <v>205290</v>
          </cell>
          <cell r="C3455" t="str">
            <v>IND 0201 9.1nH +/-0.3nH Q&gt;5 Srf=5500MHz DCR=0.8ohm Ir=200mA</v>
          </cell>
          <cell r="D3455">
            <v>1</v>
          </cell>
        </row>
        <row r="3456">
          <cell r="B3456">
            <v>205291</v>
          </cell>
          <cell r="C3456" t="str">
            <v>IND 0201 10nH +/-5% Q&gt;5 Srf=5500MHz DCR=0.8ohm Ir=200mA</v>
          </cell>
          <cell r="D3456">
            <v>2</v>
          </cell>
        </row>
        <row r="3457">
          <cell r="B3457">
            <v>205292</v>
          </cell>
          <cell r="C3457" t="str">
            <v>IND 0201 39nH +/-5% Q&gt;5 Srf=1800MHz DCR=3.35ohm Ir=60mA</v>
          </cell>
          <cell r="D3457">
            <v>2</v>
          </cell>
        </row>
        <row r="3458">
          <cell r="B3458">
            <v>205293</v>
          </cell>
          <cell r="C3458" t="str">
            <v>IND 0402 100nH +/-5% Q&gt;5 Srf=600MHz DCR=2.5ohm Ir=150mA</v>
          </cell>
          <cell r="D3458">
            <v>3</v>
          </cell>
        </row>
        <row r="3459">
          <cell r="B3459">
            <v>205294</v>
          </cell>
          <cell r="C3459" t="str">
            <v>IND 0201 6.8nH +/-5% Q&gt;5 Srf=600MHz DCR=0.65ohm Ir=200mA</v>
          </cell>
          <cell r="D3459">
            <v>1</v>
          </cell>
        </row>
        <row r="3460">
          <cell r="B3460">
            <v>205295</v>
          </cell>
          <cell r="C3460" t="str">
            <v>Wire wound SMD Power InductoR 2520-0.68Uh +/-20% 1.2mm,3.5A,MPIH252012-R68M-LF</v>
          </cell>
          <cell r="D3460">
            <v>2</v>
          </cell>
        </row>
        <row r="3461">
          <cell r="B3461">
            <v>205296</v>
          </cell>
          <cell r="C3461" t="str">
            <v>IND POWER FER 2520 (H=1.0mm) Rmax=0.097ohm Imax=2.5A</v>
          </cell>
          <cell r="D3461">
            <v>1</v>
          </cell>
        </row>
        <row r="3462">
          <cell r="B3462">
            <v>205297</v>
          </cell>
          <cell r="C3462" t="str">
            <v>Power Inductor IND 10Uh +/-20% 1008,DCR0.6,800mA,H1.2,MPIT252012T100MT-LF</v>
          </cell>
          <cell r="D3462">
            <v>1</v>
          </cell>
        </row>
        <row r="3463">
          <cell r="B3463">
            <v>205298</v>
          </cell>
          <cell r="C3463" t="str">
            <v>Straight plug MICRO SIM card holder, 14.15X13.4, high 1.5,S416FBG1R-057-T</v>
          </cell>
          <cell r="D3463">
            <v>2</v>
          </cell>
        </row>
        <row r="3464">
          <cell r="B3464">
            <v>205301</v>
          </cell>
          <cell r="C3464" t="str">
            <v>Main PCBA-MM21</v>
          </cell>
          <cell r="D3464">
            <v>1</v>
          </cell>
        </row>
        <row r="3465">
          <cell r="B3465">
            <v>205302</v>
          </cell>
          <cell r="C3465" t="str">
            <v>LCM-MM21</v>
          </cell>
          <cell r="D3465">
            <v>1</v>
          </cell>
        </row>
        <row r="3466">
          <cell r="B3466">
            <v>205303</v>
          </cell>
          <cell r="C3466" t="str">
            <v>Camera Back 0.8MP-MM21</v>
          </cell>
          <cell r="D3466">
            <v>1</v>
          </cell>
        </row>
        <row r="3467">
          <cell r="B3467">
            <v>205304</v>
          </cell>
          <cell r="C3467" t="str">
            <v>Speaker -MM21</v>
          </cell>
          <cell r="D3467">
            <v>1</v>
          </cell>
        </row>
        <row r="3468">
          <cell r="B3468">
            <v>205305</v>
          </cell>
          <cell r="C3468" t="str">
            <v>LED Light-MM21</v>
          </cell>
          <cell r="D3468">
            <v>1</v>
          </cell>
        </row>
        <row r="3469">
          <cell r="B3469">
            <v>205306</v>
          </cell>
          <cell r="C3469" t="str">
            <v>BT Antenna-MM21</v>
          </cell>
          <cell r="D3469">
            <v>1</v>
          </cell>
        </row>
        <row r="3470">
          <cell r="B3470">
            <v>205309</v>
          </cell>
          <cell r="C3470" t="str">
            <v>Back Housing(Battery Cover)Black-MM21</v>
          </cell>
          <cell r="D3470">
            <v>1</v>
          </cell>
        </row>
        <row r="3471">
          <cell r="B3471">
            <v>205310</v>
          </cell>
          <cell r="C3471" t="str">
            <v>Speaker Net 16.9*7.5*0.2mm-MM21</v>
          </cell>
          <cell r="D3471">
            <v>1</v>
          </cell>
        </row>
        <row r="3472">
          <cell r="B3472">
            <v>205311</v>
          </cell>
          <cell r="C3472" t="str">
            <v>Foam-Speaker 34.3*28.8*0.5mm-MM21</v>
          </cell>
          <cell r="D3472">
            <v>1</v>
          </cell>
        </row>
        <row r="3473">
          <cell r="B3473">
            <v>205312</v>
          </cell>
          <cell r="C3473" t="str">
            <v>Tape-Camera Lens 14.3*8.2*0.15mm-MM21</v>
          </cell>
          <cell r="D3473">
            <v>1</v>
          </cell>
        </row>
        <row r="3474">
          <cell r="B3474">
            <v>205313</v>
          </cell>
          <cell r="C3474" t="str">
            <v>Middle Housing-Blue-MM21</v>
          </cell>
          <cell r="D3474">
            <v>1</v>
          </cell>
        </row>
        <row r="3475">
          <cell r="B3475">
            <v>205314</v>
          </cell>
          <cell r="C3475" t="str">
            <v>Middle Housing-Red-MM21</v>
          </cell>
          <cell r="D3475">
            <v>1</v>
          </cell>
        </row>
        <row r="3476">
          <cell r="B3476">
            <v>205315</v>
          </cell>
          <cell r="C3476" t="str">
            <v>Middle Housing-Yellow-MM21</v>
          </cell>
          <cell r="D3476">
            <v>1</v>
          </cell>
        </row>
        <row r="3477">
          <cell r="B3477">
            <v>205316</v>
          </cell>
          <cell r="C3477" t="str">
            <v>Middle Housing-Black-MM21</v>
          </cell>
          <cell r="D3477">
            <v>1</v>
          </cell>
        </row>
        <row r="3478">
          <cell r="B3478">
            <v>205317</v>
          </cell>
          <cell r="C3478" t="str">
            <v>Receiver Net 13*4*0.2mm-MM21</v>
          </cell>
          <cell r="D3478">
            <v>1</v>
          </cell>
        </row>
        <row r="3479">
          <cell r="B3479">
            <v>205318</v>
          </cell>
          <cell r="C3479" t="str">
            <v>Foam-LCD 60*42.4*0.3mm-MM21</v>
          </cell>
          <cell r="D3479">
            <v>1</v>
          </cell>
        </row>
        <row r="3480">
          <cell r="B3480">
            <v>205319</v>
          </cell>
          <cell r="C3480" t="str">
            <v>Tape-LCD Lens 63.7*44.7*0.1mm-MM21</v>
          </cell>
          <cell r="D3480">
            <v>1</v>
          </cell>
        </row>
        <row r="3481">
          <cell r="B3481">
            <v>205320</v>
          </cell>
          <cell r="C3481" t="str">
            <v>Front Housing-Blue-MM21</v>
          </cell>
          <cell r="D3481">
            <v>1</v>
          </cell>
        </row>
        <row r="3482">
          <cell r="B3482">
            <v>205321</v>
          </cell>
          <cell r="C3482" t="str">
            <v>Front Housing-Red-MM21</v>
          </cell>
          <cell r="D3482">
            <v>1</v>
          </cell>
        </row>
        <row r="3483">
          <cell r="B3483">
            <v>205322</v>
          </cell>
          <cell r="C3483" t="str">
            <v>Front Housing-Yellow-MM21</v>
          </cell>
          <cell r="D3483">
            <v>1</v>
          </cell>
        </row>
        <row r="3484">
          <cell r="B3484">
            <v>205323</v>
          </cell>
          <cell r="C3484" t="str">
            <v>Front Housing-Black-MM21</v>
          </cell>
          <cell r="D3484">
            <v>1</v>
          </cell>
        </row>
        <row r="3485">
          <cell r="B3485">
            <v>205326</v>
          </cell>
          <cell r="C3485" t="str">
            <v>Front Housing-Glossy Black-S33</v>
          </cell>
          <cell r="D3485">
            <v>1</v>
          </cell>
        </row>
        <row r="3486">
          <cell r="B3486">
            <v>205328</v>
          </cell>
          <cell r="C3486" t="str">
            <v>Back Housing(Battery Cover)Glossy Black-S33</v>
          </cell>
          <cell r="D3486">
            <v>1</v>
          </cell>
        </row>
        <row r="3487">
          <cell r="B3487">
            <v>205329</v>
          </cell>
          <cell r="C3487" t="str">
            <v>Keypad-Glossy Black-S33</v>
          </cell>
          <cell r="D3487">
            <v>1</v>
          </cell>
        </row>
        <row r="3488">
          <cell r="B3488">
            <v>205330</v>
          </cell>
          <cell r="C3488" t="str">
            <v>Front Housing-Deep Blue-MM20</v>
          </cell>
          <cell r="D3488">
            <v>1</v>
          </cell>
        </row>
        <row r="3489">
          <cell r="B3489">
            <v>205331</v>
          </cell>
          <cell r="C3489" t="str">
            <v>Ball Grid Array Integrated Circuit (BGA IC) EMCP(2GB+16GB)-Hynix</v>
          </cell>
          <cell r="D3489">
            <v>0</v>
          </cell>
        </row>
        <row r="3490">
          <cell r="B3490">
            <v>205332</v>
          </cell>
          <cell r="C3490" t="str">
            <v>0402 RES(10k Ohm , +/- 5%,1/16W)</v>
          </cell>
          <cell r="D3490">
            <v>2</v>
          </cell>
        </row>
        <row r="3491">
          <cell r="B3491">
            <v>205333</v>
          </cell>
          <cell r="C3491" t="str">
            <v>0402 RES(24k Ohm , +/- 1%,1/16W)</v>
          </cell>
          <cell r="D3491">
            <v>1</v>
          </cell>
        </row>
        <row r="3492">
          <cell r="B3492">
            <v>205334</v>
          </cell>
          <cell r="C3492" t="str">
            <v>0805 RES(0.068 Ohm , +/- 1%,1/4W)</v>
          </cell>
          <cell r="D3492">
            <v>1</v>
          </cell>
        </row>
        <row r="3493">
          <cell r="B3493">
            <v>205335</v>
          </cell>
          <cell r="C3493" t="str">
            <v>0402 RES(1M Ohm , +/- 5%,1/16W)</v>
          </cell>
          <cell r="D3493">
            <v>1</v>
          </cell>
        </row>
        <row r="3494">
          <cell r="B3494">
            <v>205336</v>
          </cell>
          <cell r="C3494" t="str">
            <v>CAP 0201 10pF +/-5% C0G 50V</v>
          </cell>
          <cell r="D3494">
            <v>4.0599999999999996</v>
          </cell>
        </row>
        <row r="3495">
          <cell r="B3495">
            <v>205337</v>
          </cell>
          <cell r="C3495" t="str">
            <v>0201 CAP(12pF, +/- 5%,50V)</v>
          </cell>
          <cell r="D3495">
            <v>6</v>
          </cell>
        </row>
        <row r="3496">
          <cell r="B3496">
            <v>205338</v>
          </cell>
          <cell r="C3496" t="str">
            <v>0201 CAP(27pF, +/- 5%,50V)</v>
          </cell>
          <cell r="D3496">
            <v>1</v>
          </cell>
        </row>
        <row r="3497">
          <cell r="B3497">
            <v>205339</v>
          </cell>
          <cell r="C3497" t="str">
            <v>0201 CAP(33pF, +/- 5%,50V)</v>
          </cell>
          <cell r="D3497">
            <v>1</v>
          </cell>
        </row>
        <row r="3498">
          <cell r="B3498">
            <v>205340</v>
          </cell>
          <cell r="C3498" t="str">
            <v>0201 CAP(47pF, +/- 5%,25V)</v>
          </cell>
          <cell r="D3498">
            <v>7</v>
          </cell>
        </row>
        <row r="3499">
          <cell r="B3499">
            <v>205341</v>
          </cell>
          <cell r="C3499" t="str">
            <v>0201 CAP(100pF, +/- 5%,25V)</v>
          </cell>
          <cell r="D3499">
            <v>12</v>
          </cell>
        </row>
        <row r="3500">
          <cell r="B3500">
            <v>205342</v>
          </cell>
          <cell r="C3500" t="str">
            <v>SPREADTRUM-BASEBAND(NEMOG)</v>
          </cell>
          <cell r="D3500">
            <v>1</v>
          </cell>
        </row>
        <row r="3501">
          <cell r="B3501">
            <v>205343</v>
          </cell>
          <cell r="C3501" t="str">
            <v>0201 CAP(220pF, +/- 10%,50V)</v>
          </cell>
          <cell r="D3501">
            <v>1</v>
          </cell>
        </row>
        <row r="3502">
          <cell r="B3502">
            <v>205344</v>
          </cell>
          <cell r="C3502" t="str">
            <v>0201 CAP(1nF, +/- 10%,25V)</v>
          </cell>
          <cell r="D3502">
            <v>5</v>
          </cell>
        </row>
        <row r="3503">
          <cell r="B3503">
            <v>205345</v>
          </cell>
          <cell r="C3503" t="str">
            <v>0201 CAP(100nF, +/- 20%,6.3V)</v>
          </cell>
          <cell r="D3503">
            <v>10</v>
          </cell>
        </row>
        <row r="3504">
          <cell r="B3504">
            <v>205346</v>
          </cell>
          <cell r="C3504" t="str">
            <v>0201 CAP(0.5pF, +/- 0.1pF,50V)</v>
          </cell>
          <cell r="D3504">
            <v>1</v>
          </cell>
        </row>
        <row r="3505">
          <cell r="B3505">
            <v>205347</v>
          </cell>
          <cell r="C3505" t="str">
            <v>0201 CAP(1pF, +/- 0.1pF,50V)</v>
          </cell>
          <cell r="D3505">
            <v>1</v>
          </cell>
        </row>
        <row r="3506">
          <cell r="B3506">
            <v>205348</v>
          </cell>
          <cell r="C3506" t="str">
            <v>0201 CAP(2.7pF, +/- 0.25pF,50V)</v>
          </cell>
          <cell r="D3506">
            <v>2</v>
          </cell>
        </row>
        <row r="3507">
          <cell r="B3507">
            <v>205349</v>
          </cell>
          <cell r="C3507" t="str">
            <v>0201 CAP(8.2pF, +/- 0.5pF,50V)</v>
          </cell>
          <cell r="D3507">
            <v>1</v>
          </cell>
        </row>
        <row r="3508">
          <cell r="B3508">
            <v>205350</v>
          </cell>
          <cell r="C3508" t="str">
            <v>0402 CAP(1uF, +/- 10%,6.3V)</v>
          </cell>
          <cell r="D3508">
            <v>1</v>
          </cell>
        </row>
        <row r="3509">
          <cell r="B3509">
            <v>205351</v>
          </cell>
          <cell r="C3509" t="str">
            <v>0402 CAP(2.2uF, +/- 20%,6.3V)</v>
          </cell>
          <cell r="D3509">
            <v>6</v>
          </cell>
        </row>
        <row r="3510">
          <cell r="B3510">
            <v>205352</v>
          </cell>
          <cell r="C3510" t="str">
            <v>0402 CAP(4.7uF, +/- 20%,6.3V)</v>
          </cell>
          <cell r="D3510">
            <v>1</v>
          </cell>
        </row>
        <row r="3511">
          <cell r="B3511">
            <v>205353</v>
          </cell>
          <cell r="C3511" t="str">
            <v>CAP 0402 10uF +/-20% X5R 6.3V</v>
          </cell>
          <cell r="D3511">
            <v>8.1199999999999992</v>
          </cell>
        </row>
        <row r="3512">
          <cell r="B3512">
            <v>205354</v>
          </cell>
          <cell r="C3512" t="str">
            <v>0603 CAP(22uF,20%,6.3V)</v>
          </cell>
          <cell r="D3512">
            <v>2</v>
          </cell>
        </row>
        <row r="3513">
          <cell r="B3513">
            <v>205355</v>
          </cell>
          <cell r="C3513" t="str">
            <v>0402 IND(120nH, +/- 5%)</v>
          </cell>
          <cell r="D3513">
            <v>1</v>
          </cell>
        </row>
        <row r="3514">
          <cell r="B3514">
            <v>205356</v>
          </cell>
          <cell r="C3514" t="str">
            <v>SPREADTRUM-FEM(Quad-Band TX/Dual-Band RX GSM/GPRS)</v>
          </cell>
          <cell r="D3514">
            <v>1</v>
          </cell>
        </row>
        <row r="3515">
          <cell r="B3515">
            <v>205357</v>
          </cell>
          <cell r="C3515" t="str">
            <v>0603 SMD LED(White)</v>
          </cell>
          <cell r="D3515">
            <v>6</v>
          </cell>
        </row>
        <row r="3516">
          <cell r="B3516">
            <v>205358</v>
          </cell>
          <cell r="C3516" t="str">
            <v>Power Transistor(PNP)+N-MOSFET</v>
          </cell>
          <cell r="D3516">
            <v>0.966399644</v>
          </cell>
        </row>
        <row r="3517">
          <cell r="B3517">
            <v>205359</v>
          </cell>
          <cell r="C3517" t="str">
            <v>Digital Transistors(NPN,100mA,50V)</v>
          </cell>
          <cell r="D3517">
            <v>0.95972407699999995</v>
          </cell>
        </row>
        <row r="3518">
          <cell r="B3518">
            <v>205360</v>
          </cell>
          <cell r="C3518" t="str">
            <v>0402 BEAD(120 Ohm @100MHz,500mA)</v>
          </cell>
          <cell r="D3518">
            <v>2</v>
          </cell>
        </row>
        <row r="3519">
          <cell r="B3519">
            <v>205361</v>
          </cell>
          <cell r="C3519" t="str">
            <v>Bi-direction ESD Protection Diode(DFP1006,5.0V,17.5pF)</v>
          </cell>
          <cell r="D3519">
            <v>1</v>
          </cell>
        </row>
        <row r="3520">
          <cell r="B3520">
            <v>205362</v>
          </cell>
          <cell r="C3520" t="str">
            <v>TVS(Surge,Bi-direction,1610,4.5V,1610W)</v>
          </cell>
          <cell r="D3520">
            <v>1</v>
          </cell>
        </row>
        <row r="3521">
          <cell r="B3521">
            <v>205363</v>
          </cell>
          <cell r="C3521" t="str">
            <v>TVS(Surge,Bi-direction,SOD-323,4.5V,2400W)</v>
          </cell>
          <cell r="D3521">
            <v>1</v>
          </cell>
        </row>
        <row r="3522">
          <cell r="B3522">
            <v>205364</v>
          </cell>
          <cell r="C3522" t="str">
            <v>TVS(Surge,Bi-direction,SOD-123,12V,6000W)</v>
          </cell>
          <cell r="D3522">
            <v>1</v>
          </cell>
        </row>
        <row r="3523">
          <cell r="B3523">
            <v>205365</v>
          </cell>
          <cell r="C3523" t="str">
            <v>0201 RES(0 Ohm , +/- 5%,1/20W)</v>
          </cell>
          <cell r="D3523">
            <v>8</v>
          </cell>
        </row>
        <row r="3524">
          <cell r="B3524">
            <v>205366</v>
          </cell>
          <cell r="C3524" t="str">
            <v>0201 RES(33 Ohm , +/- 5%,1/20W)</v>
          </cell>
          <cell r="D3524">
            <v>2</v>
          </cell>
        </row>
        <row r="3525">
          <cell r="B3525">
            <v>205367</v>
          </cell>
          <cell r="C3525" t="str">
            <v>0201 RES(510 Ohm , +/- 5%,1/20W)</v>
          </cell>
          <cell r="D3525">
            <v>5</v>
          </cell>
        </row>
        <row r="3526">
          <cell r="B3526">
            <v>205368</v>
          </cell>
          <cell r="C3526" t="str">
            <v>0201 RES(1k Ohm , +/- 5%,1/20W)</v>
          </cell>
          <cell r="D3526">
            <v>5</v>
          </cell>
        </row>
        <row r="3527">
          <cell r="B3527">
            <v>205369</v>
          </cell>
          <cell r="C3527" t="str">
            <v>0201 RES(1.5k Ohm , +/- 5%,1/20W)</v>
          </cell>
          <cell r="D3527">
            <v>1</v>
          </cell>
        </row>
        <row r="3528">
          <cell r="B3528">
            <v>205370</v>
          </cell>
          <cell r="C3528" t="str">
            <v>0201 RES(3.3k Ohm , +/- 5%,1/20W)</v>
          </cell>
          <cell r="D3528">
            <v>1</v>
          </cell>
        </row>
        <row r="3529">
          <cell r="B3529">
            <v>205371</v>
          </cell>
          <cell r="C3529" t="str">
            <v>0402 RES(0 Ohm , +/- 5%,1/16W)</v>
          </cell>
          <cell r="D3529">
            <v>1</v>
          </cell>
        </row>
        <row r="3530">
          <cell r="B3530">
            <v>205372</v>
          </cell>
          <cell r="C3530" t="str">
            <v>0402 RES(10 Ohm , +/- 5%,1/16W)</v>
          </cell>
          <cell r="D3530">
            <v>2</v>
          </cell>
        </row>
        <row r="3531">
          <cell r="B3531">
            <v>205373</v>
          </cell>
          <cell r="C3531" t="str">
            <v>0402 RES(51 Ohm , +/- 5%,1/16W)</v>
          </cell>
          <cell r="D3531">
            <v>1</v>
          </cell>
        </row>
        <row r="3532">
          <cell r="B3532">
            <v>205374</v>
          </cell>
          <cell r="C3532" t="str">
            <v>0402 RES(100 Ohm , +/- 5%,1/16W)</v>
          </cell>
          <cell r="D3532">
            <v>1</v>
          </cell>
        </row>
        <row r="3533">
          <cell r="B3533">
            <v>205375</v>
          </cell>
          <cell r="C3533" t="str">
            <v>0402 RES(510 Ohm , +/- 5%,1/16W)</v>
          </cell>
          <cell r="D3533">
            <v>1</v>
          </cell>
        </row>
        <row r="3534">
          <cell r="B3534">
            <v>205376</v>
          </cell>
          <cell r="C3534" t="str">
            <v>0402 RES(1k Ohm , +/- 5%,1/16W)</v>
          </cell>
          <cell r="D3534">
            <v>1</v>
          </cell>
        </row>
        <row r="3535">
          <cell r="B3535">
            <v>205377</v>
          </cell>
          <cell r="C3535" t="str">
            <v>0402 RES(1.5k Ohm , +/- 5%,1/16W)</v>
          </cell>
          <cell r="D3535">
            <v>3</v>
          </cell>
        </row>
        <row r="3536">
          <cell r="B3536">
            <v>205378</v>
          </cell>
          <cell r="C3536" t="str">
            <v>BT Antenna-MM15j</v>
          </cell>
          <cell r="D3536">
            <v>1</v>
          </cell>
        </row>
        <row r="3537">
          <cell r="B3537">
            <v>205379</v>
          </cell>
          <cell r="C3537" t="str">
            <v>Front Housing-Black-MM15j</v>
          </cell>
          <cell r="D3537">
            <v>1</v>
          </cell>
        </row>
        <row r="3538">
          <cell r="B3538">
            <v>205380</v>
          </cell>
          <cell r="C3538" t="str">
            <v>Front Housing-Blue-MM15j</v>
          </cell>
          <cell r="D3538">
            <v>1</v>
          </cell>
        </row>
        <row r="3539">
          <cell r="B3539">
            <v>205382</v>
          </cell>
          <cell r="C3539" t="str">
            <v>Front Housing-Gray-MM15j</v>
          </cell>
          <cell r="D3539">
            <v>1</v>
          </cell>
        </row>
        <row r="3540">
          <cell r="B3540">
            <v>205383</v>
          </cell>
          <cell r="C3540" t="str">
            <v>Middle Housing-Black-MM15j</v>
          </cell>
          <cell r="D3540">
            <v>1</v>
          </cell>
        </row>
        <row r="3541">
          <cell r="B3541">
            <v>205384</v>
          </cell>
          <cell r="C3541" t="str">
            <v>0402 BEAD(1000 Ohm @100MHz,</v>
          </cell>
          <cell r="D3541">
            <v>6</v>
          </cell>
        </row>
        <row r="3542">
          <cell r="B3542">
            <v>205385</v>
          </cell>
          <cell r="C3542" t="str">
            <v>0201 RES(100 Ohm , +/- 5%,1/20W)</v>
          </cell>
          <cell r="D3542">
            <v>2</v>
          </cell>
        </row>
        <row r="3543">
          <cell r="B3543">
            <v>205386</v>
          </cell>
          <cell r="C3543" t="str">
            <v>LCD 2.4"-MM15j</v>
          </cell>
          <cell r="D3543">
            <v>1</v>
          </cell>
        </row>
        <row r="3544">
          <cell r="B3544">
            <v>205387</v>
          </cell>
          <cell r="C3544" t="str">
            <v>0201 CAP(22nF, +/- 20%,6.3V)</v>
          </cell>
          <cell r="D3544">
            <v>2</v>
          </cell>
        </row>
        <row r="3545">
          <cell r="B3545">
            <v>205388</v>
          </cell>
          <cell r="C3545" t="str">
            <v>CAP 0201 1uF +/-20% X5R 6.3V</v>
          </cell>
          <cell r="D3545">
            <v>37.555</v>
          </cell>
        </row>
        <row r="3546">
          <cell r="B3546">
            <v>205389</v>
          </cell>
          <cell r="C3546" t="str">
            <v>0201 CAP(1.8pF, +/- 0.25pF,50V)</v>
          </cell>
          <cell r="D3546">
            <v>3</v>
          </cell>
        </row>
        <row r="3547">
          <cell r="B3547">
            <v>205390</v>
          </cell>
          <cell r="C3547" t="str">
            <v>Camera 0.8MP-MM15j</v>
          </cell>
          <cell r="D3547">
            <v>1</v>
          </cell>
        </row>
        <row r="3548">
          <cell r="B3548">
            <v>205391</v>
          </cell>
          <cell r="C3548" t="str">
            <v>0402 CAP(100nF, +/- 10%,25V)</v>
          </cell>
          <cell r="D3548">
            <v>1</v>
          </cell>
        </row>
        <row r="3549">
          <cell r="B3549">
            <v>205393</v>
          </cell>
          <cell r="C3549" t="str">
            <v>0402 CAP(1uF, +/- 10%,25V)</v>
          </cell>
          <cell r="D3549">
            <v>1</v>
          </cell>
        </row>
        <row r="3550">
          <cell r="B3550">
            <v>205394</v>
          </cell>
          <cell r="C3550" t="str">
            <v>MIC-MM15j</v>
          </cell>
          <cell r="D3550">
            <v>1</v>
          </cell>
        </row>
        <row r="3551">
          <cell r="B3551">
            <v>205395</v>
          </cell>
          <cell r="C3551" t="str">
            <v>Speaker-MM15j</v>
          </cell>
          <cell r="D3551">
            <v>1</v>
          </cell>
        </row>
        <row r="3552">
          <cell r="B3552">
            <v>205396</v>
          </cell>
          <cell r="C3552" t="str">
            <v>Vibrator Motor Flat-MM15j</v>
          </cell>
          <cell r="D3552">
            <v>1</v>
          </cell>
        </row>
        <row r="3553">
          <cell r="B3553">
            <v>205397</v>
          </cell>
          <cell r="C3553" t="str">
            <v>Screw-Self Tapping 4.0mm-MM15j</v>
          </cell>
          <cell r="D3553">
            <v>8</v>
          </cell>
        </row>
        <row r="3554">
          <cell r="B3554">
            <v>205398</v>
          </cell>
          <cell r="C3554" t="str">
            <v>Screw-Self Tapping 3.5mm-MM15j</v>
          </cell>
          <cell r="D3554">
            <v>2</v>
          </cell>
        </row>
        <row r="3555">
          <cell r="B3555">
            <v>205399</v>
          </cell>
          <cell r="C3555" t="str">
            <v>Speaker Holder-Black-MM15j</v>
          </cell>
          <cell r="D3555">
            <v>1</v>
          </cell>
        </row>
        <row r="3556">
          <cell r="B3556">
            <v>205400</v>
          </cell>
          <cell r="C3556" t="str">
            <v>0402 IND(100nH,+/-5%)</v>
          </cell>
          <cell r="D3556">
            <v>1</v>
          </cell>
        </row>
        <row r="3557">
          <cell r="B3557">
            <v>205401</v>
          </cell>
          <cell r="C3557" t="str">
            <v>0201 IND(33nH,+/-5%,high Q&gt;11, compensation +0.86N)</v>
          </cell>
          <cell r="D3557">
            <v>1</v>
          </cell>
        </row>
        <row r="3558">
          <cell r="B3558">
            <v>205402</v>
          </cell>
          <cell r="C3558" t="str">
            <v>0402 Chip laminated inductor (2.2nH,+/-0.3nH)</v>
          </cell>
          <cell r="D3558">
            <v>1</v>
          </cell>
        </row>
        <row r="3559">
          <cell r="B3559">
            <v>205403</v>
          </cell>
          <cell r="C3559" t="str">
            <v>Capacitor,3.3pF, +/- 0.25pF,25V,COG,0201</v>
          </cell>
          <cell r="D3559">
            <v>1</v>
          </cell>
        </row>
        <row r="3560">
          <cell r="B3560">
            <v>205404</v>
          </cell>
          <cell r="C3560" t="str">
            <v>CAP 0201 47pF +/-5% C0G 16V</v>
          </cell>
          <cell r="D3560">
            <v>11.164999999999999</v>
          </cell>
        </row>
        <row r="3561">
          <cell r="B3561">
            <v>205405</v>
          </cell>
          <cell r="C3561" t="str">
            <v>Capacitor,47nF, +/- 10%,6.3V,X5R,0201</v>
          </cell>
          <cell r="D3561">
            <v>3</v>
          </cell>
        </row>
        <row r="3562">
          <cell r="B3562">
            <v>205406</v>
          </cell>
          <cell r="C3562" t="str">
            <v>CAP 0201 4.7pF +/-0.25pF C0G 25V</v>
          </cell>
          <cell r="D3562">
            <v>1.0149999999999999</v>
          </cell>
        </row>
        <row r="3563">
          <cell r="B3563">
            <v>205407</v>
          </cell>
          <cell r="C3563" t="str">
            <v>CAP 0201 56pF +/-5% C0G 16V</v>
          </cell>
          <cell r="D3563">
            <v>1.0149999999999999</v>
          </cell>
        </row>
        <row r="3564">
          <cell r="B3564">
            <v>205408</v>
          </cell>
          <cell r="C3564" t="str">
            <v>Inductor,1.0nH, +/- 0.3nH,0201,SDCL0603Q1N0ST02,Sunlord</v>
          </cell>
          <cell r="D3564">
            <v>1</v>
          </cell>
        </row>
        <row r="3565">
          <cell r="B3565">
            <v>205409</v>
          </cell>
          <cell r="C3565" t="str">
            <v>Inductor,120nH, +/- 5%,0201,SDCL0603QR12JT02,Sunlord</v>
          </cell>
          <cell r="D3565">
            <v>4</v>
          </cell>
        </row>
        <row r="3566">
          <cell r="B3566">
            <v>205410</v>
          </cell>
          <cell r="C3566" t="str">
            <v>Inductor,220nH, +/- 5%,0603,200mA,DCR&lt;=2.4 OHM,SDCL1608CR22JTDF,SUNLORD</v>
          </cell>
          <cell r="D3566">
            <v>1</v>
          </cell>
        </row>
        <row r="3567">
          <cell r="B3567">
            <v>205411</v>
          </cell>
          <cell r="C3567" t="str">
            <v>Inductor,27nH, +/- 5%,0201,SDCL0603Q27NJT02,Sunlord</v>
          </cell>
          <cell r="D3567">
            <v>1</v>
          </cell>
        </row>
        <row r="3568">
          <cell r="B3568">
            <v>205412</v>
          </cell>
          <cell r="C3568" t="str">
            <v>Ferrite Bead,1000 ohm,100MHz,200mA,0402,BLM15BD102SN1D,Murata</v>
          </cell>
          <cell r="D3568">
            <v>2</v>
          </cell>
        </row>
        <row r="3569">
          <cell r="B3569">
            <v>205413</v>
          </cell>
          <cell r="C3569" t="str">
            <v>Power Transient Voltage Suppressor,Uni-direction,4.5V,1500W,700pF,SOD-323F,2.48x1.25x0.7mmH,WS4.5D3HP,CYG WAYON</v>
          </cell>
          <cell r="D3569">
            <v>1</v>
          </cell>
        </row>
        <row r="3570">
          <cell r="B3570">
            <v>205414</v>
          </cell>
          <cell r="C3570" t="str">
            <v>Battery Connector,Bellows Connect Type on PCBA,2DIP+4MT,3PIN,3.0PITCH,8.4x3.9x3.5mmH, B13-AB03F351,HongRiDa</v>
          </cell>
          <cell r="D3570">
            <v>1</v>
          </cell>
        </row>
        <row r="3571">
          <cell r="B3571">
            <v>205415</v>
          </cell>
          <cell r="C3571" t="str">
            <v>Micro USB Connector(Micro USB Port)(DIP+SMT), On PCB, Revers Type, Add gears back side, 5PIN,0.65PITCH,8.0x5.6x2.45mmH,U06-2B05F250, HongRiDa</v>
          </cell>
          <cell r="D3571">
            <v>1</v>
          </cell>
        </row>
        <row r="3572">
          <cell r="B3572">
            <v>205416</v>
          </cell>
          <cell r="C3572" t="str">
            <v>TF/SIM/SIM 3 in 1 Card Slot, Doors Type,TF card door height 2.9mmH,TF card insetted Vertically, 8PIN,0.7PITCH,Dual SIM Card Insetted Athwartships,SIM Card Dorr Height 1.78mmH,12PIN,0.7PITCH,39.7x12.1x4.5mmH,S110-1B20F45A, HongRiDa</v>
          </cell>
          <cell r="D3572">
            <v>1</v>
          </cell>
        </row>
        <row r="3573">
          <cell r="B3573">
            <v>205417</v>
          </cell>
          <cell r="C3573" t="str">
            <v>Shielding Case(BB),Retangle,Tinplate,27.23x17.32x1.6mmH,FF117, JIeSi</v>
          </cell>
          <cell r="D3573">
            <v>1</v>
          </cell>
        </row>
        <row r="3574">
          <cell r="B3574">
            <v>205418</v>
          </cell>
          <cell r="C3574" t="str">
            <v>Middle Housing-Light Blue-ML13</v>
          </cell>
          <cell r="D3574">
            <v>1</v>
          </cell>
        </row>
        <row r="3575">
          <cell r="B3575">
            <v>205419</v>
          </cell>
          <cell r="C3575" t="str">
            <v>RES 0805 0.068ohm +/- 1%</v>
          </cell>
          <cell r="D3575">
            <v>1</v>
          </cell>
        </row>
        <row r="3576">
          <cell r="B3576">
            <v>205420</v>
          </cell>
          <cell r="C3576" t="str">
            <v>CAP 0201 0.5pF +/- 0.25pF 5C 50V 0.3mm</v>
          </cell>
          <cell r="D3576">
            <v>1</v>
          </cell>
        </row>
        <row r="3577">
          <cell r="B3577">
            <v>205421</v>
          </cell>
          <cell r="C3577" t="str">
            <v>CAP 0201 2.7pF +/- 0.1pF C0G 50V 0.3mm</v>
          </cell>
          <cell r="D3577">
            <v>1</v>
          </cell>
        </row>
        <row r="3578">
          <cell r="B3578">
            <v>205422</v>
          </cell>
          <cell r="C3578" t="str">
            <v>CAP 0201 10pF +/- 5%pF 5C 25V 0.3mm</v>
          </cell>
          <cell r="D3578">
            <v>8</v>
          </cell>
        </row>
        <row r="3579">
          <cell r="B3579">
            <v>205423</v>
          </cell>
          <cell r="C3579" t="str">
            <v>CAP 0201 100pF +/- 5%pF 5C 50V 0.3mm</v>
          </cell>
          <cell r="D3579">
            <v>8</v>
          </cell>
        </row>
        <row r="3580">
          <cell r="B3580">
            <v>205424</v>
          </cell>
          <cell r="C3580" t="str">
            <v>CAP 0201 10nF +/- 10%pF 6R 10V 0.3mm</v>
          </cell>
          <cell r="D3580">
            <v>2</v>
          </cell>
        </row>
        <row r="3581">
          <cell r="B3581">
            <v>205425</v>
          </cell>
          <cell r="C3581" t="str">
            <v>CAP 0201 1uf +/- 0.2pF 5C 6.3V 0.3mm</v>
          </cell>
          <cell r="D3581">
            <v>57</v>
          </cell>
        </row>
        <row r="3582">
          <cell r="B3582">
            <v>205426</v>
          </cell>
          <cell r="C3582" t="str">
            <v>CAP 0201 1.2pF +/- 0.25pF C0G 50V 0.3mm</v>
          </cell>
          <cell r="D3582">
            <v>1</v>
          </cell>
        </row>
        <row r="3583">
          <cell r="B3583">
            <v>205427</v>
          </cell>
          <cell r="C3583" t="str">
            <v>CAP 0201 1.5PF +/-0.1pF C0G 50V</v>
          </cell>
          <cell r="D3583">
            <v>1.0149999999999999</v>
          </cell>
        </row>
        <row r="3584">
          <cell r="B3584">
            <v>205428</v>
          </cell>
          <cell r="C3584" t="str">
            <v>PCB, V5391_1_50 board file 20180327</v>
          </cell>
          <cell r="D3584">
            <v>1</v>
          </cell>
        </row>
        <row r="3585">
          <cell r="B3585">
            <v>205429</v>
          </cell>
          <cell r="C3585" t="str">
            <v>RES 0201 100ohm +/- 1% 50V 1/20W 0.23mm</v>
          </cell>
          <cell r="D3585">
            <v>3</v>
          </cell>
        </row>
        <row r="3586">
          <cell r="B3586">
            <v>205430</v>
          </cell>
          <cell r="C3586" t="str">
            <v>RES 0402 51Kohm +/- 5% 50V 1/16W 0.35mm</v>
          </cell>
          <cell r="D3586">
            <v>1</v>
          </cell>
        </row>
        <row r="3587">
          <cell r="B3587">
            <v>205431</v>
          </cell>
          <cell r="C3587" t="str">
            <v>RES 0402 0ohm +/- 5% 50V 1A 0.35mm</v>
          </cell>
          <cell r="D3587">
            <v>14</v>
          </cell>
        </row>
        <row r="3588">
          <cell r="B3588">
            <v>205432</v>
          </cell>
          <cell r="C3588" t="str">
            <v>RES 0402 1Kohm +/- 1% 50V 1/16W 0.35mm</v>
          </cell>
          <cell r="D3588">
            <v>8</v>
          </cell>
        </row>
        <row r="3589">
          <cell r="B3589">
            <v>205433</v>
          </cell>
          <cell r="C3589" t="str">
            <v>RES 0201 10Kohm +/-5%</v>
          </cell>
          <cell r="D3589">
            <v>9.18</v>
          </cell>
        </row>
        <row r="3590">
          <cell r="B3590">
            <v>205434</v>
          </cell>
          <cell r="C3590" t="str">
            <v>NTC ThermistoR 100Kohm +/-1% 0402,NTCG104EF104F</v>
          </cell>
          <cell r="D3590">
            <v>2</v>
          </cell>
        </row>
        <row r="3591">
          <cell r="B3591">
            <v>205435</v>
          </cell>
          <cell r="C3591" t="str">
            <v>RES 0402 16.9Kohm +/-1%</v>
          </cell>
          <cell r="D3591">
            <v>1</v>
          </cell>
        </row>
        <row r="3592">
          <cell r="B3592">
            <v>205436</v>
          </cell>
          <cell r="C3592" t="str">
            <v>RES 0402 1ohm +/- 5% 50V 1/16W 0.35mm</v>
          </cell>
          <cell r="D3592">
            <v>1</v>
          </cell>
        </row>
        <row r="3593">
          <cell r="B3593">
            <v>205437</v>
          </cell>
          <cell r="C3593" t="str">
            <v>RES 0201 200Kohm +/-5%</v>
          </cell>
          <cell r="D3593">
            <v>1.02</v>
          </cell>
        </row>
        <row r="3594">
          <cell r="B3594">
            <v>205438</v>
          </cell>
          <cell r="C3594" t="str">
            <v>RES 0201 240ohm +/- 1% 50V 1/16W 0.35mm</v>
          </cell>
          <cell r="D3594">
            <v>3</v>
          </cell>
        </row>
        <row r="3595">
          <cell r="B3595">
            <v>205439</v>
          </cell>
          <cell r="C3595" t="str">
            <v>RES 0201 300ohm +/-5%</v>
          </cell>
          <cell r="D3595">
            <v>2</v>
          </cell>
        </row>
        <row r="3596">
          <cell r="B3596">
            <v>205440</v>
          </cell>
          <cell r="C3596" t="str">
            <v>RES 0201 36ohm +/-1%</v>
          </cell>
          <cell r="D3596">
            <v>2</v>
          </cell>
        </row>
        <row r="3597">
          <cell r="B3597">
            <v>205441</v>
          </cell>
          <cell r="C3597" t="str">
            <v>RES 0201 390Kohm +/-1%</v>
          </cell>
          <cell r="D3597">
            <v>1</v>
          </cell>
        </row>
        <row r="3598">
          <cell r="B3598">
            <v>205442</v>
          </cell>
          <cell r="C3598" t="str">
            <v>RES 0201 470ohm +/- 1% 50V 1/16W 0.35mm</v>
          </cell>
          <cell r="D3598">
            <v>3</v>
          </cell>
        </row>
        <row r="3599">
          <cell r="B3599">
            <v>205443</v>
          </cell>
          <cell r="C3599" t="str">
            <v>RES 0201 4.7Kohm +/-5%</v>
          </cell>
          <cell r="D3599">
            <v>2.04</v>
          </cell>
        </row>
        <row r="3600">
          <cell r="B3600">
            <v>205444</v>
          </cell>
          <cell r="C3600" t="str">
            <v>RES 0201 18ohm +/-5%</v>
          </cell>
          <cell r="D3600">
            <v>1</v>
          </cell>
        </row>
        <row r="3601">
          <cell r="B3601">
            <v>205445</v>
          </cell>
          <cell r="C3601" t="str">
            <v>RES 0402 6.98Kohm +/- 1% 50V 1/16W 0.35mm</v>
          </cell>
          <cell r="D3601">
            <v>1</v>
          </cell>
        </row>
        <row r="3602">
          <cell r="B3602">
            <v>205446</v>
          </cell>
          <cell r="C3602" t="str">
            <v>RES 0201 8.2Kohm +/- 1% 50V 1/20W0.23mm</v>
          </cell>
          <cell r="D3602">
            <v>2</v>
          </cell>
        </row>
        <row r="3603">
          <cell r="B3603">
            <v>205447</v>
          </cell>
          <cell r="C3603" t="str">
            <v>BCT3660B OVP 40V,TDFN2*2-6L,FB=0.2V,600kHz Switching Frequency</v>
          </cell>
          <cell r="D3603">
            <v>1</v>
          </cell>
        </row>
        <row r="3604">
          <cell r="B3604">
            <v>205448</v>
          </cell>
          <cell r="C3604" t="str">
            <v>Frequency 1550~1615MHz; DFN package, 1.1mmX0.9mmX 0.45mm, low noise amplification</v>
          </cell>
          <cell r="D3604">
            <v>1</v>
          </cell>
        </row>
        <row r="3605">
          <cell r="B3605">
            <v>205449</v>
          </cell>
          <cell r="C3605" t="str">
            <v>SHIELD_V5391_PMU17.6*14.51*1.45</v>
          </cell>
          <cell r="D3605">
            <v>1</v>
          </cell>
        </row>
        <row r="3606">
          <cell r="B3606">
            <v>205450</v>
          </cell>
          <cell r="C3606" t="str">
            <v>SHIELD_V5391_WIFI cover 11.6*9.3*1.4</v>
          </cell>
          <cell r="D3606">
            <v>1</v>
          </cell>
        </row>
        <row r="3607">
          <cell r="B3607">
            <v>205451</v>
          </cell>
          <cell r="C3607" t="str">
            <v>0.8mm PITCH BTB BATTERY FEMALE MATING HEIGHT 0.8mm</v>
          </cell>
          <cell r="D3607">
            <v>1</v>
          </cell>
        </row>
        <row r="3608">
          <cell r="B3608">
            <v>205452</v>
          </cell>
          <cell r="C3608" t="str">
            <v>1.35H 3IN2 CONN,DOUBLE NANO SIM+MICRO SD</v>
          </cell>
          <cell r="D3608">
            <v>1</v>
          </cell>
        </row>
        <row r="3609">
          <cell r="B3609">
            <v>205453</v>
          </cell>
          <cell r="C3609" t="str">
            <v>Antenna shrapnel 3.0*1.2*2.8</v>
          </cell>
          <cell r="D3609">
            <v>3</v>
          </cell>
        </row>
        <row r="3610">
          <cell r="B3610">
            <v>205454</v>
          </cell>
          <cell r="C3610" t="str">
            <v>Four generations of RF connectors</v>
          </cell>
          <cell r="D3610">
            <v>1</v>
          </cell>
        </row>
        <row r="3611">
          <cell r="B3611">
            <v>205455</v>
          </cell>
          <cell r="C3611" t="str">
            <v>SHIELD_V5391_RF 21*19.45*1.45</v>
          </cell>
          <cell r="D3611">
            <v>1</v>
          </cell>
        </row>
        <row r="3612">
          <cell r="B3612">
            <v>205456</v>
          </cell>
          <cell r="C3612" t="str">
            <v>SHIELD_V5391_4G 13.84*9.14*1.45</v>
          </cell>
          <cell r="D3612">
            <v>1</v>
          </cell>
        </row>
        <row r="3613">
          <cell r="B3613">
            <v>205457</v>
          </cell>
          <cell r="C3613" t="str">
            <v>SHIELD_V5391_BB 29.2*18.8*1.45</v>
          </cell>
          <cell r="D3613">
            <v>1</v>
          </cell>
        </row>
        <row r="3614">
          <cell r="B3614">
            <v>205458</v>
          </cell>
          <cell r="C3614" t="str">
            <v>SAW DPX;Unbalanced;Band5;1.8x1.4x0.58 mm</v>
          </cell>
          <cell r="D3614">
            <v>1</v>
          </cell>
        </row>
        <row r="3615">
          <cell r="B3615">
            <v>205459</v>
          </cell>
          <cell r="C3615" t="str">
            <v>SAW;BAND3;Unbalanced; 1.1x0.9x0.6mm</v>
          </cell>
          <cell r="D3615">
            <v>1</v>
          </cell>
        </row>
        <row r="3616">
          <cell r="B3616">
            <v>205460</v>
          </cell>
          <cell r="C3616" t="str">
            <v>SAW;BAND8;Unbalanced; 1.1x0.9x0.6mm</v>
          </cell>
          <cell r="D3616">
            <v>1</v>
          </cell>
        </row>
        <row r="3617">
          <cell r="B3617">
            <v>205461</v>
          </cell>
          <cell r="C3617" t="str">
            <v>SAW:B1,Unbalanced,1109</v>
          </cell>
          <cell r="D3617">
            <v>1</v>
          </cell>
        </row>
        <row r="3618">
          <cell r="B3618">
            <v>205462</v>
          </cell>
          <cell r="C3618" t="str">
            <v>Halogens Free Product GPS/ ISM/ 5GHz Band Working Frequency</v>
          </cell>
          <cell r="D3618">
            <v>1</v>
          </cell>
        </row>
        <row r="3619">
          <cell r="B3619">
            <v>205463</v>
          </cell>
          <cell r="C3619" t="str">
            <v>Low-loss BAW RF single filter for Bluetooth/WLAN with LTE Band 7 / Band 40 / Band 41 coexistence ,1.1 x 0.9 x 0.4 mm3</v>
          </cell>
          <cell r="D3619">
            <v>1</v>
          </cell>
        </row>
        <row r="3620">
          <cell r="B3620">
            <v>205464</v>
          </cell>
          <cell r="C3620" t="str">
            <v>ECE818000157 a SMT Type Micro Coaxial RF Receptacle</v>
          </cell>
          <cell r="D3620">
            <v>1</v>
          </cell>
        </row>
        <row r="3621">
          <cell r="B3621">
            <v>205465</v>
          </cell>
          <cell r="C3621" t="str">
            <v>Shielding cover 28.1*18.4*1.45mm</v>
          </cell>
          <cell r="D3621">
            <v>1</v>
          </cell>
        </row>
        <row r="3622">
          <cell r="B3622">
            <v>205466</v>
          </cell>
          <cell r="C3622" t="str">
            <v>TDD LTE Bands 34/39, FDD LTE Bands 1/2,WCDMA Bands 1/2, CDMA Band BC1</v>
          </cell>
          <cell r="D3622">
            <v>1</v>
          </cell>
        </row>
        <row r="3623">
          <cell r="B3623">
            <v>205467</v>
          </cell>
          <cell r="C3623" t="str">
            <v>The MEMSIC Three-Axis Thermal Accelerometer isbased on patented MEMS thermal technology H=1. mm</v>
          </cell>
          <cell r="D3623">
            <v>1</v>
          </cell>
        </row>
        <row r="3624">
          <cell r="B3624">
            <v>205468</v>
          </cell>
          <cell r="C3624" t="str">
            <v>AP3426 is a module integrated with a digital ALS,PS,and IR LED,4.38*2.5*2.95</v>
          </cell>
          <cell r="D3624">
            <v>1</v>
          </cell>
        </row>
        <row r="3625">
          <cell r="B3625">
            <v>205469</v>
          </cell>
          <cell r="C3625" t="str">
            <v>1.2W Class-K Audio Power Amplifier with DC-DC FC16 H=0.75mm</v>
          </cell>
          <cell r="D3625">
            <v>1</v>
          </cell>
        </row>
        <row r="3626">
          <cell r="B3626">
            <v>205470</v>
          </cell>
          <cell r="C3626" t="str">
            <v>Silicon Germanium Low Noise Amplifier for Global Navigation Satellite Systems (GNSS)</v>
          </cell>
          <cell r="D3626">
            <v>1</v>
          </cell>
        </row>
        <row r="3627">
          <cell r="B3627">
            <v>205471</v>
          </cell>
          <cell r="C3627" t="str">
            <v>High Efficiency, 38V Step-up White LED Driver TSOT-23-6L</v>
          </cell>
          <cell r="D3627">
            <v>1</v>
          </cell>
        </row>
        <row r="3628">
          <cell r="B3628">
            <v>205472</v>
          </cell>
          <cell r="C3628" t="str">
            <v>WS3210C68 ,Absolute Maximum Input Voltage,30V ;Fixed OVP Threshold ,6.8V;1.4mm x 1.4mm</v>
          </cell>
          <cell r="D3628">
            <v>1</v>
          </cell>
        </row>
        <row r="3629">
          <cell r="B3629">
            <v>205473</v>
          </cell>
          <cell r="C3629" t="str">
            <v>The AW3641E is current-regulated charge pump ideal for powering high brightness LEDs for camera flas</v>
          </cell>
          <cell r="D3629">
            <v>1</v>
          </cell>
        </row>
        <row r="3630">
          <cell r="B3630">
            <v>205474</v>
          </cell>
          <cell r="C3630" t="str">
            <v>CAP 0201 0.5pF +/-0.1PF C0G 50V(3.0104.12431/3.0104.11300 )</v>
          </cell>
          <cell r="D3630">
            <v>4</v>
          </cell>
        </row>
        <row r="3631">
          <cell r="B3631">
            <v>205475</v>
          </cell>
          <cell r="C3631" t="str">
            <v>Shielding cover 20.9*10.4*1.45mm</v>
          </cell>
          <cell r="D3631">
            <v>1</v>
          </cell>
        </row>
        <row r="3632">
          <cell r="B3632">
            <v>205476</v>
          </cell>
          <cell r="C3632" t="str">
            <v>Shielding cover 26.12*21.16*1.45mm</v>
          </cell>
          <cell r="D3632">
            <v>1</v>
          </cell>
        </row>
        <row r="3633">
          <cell r="B3633">
            <v>205477</v>
          </cell>
          <cell r="C3633" t="str">
            <v>Shielding cover V5519150 20171110</v>
          </cell>
          <cell r="D3633">
            <v>1</v>
          </cell>
        </row>
        <row r="3634">
          <cell r="B3634">
            <v>205478</v>
          </cell>
          <cell r="C3634" t="str">
            <v>CAP 0603 4.7uF+/-20% X5R 6.3V 0.8mm</v>
          </cell>
          <cell r="D3634">
            <v>8</v>
          </cell>
        </row>
        <row r="3635">
          <cell r="B3635">
            <v>205479</v>
          </cell>
          <cell r="C3635" t="str">
            <v>RES 0402 0ohm +/-5%</v>
          </cell>
          <cell r="D3635">
            <v>8</v>
          </cell>
        </row>
        <row r="3636">
          <cell r="B3636">
            <v>205480</v>
          </cell>
          <cell r="C3636" t="str">
            <v>RES 0201 0ohm +/-5%</v>
          </cell>
          <cell r="D3636">
            <v>17</v>
          </cell>
        </row>
        <row r="3637">
          <cell r="B3637">
            <v>205481</v>
          </cell>
          <cell r="C3637" t="str">
            <v>RES 0402 100ohm +/-1% 50V 1/16W 0.35mm</v>
          </cell>
          <cell r="D3637">
            <v>1</v>
          </cell>
        </row>
        <row r="3638">
          <cell r="B3638">
            <v>205482</v>
          </cell>
          <cell r="C3638" t="str">
            <v>RES 0402 1Kohm +/-5%</v>
          </cell>
          <cell r="D3638">
            <v>1.02</v>
          </cell>
        </row>
        <row r="3639">
          <cell r="B3639">
            <v>205483</v>
          </cell>
          <cell r="C3639" t="str">
            <v>EMV88 (KMFN60012M-B214003) (1GB+8GB)</v>
          </cell>
          <cell r="D3639">
            <v>1</v>
          </cell>
        </row>
        <row r="3640">
          <cell r="B3640">
            <v>205484</v>
          </cell>
          <cell r="C3640" t="str">
            <v>Quad-Band GSM/EDGE &amp; Band34/39 TD-SCDMAFrond End Module with Six TRx Ports</v>
          </cell>
          <cell r="D3640">
            <v>1</v>
          </cell>
        </row>
        <row r="3641">
          <cell r="B3641">
            <v>205485</v>
          </cell>
          <cell r="C3641" t="str">
            <v>Filter SAW DPX FOR UMTS BAND 1,RX , 1.8x1.4x0.5,D6RB2G140E1AL,TAIYO</v>
          </cell>
          <cell r="D3641">
            <v>1</v>
          </cell>
        </row>
        <row r="3642">
          <cell r="B3642">
            <v>205486</v>
          </cell>
          <cell r="C3642" t="str">
            <v>Filter Monolithic structure including one low-pass and one high-pass filters with loss pole at adjacent pas</v>
          </cell>
          <cell r="D3642">
            <v>1</v>
          </cell>
        </row>
        <row r="3643">
          <cell r="B3643">
            <v>205487</v>
          </cell>
          <cell r="C3643" t="str">
            <v>Filter GPS SAW,1575MHz IL=1.0dB,1109</v>
          </cell>
          <cell r="D3643">
            <v>1</v>
          </cell>
        </row>
        <row r="3644">
          <cell r="B3644">
            <v>205488</v>
          </cell>
          <cell r="C3644" t="str">
            <v>Filter GSM 850/ GSM 900/ DCS1800/ PCS1900 Band Working Frequency Miniature footprint: 2.0 X 1.2 X 0.9 mm3</v>
          </cell>
          <cell r="D3644">
            <v>1</v>
          </cell>
        </row>
        <row r="3645">
          <cell r="B3645">
            <v>205489</v>
          </cell>
          <cell r="C3645" t="str">
            <v>chip MT6580 3G Baseband Processor H=1.2mm</v>
          </cell>
          <cell r="D3645">
            <v>1</v>
          </cell>
        </row>
        <row r="3646">
          <cell r="B3646">
            <v>205490</v>
          </cell>
          <cell r="C3646" t="str">
            <v>chip MT6350 Handles all 2G/3G/smart Power Management System</v>
          </cell>
          <cell r="D3646">
            <v>1</v>
          </cell>
        </row>
        <row r="3647">
          <cell r="B3647">
            <v>205491</v>
          </cell>
          <cell r="C3647" t="str">
            <v>Zif Single row Single contacts 6pin 0.5pitch t=0.2+/-0.03mm H=0.9mm</v>
          </cell>
          <cell r="D3647">
            <v>1</v>
          </cell>
        </row>
        <row r="3648">
          <cell r="B3648">
            <v>205492</v>
          </cell>
          <cell r="C3648" t="str">
            <v>Zif Double row Single contacts 39pin 0.3pitch t=0.2+/-0.03mm H=1.0mm</v>
          </cell>
          <cell r="D3648">
            <v>1</v>
          </cell>
        </row>
        <row r="3649">
          <cell r="B3649">
            <v>205493</v>
          </cell>
          <cell r="C3649" t="str">
            <v>Zif Double row Single contacts 13pin 0.3pitch t=0.2+/-0.03mm H=1.0mm</v>
          </cell>
          <cell r="D3649">
            <v>1</v>
          </cell>
        </row>
        <row r="3650">
          <cell r="B3650">
            <v>205494</v>
          </cell>
          <cell r="C3650" t="str">
            <v>24pin B2B Socket 0.4pitch H=0.8mm No Position</v>
          </cell>
          <cell r="D3650">
            <v>1</v>
          </cell>
        </row>
        <row r="3651">
          <cell r="B3651">
            <v>205495</v>
          </cell>
          <cell r="C3651" t="str">
            <v>6pin B TO B SOCKET Battery Connector H=0.90mm</v>
          </cell>
          <cell r="D3651">
            <v>1</v>
          </cell>
        </row>
        <row r="3652">
          <cell r="B3652">
            <v>205496</v>
          </cell>
          <cell r="C3652" t="str">
            <v>IO connector 5pin Pitch=0.65mm DIP=0.9mm H=2.8mm</v>
          </cell>
          <cell r="D3652">
            <v>1</v>
          </cell>
        </row>
        <row r="3653">
          <cell r="B3653">
            <v>205497</v>
          </cell>
          <cell r="C3653" t="str">
            <v>3.5mm 5Pins Earphone Jack(DIP)INSERT TYPE H=3.8mm</v>
          </cell>
          <cell r="D3653">
            <v>1</v>
          </cell>
        </row>
        <row r="3654">
          <cell r="B3654">
            <v>205498</v>
          </cell>
          <cell r="C3654" t="str">
            <v>:Nano SIM+Nano TF CARD ?36.65*16.44*1.35</v>
          </cell>
          <cell r="D3654">
            <v>1</v>
          </cell>
        </row>
        <row r="3655">
          <cell r="B3655">
            <v>205499</v>
          </cell>
          <cell r="C3655" t="str">
            <v>MICRO SD BLOCK ?8.36*9.6*0.85</v>
          </cell>
          <cell r="D3655">
            <v>1</v>
          </cell>
        </row>
        <row r="3656">
          <cell r="B3656">
            <v>205500</v>
          </cell>
          <cell r="C3656" t="str">
            <v>NANO SIM BLOCK ?8*8.74*0.84</v>
          </cell>
          <cell r="D3656">
            <v>2</v>
          </cell>
        </row>
        <row r="3657">
          <cell r="B3657">
            <v>205501</v>
          </cell>
          <cell r="C3657" t="str">
            <v>Grounded connector 1.0*3.5*1.4</v>
          </cell>
          <cell r="D3657">
            <v>4</v>
          </cell>
        </row>
        <row r="3658">
          <cell r="B3658">
            <v>205502</v>
          </cell>
          <cell r="C3658" t="str">
            <v>Antenna connector 2.8*1.58*1.1</v>
          </cell>
          <cell r="D3658">
            <v>2</v>
          </cell>
        </row>
        <row r="3659">
          <cell r="B3659">
            <v>205503</v>
          </cell>
          <cell r="C3659" t="str">
            <v>RF Switch Connector 2*2mm H=1mm</v>
          </cell>
          <cell r="D3659">
            <v>2</v>
          </cell>
        </row>
        <row r="3660">
          <cell r="B3660">
            <v>205504</v>
          </cell>
          <cell r="C3660" t="str">
            <v>RES 0201 100Kohm +/-1%</v>
          </cell>
          <cell r="D3660">
            <v>1</v>
          </cell>
        </row>
        <row r="3661">
          <cell r="B3661">
            <v>205505</v>
          </cell>
          <cell r="C3661" t="str">
            <v>RES 0402 1.5Kohm +/-5% 50V 1/16W 0.35mm</v>
          </cell>
          <cell r="D3661">
            <v>2</v>
          </cell>
        </row>
        <row r="3662">
          <cell r="B3662">
            <v>205506</v>
          </cell>
          <cell r="C3662" t="str">
            <v>RES 0201 2Kohm +/-1% 50V 1/16W 0.35mm</v>
          </cell>
          <cell r="D3662">
            <v>1</v>
          </cell>
        </row>
        <row r="3663">
          <cell r="B3663">
            <v>205507</v>
          </cell>
          <cell r="C3663" t="str">
            <v>RES 0402 22ohm +/-5% 50V 1/16W 0.35mm</v>
          </cell>
          <cell r="D3663">
            <v>1</v>
          </cell>
        </row>
        <row r="3664">
          <cell r="B3664">
            <v>205508</v>
          </cell>
          <cell r="C3664" t="str">
            <v>RES 0402 240ohm +/-1% 50V 1/16W 0.35mm</v>
          </cell>
          <cell r="D3664">
            <v>2</v>
          </cell>
        </row>
        <row r="3665">
          <cell r="B3665">
            <v>205515</v>
          </cell>
          <cell r="C3665" t="str">
            <v>CAP 0201 1.5Nf +/-10% X5R 25V</v>
          </cell>
          <cell r="D3665">
            <v>1</v>
          </cell>
        </row>
        <row r="3666">
          <cell r="B3666">
            <v>205516</v>
          </cell>
          <cell r="C3666" t="str">
            <v>CAP 0201 100Nf +/-10% X5R 6.3V</v>
          </cell>
          <cell r="D3666">
            <v>54.81</v>
          </cell>
        </row>
        <row r="3667">
          <cell r="B3667">
            <v>205517</v>
          </cell>
          <cell r="C3667" t="str">
            <v>CAP 0603 1Uf +/-10% X5R 10V</v>
          </cell>
          <cell r="D3667">
            <v>1</v>
          </cell>
        </row>
        <row r="3668">
          <cell r="B3668">
            <v>205518</v>
          </cell>
          <cell r="C3668" t="str">
            <v>RES 0603 0ohm +/-1% Part no-004.002.0000622</v>
          </cell>
          <cell r="D3668">
            <v>1</v>
          </cell>
        </row>
        <row r="3669">
          <cell r="B3669">
            <v>205519</v>
          </cell>
          <cell r="C3669" t="str">
            <v>RES 0805 2.2ohm +/-1%</v>
          </cell>
          <cell r="D3669">
            <v>1</v>
          </cell>
        </row>
        <row r="3670">
          <cell r="B3670">
            <v>205520</v>
          </cell>
          <cell r="C3670" t="str">
            <v>RES 0402 7.5ohm +/-1%</v>
          </cell>
          <cell r="D3670">
            <v>1</v>
          </cell>
        </row>
        <row r="3671">
          <cell r="B3671">
            <v>205521</v>
          </cell>
          <cell r="C3671" t="str">
            <v>Resistor,1/16w,3.3kohm,+/-1%,0402,Smd( Part: 004.002.0000661)</v>
          </cell>
          <cell r="D3671">
            <v>1</v>
          </cell>
        </row>
        <row r="3672">
          <cell r="B3672">
            <v>205522</v>
          </cell>
          <cell r="C3672" t="str">
            <v>RES 0201 240ohm +/-5% ( Part: 004.002.0000663)</v>
          </cell>
          <cell r="D3672">
            <v>2</v>
          </cell>
        </row>
        <row r="3673">
          <cell r="B3673">
            <v>205523</v>
          </cell>
          <cell r="C3673" t="str">
            <v>RES 0201 470ohm +/-5%</v>
          </cell>
          <cell r="D3673">
            <v>2</v>
          </cell>
        </row>
        <row r="3674">
          <cell r="B3674">
            <v>205524</v>
          </cell>
          <cell r="C3674" t="str">
            <v>RES 0201 3.3Kohm +/-5% Part no-004.002.0000076</v>
          </cell>
          <cell r="D3674">
            <v>2</v>
          </cell>
        </row>
        <row r="3675">
          <cell r="B3675">
            <v>205525</v>
          </cell>
          <cell r="C3675" t="str">
            <v>RES 0201 8.2Kohm +/-5% Part no-004.002.0000620</v>
          </cell>
          <cell r="D3675">
            <v>2</v>
          </cell>
        </row>
        <row r="3676">
          <cell r="B3676">
            <v>205526</v>
          </cell>
          <cell r="C3676" t="str">
            <v>RES 0201 24Kohm +/-5% Part no-004.002.0000626</v>
          </cell>
          <cell r="D3676">
            <v>1</v>
          </cell>
        </row>
        <row r="3677">
          <cell r="B3677">
            <v>205527</v>
          </cell>
          <cell r="C3677" t="str">
            <v>Chip_Bead 0402 75ohm@100MHz +/-25% DCR=1ohm Ir=100mA</v>
          </cell>
          <cell r="D3677">
            <v>2</v>
          </cell>
        </row>
        <row r="3678">
          <cell r="B3678">
            <v>205528</v>
          </cell>
          <cell r="C3678" t="str">
            <v>IND 0201 1.5nH +/-0.3nH Q&gt;4 Srf=11000MHz DCR=0.24ohm Ir=300mA</v>
          </cell>
          <cell r="D3678">
            <v>3</v>
          </cell>
        </row>
        <row r="3679">
          <cell r="B3679">
            <v>205529</v>
          </cell>
          <cell r="C3679" t="str">
            <v>IND 0201 2nH +/-0.3nH Q&gt;4 Srf=10000MHz DCR=0.24ohm Ir=300mA</v>
          </cell>
          <cell r="D3679">
            <v>2</v>
          </cell>
        </row>
        <row r="3680">
          <cell r="B3680">
            <v>205530</v>
          </cell>
          <cell r="C3680" t="str">
            <v>IND 0201 2.7nH +/-0.3nH Q&gt;4 Srf=10000MHz DCR=0.35ohm Ir=300mA</v>
          </cell>
          <cell r="D3680">
            <v>1</v>
          </cell>
        </row>
        <row r="3681">
          <cell r="B3681">
            <v>205531</v>
          </cell>
          <cell r="C3681" t="str">
            <v>CAP 0201 2.7PF +/-0.1PF G0G 25V</v>
          </cell>
          <cell r="D3681">
            <v>2</v>
          </cell>
        </row>
        <row r="3682">
          <cell r="B3682">
            <v>205532</v>
          </cell>
          <cell r="C3682" t="str">
            <v>CAP 0201 39Pf +/-5% C0G 25V</v>
          </cell>
          <cell r="D3682">
            <v>5</v>
          </cell>
        </row>
        <row r="3683">
          <cell r="B3683">
            <v>205533</v>
          </cell>
          <cell r="C3683" t="str">
            <v>CAP 0402 56Pf +/-5% C0G 50V</v>
          </cell>
          <cell r="D3683">
            <v>1</v>
          </cell>
        </row>
        <row r="3684">
          <cell r="B3684">
            <v>205534</v>
          </cell>
          <cell r="C3684" t="str">
            <v>CAP 0201 220Pf +/-5% X5R 25V</v>
          </cell>
          <cell r="D3684">
            <v>2</v>
          </cell>
        </row>
        <row r="3685">
          <cell r="B3685">
            <v>205554</v>
          </cell>
          <cell r="C3685" t="str">
            <v>Mic-MM21</v>
          </cell>
          <cell r="D3685">
            <v>1</v>
          </cell>
        </row>
        <row r="3686">
          <cell r="B3686">
            <v>205555</v>
          </cell>
          <cell r="C3686" t="str">
            <v>Keypad Dome-MM21</v>
          </cell>
          <cell r="D3686">
            <v>1</v>
          </cell>
        </row>
        <row r="3687">
          <cell r="B3687">
            <v>205556</v>
          </cell>
          <cell r="C3687" t="str">
            <v>Earphone(Black) 3.5mm Jack-MM21</v>
          </cell>
          <cell r="D3687">
            <v>1</v>
          </cell>
        </row>
        <row r="3688">
          <cell r="B3688">
            <v>205557</v>
          </cell>
          <cell r="C3688" t="str">
            <v>ESD_EMI_Common filter_0.4pF_90ohm_6P SMD</v>
          </cell>
          <cell r="D3688">
            <v>5.0999999999999996</v>
          </cell>
        </row>
        <row r="3689">
          <cell r="B3689">
            <v>205558</v>
          </cell>
          <cell r="C3689" t="str">
            <v>ESD_EMI_Common Filter_1.7pF_65ohm_6P</v>
          </cell>
          <cell r="D3689">
            <v>13.26</v>
          </cell>
        </row>
        <row r="3690">
          <cell r="B3690">
            <v>205559</v>
          </cell>
          <cell r="C3690" t="str">
            <v>XTAL_26M_7pF_+/-10ppm_2.5*2.0*0.95_KYOCERA</v>
          </cell>
          <cell r="D3690">
            <v>1.02</v>
          </cell>
        </row>
        <row r="3691">
          <cell r="B3691">
            <v>205560</v>
          </cell>
          <cell r="C3691" t="str">
            <v>Front Housing-Red-OLVIO L3</v>
          </cell>
          <cell r="D3691">
            <v>1.02</v>
          </cell>
        </row>
        <row r="3692">
          <cell r="B3692">
            <v>205561</v>
          </cell>
          <cell r="C3692" t="str">
            <v>Tape-LCD Lens 60.0*43.5*0.15mm-OLVIO L3</v>
          </cell>
          <cell r="D3692">
            <v>1.02</v>
          </cell>
        </row>
        <row r="3693">
          <cell r="B3693">
            <v>205562</v>
          </cell>
          <cell r="C3693" t="str">
            <v>Foam-LCD 46.6*34.6*0.56mm-OLVIO L3</v>
          </cell>
          <cell r="D3693">
            <v>1.02</v>
          </cell>
        </row>
        <row r="3694">
          <cell r="B3694">
            <v>205563</v>
          </cell>
          <cell r="C3694" t="str">
            <v>Receiver Net-OLVIO L3</v>
          </cell>
          <cell r="D3694">
            <v>1.02</v>
          </cell>
        </row>
        <row r="3695">
          <cell r="B3695">
            <v>205564</v>
          </cell>
          <cell r="C3695" t="str">
            <v>Middle Housing-Balck-OLVIO L3</v>
          </cell>
          <cell r="D3695">
            <v>1.02</v>
          </cell>
        </row>
        <row r="3696">
          <cell r="B3696">
            <v>205565</v>
          </cell>
          <cell r="C3696" t="str">
            <v>Tape-Camera Lens 7.7*7.7*0.1mm-OLVIO L3</v>
          </cell>
          <cell r="D3696">
            <v>1.03</v>
          </cell>
        </row>
        <row r="3697">
          <cell r="B3697">
            <v>205566</v>
          </cell>
          <cell r="C3697" t="str">
            <v>Speker Net-OLVIO L3</v>
          </cell>
          <cell r="D3697">
            <v>1.02</v>
          </cell>
        </row>
        <row r="3698">
          <cell r="B3698">
            <v>205567</v>
          </cell>
          <cell r="C3698" t="str">
            <v>Back Housing(Battery Cover)Black-OLVIO L3</v>
          </cell>
          <cell r="D3698">
            <v>1.01</v>
          </cell>
        </row>
        <row r="3699">
          <cell r="B3699">
            <v>205568</v>
          </cell>
          <cell r="C3699" t="str">
            <v>Back Housing(Battery Cover)Dark Blue-OLVIO L3</v>
          </cell>
          <cell r="D3699">
            <v>1.01</v>
          </cell>
        </row>
        <row r="3700">
          <cell r="B3700">
            <v>205569</v>
          </cell>
          <cell r="C3700" t="str">
            <v>Back Housing(Battery Cover)Red-OLVIO L3</v>
          </cell>
          <cell r="D3700">
            <v>1.01</v>
          </cell>
        </row>
        <row r="3701">
          <cell r="B3701">
            <v>205570</v>
          </cell>
          <cell r="C3701" t="str">
            <v>Keypad-Black-OLVIO L3</v>
          </cell>
          <cell r="D3701">
            <v>1.01</v>
          </cell>
        </row>
        <row r="3702">
          <cell r="B3702">
            <v>205571</v>
          </cell>
          <cell r="C3702" t="str">
            <v>Keypad-Dark Blue-OLVIO L3</v>
          </cell>
          <cell r="D3702">
            <v>1.01</v>
          </cell>
        </row>
        <row r="3703">
          <cell r="B3703">
            <v>205572</v>
          </cell>
          <cell r="C3703" t="str">
            <v>Keypad-Red-OLVIO L3</v>
          </cell>
          <cell r="D3703">
            <v>1.01</v>
          </cell>
        </row>
        <row r="3704">
          <cell r="B3704">
            <v>205573</v>
          </cell>
          <cell r="C3704" t="str">
            <v>LCM Protective Lens-OLVIO L3</v>
          </cell>
          <cell r="D3704">
            <v>1.03</v>
          </cell>
        </row>
        <row r="3705">
          <cell r="B3705">
            <v>205574</v>
          </cell>
          <cell r="C3705" t="str">
            <v>Camera Protective Lens-Black-OLVIO L3</v>
          </cell>
          <cell r="D3705">
            <v>1.03</v>
          </cell>
        </row>
        <row r="3706">
          <cell r="B3706">
            <v>205575</v>
          </cell>
          <cell r="C3706" t="str">
            <v>Conductive Cloth-LCD Shielding Cover 58.7*34.5*0.1mm-OLVIO L3</v>
          </cell>
          <cell r="D3706">
            <v>1.02</v>
          </cell>
        </row>
        <row r="3707">
          <cell r="B3707">
            <v>205576</v>
          </cell>
          <cell r="C3707" t="str">
            <v>Screw PM1.4*3.5/D=2.5*0.7mm-OLVIO L3</v>
          </cell>
          <cell r="D3707">
            <v>6.12</v>
          </cell>
        </row>
        <row r="3708">
          <cell r="B3708">
            <v>205577</v>
          </cell>
          <cell r="C3708" t="str">
            <v>Waterproof Label Dia 4mm-OLVIO L3</v>
          </cell>
          <cell r="D3708">
            <v>1.02</v>
          </cell>
        </row>
        <row r="3709">
          <cell r="B3709">
            <v>205578</v>
          </cell>
          <cell r="C3709" t="str">
            <v>Main PCBA-OLVIO L3</v>
          </cell>
          <cell r="D3709">
            <v>1.0069999999999999</v>
          </cell>
        </row>
        <row r="3710">
          <cell r="B3710">
            <v>205579</v>
          </cell>
          <cell r="C3710" t="str">
            <v>LCM 1.77 Inch-OLVIO L3</v>
          </cell>
          <cell r="D3710">
            <v>1.0249999999999999</v>
          </cell>
        </row>
        <row r="3711">
          <cell r="B3711">
            <v>205580</v>
          </cell>
          <cell r="C3711" t="str">
            <v>Camera 0.8MP Back-OLVIO L3</v>
          </cell>
          <cell r="D3711">
            <v>1.02</v>
          </cell>
        </row>
        <row r="3712">
          <cell r="B3712">
            <v>205581</v>
          </cell>
          <cell r="C3712" t="str">
            <v>Speaker-OLVIO L3</v>
          </cell>
          <cell r="D3712">
            <v>1.02</v>
          </cell>
        </row>
        <row r="3713">
          <cell r="B3713">
            <v>205582</v>
          </cell>
          <cell r="C3713" t="str">
            <v>LED Light-OLVIO L3</v>
          </cell>
          <cell r="D3713">
            <v>1.0049999999999999</v>
          </cell>
        </row>
        <row r="3714">
          <cell r="B3714">
            <v>205583</v>
          </cell>
          <cell r="C3714" t="str">
            <v>BT Antenna-OLVIO L3</v>
          </cell>
          <cell r="D3714">
            <v>1.0149999999999999</v>
          </cell>
        </row>
        <row r="3715">
          <cell r="B3715">
            <v>205584</v>
          </cell>
          <cell r="C3715" t="str">
            <v>Microphone-OLVIO L3</v>
          </cell>
          <cell r="D3715">
            <v>1.02</v>
          </cell>
        </row>
        <row r="3716">
          <cell r="B3716">
            <v>205585</v>
          </cell>
          <cell r="C3716" t="str">
            <v>Keypad Dome-OLVIO L3</v>
          </cell>
          <cell r="D3716">
            <v>1.02</v>
          </cell>
        </row>
        <row r="3717">
          <cell r="B3717">
            <v>205586</v>
          </cell>
          <cell r="C3717" t="str">
            <v>Front Housing-Black-OLVIO L3</v>
          </cell>
          <cell r="D3717">
            <v>1.02</v>
          </cell>
        </row>
        <row r="3718">
          <cell r="B3718">
            <v>205587</v>
          </cell>
          <cell r="C3718" t="str">
            <v>Front Housing-Dark Blue-OLVIO L3</v>
          </cell>
          <cell r="D3718">
            <v>1.02</v>
          </cell>
        </row>
        <row r="3719">
          <cell r="B3719">
            <v>205588</v>
          </cell>
          <cell r="C3719" t="str">
            <v>Keypad-Black-MH20</v>
          </cell>
          <cell r="D3719">
            <v>1.01</v>
          </cell>
        </row>
        <row r="3720">
          <cell r="B3720">
            <v>205589</v>
          </cell>
          <cell r="C3720" t="str">
            <v>LCD Lens-Black-MH20</v>
          </cell>
          <cell r="D3720">
            <v>1.03</v>
          </cell>
        </row>
        <row r="3721">
          <cell r="B3721">
            <v>205590</v>
          </cell>
          <cell r="C3721" t="str">
            <v>Camera Lens-Black-MH20</v>
          </cell>
          <cell r="D3721">
            <v>1.03</v>
          </cell>
        </row>
        <row r="3722">
          <cell r="B3722">
            <v>205591</v>
          </cell>
          <cell r="C3722" t="str">
            <v>Tape-LCD 65*10mm-MH20</v>
          </cell>
          <cell r="D3722">
            <v>1.02</v>
          </cell>
        </row>
        <row r="3723">
          <cell r="B3723">
            <v>205592</v>
          </cell>
          <cell r="C3723" t="str">
            <v>Mylar-PCBA 40*7mm-MH20</v>
          </cell>
          <cell r="D3723">
            <v>1.02</v>
          </cell>
        </row>
        <row r="3724">
          <cell r="B3724">
            <v>205593</v>
          </cell>
          <cell r="C3724" t="str">
            <v>Screw-Middle Cover 1.4*3.5(stud length 3.5mm)PB-MH20</v>
          </cell>
          <cell r="D3724">
            <v>6.12</v>
          </cell>
        </row>
        <row r="3725">
          <cell r="B3725">
            <v>205594</v>
          </cell>
          <cell r="C3725" t="str">
            <v>Speaker Bracket-Black-MH20</v>
          </cell>
          <cell r="D3725">
            <v>1.016</v>
          </cell>
        </row>
        <row r="3726">
          <cell r="B3726">
            <v>205595</v>
          </cell>
          <cell r="C3726" t="str">
            <v>Screw-Keypad 1.4*2.5MM(stud length 2.5mm)CB-MH20</v>
          </cell>
          <cell r="D3726">
            <v>4.08</v>
          </cell>
        </row>
        <row r="3727">
          <cell r="B3727">
            <v>205596</v>
          </cell>
          <cell r="C3727" t="str">
            <v>Foam-LCD Supporting 2.5*68mm-MH20</v>
          </cell>
          <cell r="D3727">
            <v>2.04</v>
          </cell>
        </row>
        <row r="3728">
          <cell r="B3728">
            <v>205597</v>
          </cell>
          <cell r="C3728" t="str">
            <v>Speaker PC 21.6 thickness 0.15mm-MH20</v>
          </cell>
          <cell r="D3728">
            <v>1.02</v>
          </cell>
        </row>
        <row r="3729">
          <cell r="B3729">
            <v>205598</v>
          </cell>
          <cell r="C3729" t="str">
            <v>Battery Cell-WMB1400806AAAK</v>
          </cell>
          <cell r="D3729">
            <v>1.0049999999999999</v>
          </cell>
        </row>
        <row r="3730">
          <cell r="B3730">
            <v>205599</v>
          </cell>
          <cell r="C3730" t="str">
            <v>Protection Board-WMB1400806AAAK</v>
          </cell>
          <cell r="D3730">
            <v>1.02</v>
          </cell>
        </row>
        <row r="3731">
          <cell r="B3731">
            <v>205600</v>
          </cell>
          <cell r="C3731" t="str">
            <v>TOP Housing-WMB1400806AAAK</v>
          </cell>
          <cell r="D3731">
            <v>1.02</v>
          </cell>
        </row>
        <row r="3732">
          <cell r="B3732">
            <v>205601</v>
          </cell>
          <cell r="C3732" t="str">
            <v>Bottom Housing-WMB1400806AAAK</v>
          </cell>
          <cell r="D3732">
            <v>1.01</v>
          </cell>
        </row>
        <row r="3733">
          <cell r="B3733">
            <v>205602</v>
          </cell>
          <cell r="C3733" t="str">
            <v>Insulating Glue Tape-WMB1400806AAAK</v>
          </cell>
          <cell r="D3733">
            <v>1.03</v>
          </cell>
        </row>
        <row r="3734">
          <cell r="B3734">
            <v>205603</v>
          </cell>
          <cell r="C3734" t="str">
            <v>Battery Label-WMB1400806AAAK</v>
          </cell>
          <cell r="D3734">
            <v>1.02</v>
          </cell>
        </row>
        <row r="3735">
          <cell r="B3735">
            <v>205604</v>
          </cell>
          <cell r="C3735" t="str">
            <v>PE Bag(Battery)-WMB1400806AAAK</v>
          </cell>
          <cell r="D3735">
            <v>1.0029999999999999</v>
          </cell>
        </row>
        <row r="3736">
          <cell r="B3736">
            <v>205605</v>
          </cell>
          <cell r="C3736" t="str">
            <v>Nickel Strip-WMB1400806AAAK</v>
          </cell>
          <cell r="D3736">
            <v>1E-4</v>
          </cell>
        </row>
        <row r="3737">
          <cell r="B3737">
            <v>205606</v>
          </cell>
          <cell r="C3737" t="str">
            <v>3M Glue Tape-WMB1400806AAAK</v>
          </cell>
          <cell r="D3737">
            <v>1E-4</v>
          </cell>
        </row>
        <row r="3738">
          <cell r="B3738">
            <v>205607</v>
          </cell>
          <cell r="C3738" t="str">
            <v>ABS (Battery)-WMB1400806AAAK</v>
          </cell>
          <cell r="D3738">
            <v>3.0899999999999998E-4</v>
          </cell>
        </row>
        <row r="3739">
          <cell r="B3739">
            <v>205608</v>
          </cell>
          <cell r="C3739" t="str">
            <v>Main PCBA-MH20</v>
          </cell>
          <cell r="D3739">
            <v>1.0069999999999999</v>
          </cell>
        </row>
        <row r="3740">
          <cell r="B3740">
            <v>205609</v>
          </cell>
          <cell r="C3740" t="str">
            <v>LCM-MH20</v>
          </cell>
          <cell r="D3740">
            <v>1.0249999999999999</v>
          </cell>
        </row>
        <row r="3741">
          <cell r="B3741">
            <v>205610</v>
          </cell>
          <cell r="C3741" t="str">
            <v>BT Antenna -MH18</v>
          </cell>
          <cell r="D3741">
            <v>1</v>
          </cell>
        </row>
        <row r="3742">
          <cell r="B3742">
            <v>205611</v>
          </cell>
          <cell r="C3742" t="str">
            <v>Microphone-MH18</v>
          </cell>
          <cell r="D3742">
            <v>1</v>
          </cell>
        </row>
        <row r="3743">
          <cell r="B3743">
            <v>205612</v>
          </cell>
          <cell r="C3743" t="str">
            <v>Vibrator Motor-MH18</v>
          </cell>
          <cell r="D3743">
            <v>1</v>
          </cell>
        </row>
        <row r="3744">
          <cell r="B3744">
            <v>205613</v>
          </cell>
          <cell r="C3744" t="str">
            <v>Keypad Dome-MH18</v>
          </cell>
          <cell r="D3744">
            <v>1</v>
          </cell>
        </row>
        <row r="3745">
          <cell r="B3745">
            <v>205614</v>
          </cell>
          <cell r="C3745" t="str">
            <v>Front Housing-Black-MH18</v>
          </cell>
          <cell r="D3745">
            <v>1</v>
          </cell>
        </row>
        <row r="3746">
          <cell r="B3746">
            <v>205615</v>
          </cell>
          <cell r="C3746" t="str">
            <v>Front Housing-Blue-MH18</v>
          </cell>
          <cell r="D3746">
            <v>1</v>
          </cell>
        </row>
        <row r="3747">
          <cell r="B3747">
            <v>205616</v>
          </cell>
          <cell r="C3747" t="str">
            <v>Front Housing-Red-MH18</v>
          </cell>
          <cell r="D3747">
            <v>1</v>
          </cell>
        </row>
        <row r="3748">
          <cell r="B3748">
            <v>205617</v>
          </cell>
          <cell r="C3748" t="str">
            <v>Front Housing-Yellow-MH18</v>
          </cell>
          <cell r="D3748">
            <v>1</v>
          </cell>
        </row>
        <row r="3749">
          <cell r="B3749">
            <v>205618</v>
          </cell>
          <cell r="C3749" t="str">
            <v>Tape-LCD Lens 68.07*47.72*0.1mm-MH18</v>
          </cell>
          <cell r="D3749">
            <v>1.01</v>
          </cell>
        </row>
        <row r="3750">
          <cell r="B3750">
            <v>205619</v>
          </cell>
          <cell r="C3750" t="str">
            <v>Foam-LCD 69*49.8*0.25mm-MH18</v>
          </cell>
          <cell r="D3750">
            <v>1.01</v>
          </cell>
        </row>
        <row r="3751">
          <cell r="B3751">
            <v>205620</v>
          </cell>
          <cell r="C3751" t="str">
            <v>Receiver Net 13.5*5*0.1mm-MH18</v>
          </cell>
          <cell r="D3751">
            <v>1.01</v>
          </cell>
        </row>
        <row r="3752">
          <cell r="B3752">
            <v>205621</v>
          </cell>
          <cell r="C3752" t="str">
            <v>Middle Housing-Black-MH18</v>
          </cell>
          <cell r="D3752">
            <v>1</v>
          </cell>
        </row>
        <row r="3753">
          <cell r="B3753">
            <v>205622</v>
          </cell>
          <cell r="C3753" t="str">
            <v>Middle Housing-Blue-MH18</v>
          </cell>
          <cell r="D3753">
            <v>1</v>
          </cell>
        </row>
        <row r="3754">
          <cell r="B3754">
            <v>205623</v>
          </cell>
          <cell r="C3754" t="str">
            <v>Middle Housing-Red-MH18</v>
          </cell>
          <cell r="D3754">
            <v>1</v>
          </cell>
        </row>
        <row r="3755">
          <cell r="B3755">
            <v>205624</v>
          </cell>
          <cell r="C3755" t="str">
            <v>Middle Housing-Yellow-MH18</v>
          </cell>
          <cell r="D3755">
            <v>1</v>
          </cell>
        </row>
        <row r="3756">
          <cell r="B3756">
            <v>205625</v>
          </cell>
          <cell r="C3756" t="str">
            <v>Tape-Camera Lens 8.6*8.6*0.1mm-MH18</v>
          </cell>
          <cell r="D3756">
            <v>1.01</v>
          </cell>
        </row>
        <row r="3757">
          <cell r="B3757">
            <v>205626</v>
          </cell>
          <cell r="C3757" t="str">
            <v>Foam-Speaker 26.2*34.45*0.5mm-MH18</v>
          </cell>
          <cell r="D3757">
            <v>1.01</v>
          </cell>
        </row>
        <row r="3758">
          <cell r="B3758">
            <v>205627</v>
          </cell>
          <cell r="C3758" t="str">
            <v>Speaker Net 20.6*9.6*0.1mm-MH18</v>
          </cell>
          <cell r="D3758">
            <v>1.01</v>
          </cell>
        </row>
        <row r="3759">
          <cell r="B3759">
            <v>205628</v>
          </cell>
          <cell r="C3759" t="str">
            <v>Back Housing(Battery Cover)Black-MH18</v>
          </cell>
          <cell r="D3759">
            <v>1</v>
          </cell>
        </row>
        <row r="3760">
          <cell r="B3760">
            <v>205629</v>
          </cell>
          <cell r="C3760" t="str">
            <v>Back Housing(Battery Cover)Blue-MH18</v>
          </cell>
          <cell r="D3760">
            <v>1</v>
          </cell>
        </row>
        <row r="3761">
          <cell r="B3761">
            <v>205630</v>
          </cell>
          <cell r="C3761" t="str">
            <v>Back Housing(Battery Cover)Red-MH18</v>
          </cell>
          <cell r="D3761">
            <v>1</v>
          </cell>
        </row>
        <row r="3762">
          <cell r="B3762">
            <v>205631</v>
          </cell>
          <cell r="C3762" t="str">
            <v>Back Housing(Battery Cover)Yellow-MH18</v>
          </cell>
          <cell r="D3762">
            <v>1</v>
          </cell>
        </row>
        <row r="3763">
          <cell r="B3763">
            <v>205632</v>
          </cell>
          <cell r="C3763" t="str">
            <v>Keypad-Black-MH18</v>
          </cell>
          <cell r="D3763">
            <v>1</v>
          </cell>
        </row>
        <row r="3764">
          <cell r="B3764">
            <v>205633</v>
          </cell>
          <cell r="C3764" t="str">
            <v>Keypad-Blue-MH18</v>
          </cell>
          <cell r="D3764">
            <v>1</v>
          </cell>
        </row>
        <row r="3765">
          <cell r="B3765">
            <v>205634</v>
          </cell>
          <cell r="C3765" t="str">
            <v>Keypad-Red-MH18</v>
          </cell>
          <cell r="D3765">
            <v>1</v>
          </cell>
        </row>
        <row r="3766">
          <cell r="B3766">
            <v>205635</v>
          </cell>
          <cell r="C3766" t="str">
            <v>Tape Mylar-Black 8*8*0.1mm-MM21</v>
          </cell>
          <cell r="D3766">
            <v>1</v>
          </cell>
        </row>
        <row r="3767">
          <cell r="B3767">
            <v>205640</v>
          </cell>
          <cell r="C3767" t="str">
            <v>Touch With LCM Golden-NF3</v>
          </cell>
          <cell r="D3767">
            <v>1</v>
          </cell>
        </row>
        <row r="3768">
          <cell r="B3768">
            <v>205641</v>
          </cell>
          <cell r="C3768" t="str">
            <v>Touch With LCM Black-NF3</v>
          </cell>
          <cell r="D3768">
            <v>1</v>
          </cell>
        </row>
        <row r="3769">
          <cell r="B3769">
            <v>205642</v>
          </cell>
          <cell r="C3769" t="str">
            <v>Camera 8MP-Front-NF3</v>
          </cell>
          <cell r="D3769">
            <v>1</v>
          </cell>
        </row>
        <row r="3770">
          <cell r="B3770">
            <v>205643</v>
          </cell>
          <cell r="C3770" t="str">
            <v>Camera 8 MP-Back-NF3</v>
          </cell>
          <cell r="D3770">
            <v>1</v>
          </cell>
        </row>
        <row r="3771">
          <cell r="B3771">
            <v>205644</v>
          </cell>
          <cell r="C3771" t="str">
            <v>Front Housing-Golden-NF3</v>
          </cell>
          <cell r="D3771">
            <v>1</v>
          </cell>
        </row>
        <row r="3772">
          <cell r="B3772">
            <v>205645</v>
          </cell>
          <cell r="C3772" t="str">
            <v>Front Housing-Black-NF3</v>
          </cell>
          <cell r="D3772">
            <v>1</v>
          </cell>
        </row>
        <row r="3773">
          <cell r="B3773">
            <v>205646</v>
          </cell>
          <cell r="C3773" t="str">
            <v>Middle Housing-White-NF3</v>
          </cell>
          <cell r="D3773">
            <v>1</v>
          </cell>
        </row>
        <row r="3774">
          <cell r="B3774">
            <v>205647</v>
          </cell>
          <cell r="C3774" t="str">
            <v>Middle Housing-Black-NF3</v>
          </cell>
          <cell r="D3774">
            <v>1</v>
          </cell>
        </row>
        <row r="3775">
          <cell r="B3775">
            <v>205648</v>
          </cell>
          <cell r="C3775" t="str">
            <v>Back Housing(Back cover)-Golden-NF3</v>
          </cell>
          <cell r="D3775">
            <v>1</v>
          </cell>
        </row>
        <row r="3776">
          <cell r="B3776">
            <v>205649</v>
          </cell>
          <cell r="C3776" t="str">
            <v>Back Housing(Back cover)-Black-NF3</v>
          </cell>
          <cell r="D3776">
            <v>1</v>
          </cell>
        </row>
        <row r="3777">
          <cell r="B3777">
            <v>205650</v>
          </cell>
          <cell r="C3777" t="str">
            <v>Power key-Golden-NF3</v>
          </cell>
          <cell r="D3777">
            <v>1</v>
          </cell>
        </row>
        <row r="3778">
          <cell r="B3778">
            <v>205651</v>
          </cell>
          <cell r="C3778" t="str">
            <v>Volume key-Golden-NF3</v>
          </cell>
          <cell r="D3778">
            <v>1</v>
          </cell>
        </row>
        <row r="3779">
          <cell r="B3779">
            <v>205652</v>
          </cell>
          <cell r="C3779" t="str">
            <v>Power key-Black-NF3</v>
          </cell>
          <cell r="D3779">
            <v>1</v>
          </cell>
        </row>
        <row r="3780">
          <cell r="B3780">
            <v>205653</v>
          </cell>
          <cell r="C3780" t="str">
            <v>Volume key-Black-NF3</v>
          </cell>
          <cell r="D3780">
            <v>1</v>
          </cell>
        </row>
        <row r="3781">
          <cell r="B3781">
            <v>205654</v>
          </cell>
          <cell r="C3781" t="str">
            <v>Camera Lens Rear-NF3</v>
          </cell>
          <cell r="D3781">
            <v>1</v>
          </cell>
        </row>
        <row r="3782">
          <cell r="B3782">
            <v>205655</v>
          </cell>
          <cell r="C3782" t="str">
            <v>Cable Coaxial L111.5mm-NF3</v>
          </cell>
          <cell r="D3782">
            <v>1</v>
          </cell>
        </row>
        <row r="3783">
          <cell r="B3783">
            <v>205656</v>
          </cell>
          <cell r="C3783" t="str">
            <v>Antenna GPS/WIFI-White-NF3</v>
          </cell>
          <cell r="D3783">
            <v>1</v>
          </cell>
        </row>
        <row r="3784">
          <cell r="B3784">
            <v>205657</v>
          </cell>
          <cell r="C3784" t="str">
            <v>Antenna-GSM-White-NF3</v>
          </cell>
          <cell r="D3784">
            <v>1</v>
          </cell>
        </row>
        <row r="3785">
          <cell r="B3785">
            <v>205658</v>
          </cell>
          <cell r="C3785" t="str">
            <v>Antenna GPS/WIFI-Black-NF3</v>
          </cell>
          <cell r="D3785">
            <v>1</v>
          </cell>
        </row>
        <row r="3786">
          <cell r="B3786">
            <v>205659</v>
          </cell>
          <cell r="C3786" t="str">
            <v>Antenna-GSM-Black-NF3</v>
          </cell>
          <cell r="D3786">
            <v>1</v>
          </cell>
        </row>
        <row r="3787">
          <cell r="B3787">
            <v>205660</v>
          </cell>
          <cell r="C3787" t="str">
            <v>Screw CM1.4*2.0*2.5*0.35 -NF3</v>
          </cell>
          <cell r="D3787">
            <v>2</v>
          </cell>
        </row>
        <row r="3788">
          <cell r="B3788">
            <v>205661</v>
          </cell>
          <cell r="C3788" t="str">
            <v>Screw CM1.4*2.5*2.5*0.35 -NF3</v>
          </cell>
          <cell r="D3788">
            <v>15</v>
          </cell>
        </row>
        <row r="3789">
          <cell r="B3789">
            <v>205662</v>
          </cell>
          <cell r="C3789" t="str">
            <v>Usb Cable(White) Micro 5 Pin-NF3</v>
          </cell>
          <cell r="D3789">
            <v>1</v>
          </cell>
        </row>
        <row r="3790">
          <cell r="B3790">
            <v>205663</v>
          </cell>
          <cell r="C3790" t="str">
            <v>LED Light -MH18</v>
          </cell>
          <cell r="D3790">
            <v>1</v>
          </cell>
        </row>
        <row r="3791">
          <cell r="B3791">
            <v>205664</v>
          </cell>
          <cell r="C3791" t="str">
            <v>Back Camera-MH20</v>
          </cell>
          <cell r="D3791">
            <v>1.02</v>
          </cell>
        </row>
        <row r="3792">
          <cell r="B3792">
            <v>205665</v>
          </cell>
          <cell r="C3792" t="str">
            <v>Speaker-MH20</v>
          </cell>
          <cell r="D3792">
            <v>1.02</v>
          </cell>
        </row>
        <row r="3793">
          <cell r="B3793">
            <v>205666</v>
          </cell>
          <cell r="C3793" t="str">
            <v>Microphone-MH20</v>
          </cell>
          <cell r="D3793">
            <v>1.02</v>
          </cell>
        </row>
        <row r="3794">
          <cell r="B3794">
            <v>205667</v>
          </cell>
          <cell r="C3794" t="str">
            <v>Vibrator Motor-MH20</v>
          </cell>
          <cell r="D3794">
            <v>1.0149999999999999</v>
          </cell>
        </row>
        <row r="3795">
          <cell r="B3795">
            <v>205668</v>
          </cell>
          <cell r="C3795" t="str">
            <v>Keypad Dome-MH20</v>
          </cell>
          <cell r="D3795">
            <v>1.02</v>
          </cell>
        </row>
        <row r="3796">
          <cell r="B3796">
            <v>205669</v>
          </cell>
          <cell r="C3796" t="str">
            <v>BT Antenna-MH20</v>
          </cell>
          <cell r="D3796">
            <v>1.0149999999999999</v>
          </cell>
        </row>
        <row r="3797">
          <cell r="B3797">
            <v>205670</v>
          </cell>
          <cell r="C3797" t="str">
            <v>Front Housing-Black-MH20</v>
          </cell>
          <cell r="D3797">
            <v>1.02</v>
          </cell>
        </row>
        <row r="3798">
          <cell r="B3798">
            <v>205671</v>
          </cell>
          <cell r="C3798" t="str">
            <v>Receiver Net-MH20</v>
          </cell>
          <cell r="D3798">
            <v>1.02</v>
          </cell>
        </row>
        <row r="3799">
          <cell r="B3799">
            <v>205672</v>
          </cell>
          <cell r="C3799" t="str">
            <v>Tape-LCD Lens 52*82.9mm-MH20</v>
          </cell>
          <cell r="D3799">
            <v>1.02</v>
          </cell>
        </row>
        <row r="3800">
          <cell r="B3800">
            <v>205673</v>
          </cell>
          <cell r="C3800" t="str">
            <v>Foam-LCD 49.7*68.9mm-MH20</v>
          </cell>
          <cell r="D3800">
            <v>1.02</v>
          </cell>
        </row>
        <row r="3801">
          <cell r="B3801">
            <v>205674</v>
          </cell>
          <cell r="C3801" t="str">
            <v>Middle Housing-Black-MH20</v>
          </cell>
          <cell r="D3801">
            <v>1.02</v>
          </cell>
        </row>
        <row r="3802">
          <cell r="B3802">
            <v>205675</v>
          </cell>
          <cell r="C3802" t="str">
            <v>Speaker net-MH20</v>
          </cell>
          <cell r="D3802">
            <v>1.02</v>
          </cell>
        </row>
        <row r="3803">
          <cell r="B3803">
            <v>205676</v>
          </cell>
          <cell r="C3803" t="str">
            <v>Tape-Camera Lens-MH20</v>
          </cell>
          <cell r="D3803">
            <v>1.03</v>
          </cell>
        </row>
        <row r="3804">
          <cell r="B3804">
            <v>205677</v>
          </cell>
          <cell r="C3804" t="str">
            <v>Back Housing(Battery Cover)Black-MH20</v>
          </cell>
          <cell r="D3804">
            <v>1.01</v>
          </cell>
        </row>
        <row r="3805">
          <cell r="B3805">
            <v>205678</v>
          </cell>
          <cell r="C3805" t="str">
            <v>Back Housing(Battery Cover)Blue-MH20</v>
          </cell>
          <cell r="D3805">
            <v>1.01</v>
          </cell>
        </row>
        <row r="3806">
          <cell r="B3806">
            <v>205679</v>
          </cell>
          <cell r="C3806" t="str">
            <v>Back Housing(Battery Cover)Brown-MH20</v>
          </cell>
          <cell r="D3806">
            <v>1.01</v>
          </cell>
        </row>
        <row r="3807">
          <cell r="B3807">
            <v>205680</v>
          </cell>
          <cell r="C3807" t="str">
            <v>Bottom Housing</v>
          </cell>
          <cell r="D3807">
            <v>1</v>
          </cell>
        </row>
        <row r="3808">
          <cell r="B3808">
            <v>205681</v>
          </cell>
          <cell r="C3808" t="str">
            <v>Battery Label</v>
          </cell>
          <cell r="D3808">
            <v>1</v>
          </cell>
        </row>
        <row r="3809">
          <cell r="B3809">
            <v>205684</v>
          </cell>
          <cell r="C3809" t="str">
            <v>Highland Barley Paper</v>
          </cell>
          <cell r="D3809">
            <v>1</v>
          </cell>
        </row>
        <row r="3810">
          <cell r="B3810">
            <v>205685</v>
          </cell>
          <cell r="C3810" t="str">
            <v>Nickel Strip (Positive Pole)</v>
          </cell>
          <cell r="D3810">
            <v>1</v>
          </cell>
        </row>
        <row r="3811">
          <cell r="B3811">
            <v>205686</v>
          </cell>
          <cell r="C3811" t="str">
            <v>3M Glue Tape</v>
          </cell>
          <cell r="D3811">
            <v>1</v>
          </cell>
        </row>
        <row r="3812">
          <cell r="B3812">
            <v>205687</v>
          </cell>
          <cell r="C3812" t="str">
            <v>Battery Cell</v>
          </cell>
          <cell r="D3812">
            <v>1</v>
          </cell>
        </row>
        <row r="3813">
          <cell r="B3813">
            <v>205688</v>
          </cell>
          <cell r="C3813" t="str">
            <v>Protection Board</v>
          </cell>
          <cell r="D3813">
            <v>1</v>
          </cell>
        </row>
        <row r="3814">
          <cell r="B3814">
            <v>205689</v>
          </cell>
          <cell r="C3814" t="str">
            <v>TOP Housing</v>
          </cell>
          <cell r="D3814">
            <v>1</v>
          </cell>
        </row>
        <row r="3815">
          <cell r="B3815">
            <v>205690</v>
          </cell>
          <cell r="C3815" t="str">
            <v>Earphone(White) Smart Phone-Mid</v>
          </cell>
          <cell r="D3815">
            <v>1</v>
          </cell>
        </row>
        <row r="3816">
          <cell r="B3816">
            <v>205691</v>
          </cell>
          <cell r="C3816" t="str">
            <v>Middle Housing-Deep Blue-MM20</v>
          </cell>
          <cell r="D3816">
            <v>1</v>
          </cell>
        </row>
        <row r="3817">
          <cell r="B3817">
            <v>205692</v>
          </cell>
          <cell r="C3817" t="str">
            <v>Back Housing (Battery Cover)Deep Blue-MM20</v>
          </cell>
          <cell r="D3817">
            <v>1</v>
          </cell>
        </row>
        <row r="3818">
          <cell r="B3818">
            <v>205693</v>
          </cell>
          <cell r="C3818" t="str">
            <v>Keypad-Deep Blue-MM20</v>
          </cell>
          <cell r="D3818">
            <v>1</v>
          </cell>
        </row>
        <row r="3819">
          <cell r="B3819">
            <v>205695</v>
          </cell>
          <cell r="C3819" t="str">
            <v>Highland Barley Paper 1.5*2*4.5mm-MAX010</v>
          </cell>
          <cell r="D3819">
            <v>0</v>
          </cell>
        </row>
        <row r="3820">
          <cell r="B3820">
            <v>205696</v>
          </cell>
          <cell r="C3820" t="str">
            <v>Receiver Net 16.0*6*0.5mm-MH17</v>
          </cell>
          <cell r="D3820">
            <v>1</v>
          </cell>
        </row>
        <row r="3821">
          <cell r="B3821">
            <v>205697</v>
          </cell>
          <cell r="C3821" t="str">
            <v>Speaker Net 26.7*11.9*0.4mm-MH17</v>
          </cell>
          <cell r="D3821">
            <v>1</v>
          </cell>
        </row>
        <row r="3822">
          <cell r="B3822">
            <v>205698</v>
          </cell>
          <cell r="C3822" t="str">
            <v>Earphone(White) Smart Phone-Low</v>
          </cell>
          <cell r="D3822">
            <v>1</v>
          </cell>
        </row>
        <row r="3823">
          <cell r="B3823">
            <v>205699</v>
          </cell>
          <cell r="C3823" t="str">
            <v>Mylar-Motherboad 57.58*31.62*0.07mm-H8</v>
          </cell>
          <cell r="D3823">
            <v>1</v>
          </cell>
        </row>
        <row r="3824">
          <cell r="B3824">
            <v>205700</v>
          </cell>
          <cell r="C3824" t="str">
            <v>Heat Sink-Battery Cover 58.50*53.38*0.07mm-H8</v>
          </cell>
          <cell r="D3824">
            <v>1</v>
          </cell>
        </row>
        <row r="3825">
          <cell r="B3825">
            <v>205701</v>
          </cell>
          <cell r="C3825" t="str">
            <v>Cooling Copper Foil 57.58*31.62*0.07mm-H8</v>
          </cell>
          <cell r="D3825">
            <v>1</v>
          </cell>
        </row>
        <row r="3826">
          <cell r="B3826">
            <v>205702</v>
          </cell>
          <cell r="C3826" t="str">
            <v>Keypad-Yellow-MH18</v>
          </cell>
          <cell r="D3826">
            <v>1</v>
          </cell>
        </row>
        <row r="3827">
          <cell r="B3827">
            <v>205703</v>
          </cell>
          <cell r="C3827" t="str">
            <v>LCM Protective Lens-Black-MH18</v>
          </cell>
          <cell r="D3827">
            <v>1</v>
          </cell>
        </row>
        <row r="3828">
          <cell r="B3828">
            <v>205704</v>
          </cell>
          <cell r="C3828" t="str">
            <v>Camera Protective Lens-Black-MH18</v>
          </cell>
          <cell r="D3828">
            <v>1</v>
          </cell>
        </row>
        <row r="3829">
          <cell r="B3829">
            <v>205705</v>
          </cell>
          <cell r="C3829" t="str">
            <v>Speaker Holder-Black-MH18</v>
          </cell>
          <cell r="D3829">
            <v>1</v>
          </cell>
        </row>
        <row r="3830">
          <cell r="B3830">
            <v>205706</v>
          </cell>
          <cell r="C3830" t="str">
            <v>Conductive Cloth-LCD Ground 58*49*0.1mm-MH18</v>
          </cell>
          <cell r="D3830">
            <v>1.01</v>
          </cell>
        </row>
        <row r="3831">
          <cell r="B3831">
            <v>205707</v>
          </cell>
          <cell r="C3831" t="str">
            <v>Conductive Cloth-LCD Shielding Cover 7*3.5*0.1mm-MH18</v>
          </cell>
          <cell r="D3831">
            <v>1.01</v>
          </cell>
        </row>
        <row r="3832">
          <cell r="B3832">
            <v>205708</v>
          </cell>
          <cell r="C3832" t="str">
            <v>Insolation Tape-LCD/Camera High Temperature 39.5*16*0.1mm-MH18</v>
          </cell>
          <cell r="D3832">
            <v>1.01</v>
          </cell>
        </row>
        <row r="3833">
          <cell r="B3833">
            <v>205709</v>
          </cell>
          <cell r="C3833" t="str">
            <v>Screw-PM1.4*3.5/D=2.5*0.7mm-MH18</v>
          </cell>
          <cell r="D3833">
            <v>9.18</v>
          </cell>
        </row>
        <row r="3834">
          <cell r="B3834">
            <v>205710</v>
          </cell>
          <cell r="C3834" t="str">
            <v>Screw-Keypad-Black-M1.4*2.5/D=2.5*0.3mm-MH18</v>
          </cell>
          <cell r="D3834">
            <v>4.08</v>
          </cell>
        </row>
        <row r="3835">
          <cell r="B3835">
            <v>205711</v>
          </cell>
          <cell r="C3835" t="str">
            <v>Battery-WMB01500F-MH18</v>
          </cell>
          <cell r="D3835">
            <v>1</v>
          </cell>
        </row>
        <row r="3836">
          <cell r="B3836">
            <v>205712</v>
          </cell>
          <cell r="C3836" t="str">
            <v>Screen Protector Film-MH18</v>
          </cell>
          <cell r="D3836">
            <v>1</v>
          </cell>
        </row>
        <row r="3837">
          <cell r="B3837">
            <v>205713</v>
          </cell>
          <cell r="C3837" t="str">
            <v>Earphone (Black) 3.5 jack-MH18</v>
          </cell>
          <cell r="D3837">
            <v>1</v>
          </cell>
        </row>
        <row r="3838">
          <cell r="B3838">
            <v>205714</v>
          </cell>
          <cell r="C3838" t="str">
            <v>Main PCBA -MH18</v>
          </cell>
          <cell r="D3838">
            <v>1</v>
          </cell>
        </row>
        <row r="3839">
          <cell r="B3839">
            <v>205715</v>
          </cell>
          <cell r="C3839" t="str">
            <v>LCM 2.8"-MH18</v>
          </cell>
          <cell r="D3839">
            <v>1</v>
          </cell>
        </row>
        <row r="3840">
          <cell r="B3840">
            <v>205716</v>
          </cell>
          <cell r="C3840" t="str">
            <v>Camera 0.8MP Back-MH18</v>
          </cell>
          <cell r="D3840">
            <v>1</v>
          </cell>
        </row>
        <row r="3841">
          <cell r="B3841">
            <v>205717</v>
          </cell>
          <cell r="C3841" t="str">
            <v>Speaker-MH18</v>
          </cell>
          <cell r="D3841">
            <v>1</v>
          </cell>
        </row>
        <row r="3842">
          <cell r="B3842">
            <v>205718</v>
          </cell>
          <cell r="C3842" t="str">
            <v>Screen Protector Film-MM21</v>
          </cell>
          <cell r="D3842">
            <v>1</v>
          </cell>
        </row>
        <row r="3843">
          <cell r="B3843">
            <v>205719</v>
          </cell>
          <cell r="C3843" t="str">
            <v>Battery WMB01800M-MM21</v>
          </cell>
          <cell r="D3843">
            <v>1</v>
          </cell>
        </row>
        <row r="3844">
          <cell r="B3844">
            <v>205720</v>
          </cell>
          <cell r="C3844" t="str">
            <v>Screw PM1.4*3.5/D=2.5*0.7mm-MM21</v>
          </cell>
          <cell r="D3844">
            <v>9</v>
          </cell>
        </row>
        <row r="3845">
          <cell r="B3845">
            <v>205721</v>
          </cell>
          <cell r="C3845" t="str">
            <v>Waterproof Label-White 4mm-MM21</v>
          </cell>
          <cell r="D3845">
            <v>1</v>
          </cell>
        </row>
        <row r="3846">
          <cell r="B3846">
            <v>205722</v>
          </cell>
          <cell r="C3846" t="str">
            <v>Foam-LCD Bottom 55*42*0.3mm-MM21</v>
          </cell>
          <cell r="D3846">
            <v>1</v>
          </cell>
        </row>
        <row r="3847">
          <cell r="B3847">
            <v>205723</v>
          </cell>
          <cell r="C3847" t="str">
            <v>Conductive Cloth-LCD Shielding 63*42*0.1mm-MM21</v>
          </cell>
          <cell r="D3847">
            <v>1</v>
          </cell>
        </row>
        <row r="3848">
          <cell r="B3848">
            <v>205724</v>
          </cell>
          <cell r="C3848" t="str">
            <v>Tape-LCD/Camera Insolation 27.5*10*0.1mm-MM21</v>
          </cell>
          <cell r="D3848">
            <v>1</v>
          </cell>
        </row>
        <row r="3849">
          <cell r="B3849">
            <v>205725</v>
          </cell>
          <cell r="C3849" t="str">
            <v>Speaker Holder-Black-MM21</v>
          </cell>
          <cell r="D3849">
            <v>1</v>
          </cell>
        </row>
        <row r="3850">
          <cell r="B3850">
            <v>205726</v>
          </cell>
          <cell r="C3850" t="str">
            <v>Keypad-Black-MM21</v>
          </cell>
          <cell r="D3850">
            <v>1</v>
          </cell>
        </row>
        <row r="3851">
          <cell r="B3851">
            <v>205727</v>
          </cell>
          <cell r="C3851" t="str">
            <v>Back Housing(Battery Cover)Blue-MM21</v>
          </cell>
          <cell r="D3851">
            <v>1</v>
          </cell>
        </row>
        <row r="3852">
          <cell r="B3852">
            <v>205728</v>
          </cell>
          <cell r="C3852" t="str">
            <v>Back Housing(Battery Cover)Red-MM21</v>
          </cell>
          <cell r="D3852">
            <v>1</v>
          </cell>
        </row>
        <row r="3853">
          <cell r="B3853">
            <v>205729</v>
          </cell>
          <cell r="C3853" t="str">
            <v>Back Housing(Battery Cover)Yellow-MM21</v>
          </cell>
          <cell r="D3853">
            <v>1</v>
          </cell>
        </row>
        <row r="3854">
          <cell r="B3854">
            <v>205730</v>
          </cell>
          <cell r="C3854" t="str">
            <v>Camera Lens-Black-MM21</v>
          </cell>
          <cell r="D3854">
            <v>1</v>
          </cell>
        </row>
        <row r="3855">
          <cell r="B3855">
            <v>205731</v>
          </cell>
          <cell r="C3855" t="str">
            <v>LCD Lens-Black-MM21</v>
          </cell>
          <cell r="D3855">
            <v>1</v>
          </cell>
        </row>
        <row r="3856">
          <cell r="B3856">
            <v>205732</v>
          </cell>
          <cell r="C3856" t="str">
            <v>Keypad-Blue-MM21</v>
          </cell>
          <cell r="D3856">
            <v>1</v>
          </cell>
        </row>
        <row r="3857">
          <cell r="B3857">
            <v>205733</v>
          </cell>
          <cell r="C3857" t="str">
            <v>Keypad-Red-MM21</v>
          </cell>
          <cell r="D3857">
            <v>1</v>
          </cell>
        </row>
        <row r="3858">
          <cell r="B3858">
            <v>205734</v>
          </cell>
          <cell r="C3858" t="str">
            <v>Keypad-Yellow-MM21</v>
          </cell>
          <cell r="D3858">
            <v>1</v>
          </cell>
        </row>
        <row r="3859">
          <cell r="B3859">
            <v>205737</v>
          </cell>
          <cell r="C3859" t="str">
            <v>Nickel Strip-WMB0700107AAAG</v>
          </cell>
          <cell r="D3859">
            <v>1.3875000000000001E-4</v>
          </cell>
        </row>
        <row r="3860">
          <cell r="B3860">
            <v>205738</v>
          </cell>
          <cell r="C3860" t="str">
            <v>Keypad-Dark Blue-MM22</v>
          </cell>
          <cell r="D3860">
            <v>1.01</v>
          </cell>
        </row>
        <row r="3861">
          <cell r="B3861">
            <v>205739</v>
          </cell>
          <cell r="C3861" t="str">
            <v>LCD Lens-Black-MM22</v>
          </cell>
          <cell r="D3861">
            <v>1.03</v>
          </cell>
        </row>
        <row r="3862">
          <cell r="B3862">
            <v>205740</v>
          </cell>
          <cell r="C3862" t="str">
            <v>Camera Protective Lens-Black-MM22</v>
          </cell>
          <cell r="D3862">
            <v>1.03</v>
          </cell>
        </row>
        <row r="3863">
          <cell r="B3863">
            <v>205741</v>
          </cell>
          <cell r="C3863" t="str">
            <v>Speaker Holder-Black-MM22</v>
          </cell>
          <cell r="D3863">
            <v>1.016</v>
          </cell>
        </row>
        <row r="3864">
          <cell r="B3864">
            <v>205742</v>
          </cell>
          <cell r="C3864" t="str">
            <v>Conductive Cloth-64.36*42.52*0.1mm-MM22</v>
          </cell>
          <cell r="D3864">
            <v>1.02</v>
          </cell>
        </row>
        <row r="3865">
          <cell r="B3865">
            <v>205743</v>
          </cell>
          <cell r="C3865" t="str">
            <v>Mylar-PBC 35.8*10*0.1mm-MM22</v>
          </cell>
          <cell r="D3865">
            <v>1.03</v>
          </cell>
        </row>
        <row r="3866">
          <cell r="B3866">
            <v>205744</v>
          </cell>
          <cell r="C3866" t="str">
            <v>Mylar-Battery Slot Left 34.72*17.66*0.1mm-MM22</v>
          </cell>
          <cell r="D3866">
            <v>1.03</v>
          </cell>
        </row>
        <row r="3867">
          <cell r="B3867">
            <v>205745</v>
          </cell>
          <cell r="C3867" t="str">
            <v>Mylar-Battery Slot Right 34.72*4.83*0.1mm-MM22</v>
          </cell>
          <cell r="D3867">
            <v>1.03</v>
          </cell>
        </row>
        <row r="3868">
          <cell r="B3868">
            <v>205746</v>
          </cell>
          <cell r="C3868" t="str">
            <v>Screw M1.4*5.0, tooth length 4.5mm-MM22</v>
          </cell>
          <cell r="D3868">
            <v>2.04</v>
          </cell>
        </row>
        <row r="3869">
          <cell r="B3869">
            <v>205747</v>
          </cell>
          <cell r="C3869" t="str">
            <v>Screw M1.4*4.0, tooth length 3.5mm-MM22</v>
          </cell>
          <cell r="D3869">
            <v>4.08</v>
          </cell>
        </row>
        <row r="3870">
          <cell r="B3870">
            <v>205748</v>
          </cell>
          <cell r="C3870" t="str">
            <v>Waterproof Label Dia 2.5mm-MM22</v>
          </cell>
          <cell r="D3870">
            <v>1.0149999999999999</v>
          </cell>
        </row>
        <row r="3871">
          <cell r="B3871">
            <v>205749</v>
          </cell>
          <cell r="C3871" t="str">
            <v>Main PCBA-MM22</v>
          </cell>
          <cell r="D3871">
            <v>1.0069999999999999</v>
          </cell>
        </row>
        <row r="3872">
          <cell r="B3872">
            <v>205750</v>
          </cell>
          <cell r="C3872" t="str">
            <v>LCM 2.4 Inch-MM22</v>
          </cell>
          <cell r="D3872">
            <v>1.0249999999999999</v>
          </cell>
        </row>
        <row r="3873">
          <cell r="B3873">
            <v>205751</v>
          </cell>
          <cell r="C3873" t="str">
            <v>Camera 8W Back-MM22</v>
          </cell>
          <cell r="D3873">
            <v>1.02</v>
          </cell>
        </row>
        <row r="3874">
          <cell r="B3874">
            <v>205752</v>
          </cell>
          <cell r="C3874" t="str">
            <v>Speaker-20*30mm 3 In 1-MM22</v>
          </cell>
          <cell r="D3874">
            <v>1.02</v>
          </cell>
        </row>
        <row r="3875">
          <cell r="B3875">
            <v>205753</v>
          </cell>
          <cell r="C3875" t="str">
            <v>MIC-Wire Length 22mm-MM22</v>
          </cell>
          <cell r="D3875">
            <v>1.02</v>
          </cell>
        </row>
        <row r="3876">
          <cell r="B3876">
            <v>205754</v>
          </cell>
          <cell r="C3876" t="str">
            <v>LED Light-MM22</v>
          </cell>
          <cell r="D3876">
            <v>1.0049999999999999</v>
          </cell>
        </row>
        <row r="3877">
          <cell r="B3877">
            <v>205755</v>
          </cell>
          <cell r="C3877" t="str">
            <v>Keypad Dome-MM22</v>
          </cell>
          <cell r="D3877">
            <v>1.02</v>
          </cell>
        </row>
        <row r="3878">
          <cell r="B3878">
            <v>205756</v>
          </cell>
          <cell r="C3878" t="str">
            <v>BT Antenna -MM22</v>
          </cell>
          <cell r="D3878">
            <v>1.0149999999999999</v>
          </cell>
        </row>
        <row r="3879">
          <cell r="B3879">
            <v>205757</v>
          </cell>
          <cell r="C3879" t="str">
            <v>Front Housing-Black-MM22</v>
          </cell>
          <cell r="D3879">
            <v>1.02</v>
          </cell>
        </row>
        <row r="3880">
          <cell r="B3880">
            <v>205758</v>
          </cell>
          <cell r="C3880" t="str">
            <v>Front Housing-Dark Blue-MM22</v>
          </cell>
          <cell r="D3880">
            <v>1.02</v>
          </cell>
        </row>
        <row r="3881">
          <cell r="B3881">
            <v>205759</v>
          </cell>
          <cell r="C3881" t="str">
            <v>Receiver Net 16.8*4.2*0.1mm-MM22</v>
          </cell>
          <cell r="D3881">
            <v>1.02</v>
          </cell>
        </row>
        <row r="3882">
          <cell r="B3882">
            <v>205760</v>
          </cell>
          <cell r="C3882" t="str">
            <v>Tape-LCD Lens 67.8*45.3*0.15mm-MM22</v>
          </cell>
          <cell r="D3882">
            <v>1.02</v>
          </cell>
        </row>
        <row r="3883">
          <cell r="B3883">
            <v>205761</v>
          </cell>
          <cell r="C3883" t="str">
            <v>Foam-LCD 59.86*42.52*0.5mm-MM22</v>
          </cell>
          <cell r="D3883">
            <v>1.02</v>
          </cell>
        </row>
        <row r="3884">
          <cell r="B3884">
            <v>205762</v>
          </cell>
          <cell r="C3884" t="str">
            <v>Middle Housing-Black-MM22</v>
          </cell>
          <cell r="D3884">
            <v>1</v>
          </cell>
        </row>
        <row r="3885">
          <cell r="B3885">
            <v>205763</v>
          </cell>
          <cell r="C3885" t="str">
            <v>Middle Housing-Dark Blue-MM22</v>
          </cell>
          <cell r="D3885">
            <v>1.02</v>
          </cell>
        </row>
        <row r="3886">
          <cell r="B3886">
            <v>205764</v>
          </cell>
          <cell r="C3886" t="str">
            <v>Middle Housing-Red-MM22</v>
          </cell>
          <cell r="D3886">
            <v>1</v>
          </cell>
        </row>
        <row r="3887">
          <cell r="B3887">
            <v>205765</v>
          </cell>
          <cell r="C3887" t="str">
            <v>Speker Net 20.64*7.05*0.1mm-MM22</v>
          </cell>
          <cell r="D3887">
            <v>1.02</v>
          </cell>
        </row>
        <row r="3888">
          <cell r="B3888">
            <v>205766</v>
          </cell>
          <cell r="C3888" t="str">
            <v>Tape-Camera Lens D= 7.4*0.15mm-MM22</v>
          </cell>
          <cell r="D3888">
            <v>1.03</v>
          </cell>
        </row>
        <row r="3889">
          <cell r="B3889">
            <v>205767</v>
          </cell>
          <cell r="C3889" t="str">
            <v>Back Housing(Battery Cover)-Black-MM22</v>
          </cell>
          <cell r="D3889">
            <v>1.01</v>
          </cell>
        </row>
        <row r="3890">
          <cell r="B3890">
            <v>205768</v>
          </cell>
          <cell r="C3890" t="str">
            <v>Back Housing(Battery Cover)-Dark Blue-MM22</v>
          </cell>
          <cell r="D3890">
            <v>1.01</v>
          </cell>
        </row>
        <row r="3891">
          <cell r="B3891">
            <v>205769</v>
          </cell>
          <cell r="C3891" t="str">
            <v>Keypad-Black Dark Blue-MM22</v>
          </cell>
          <cell r="D3891">
            <v>1.01</v>
          </cell>
        </row>
        <row r="3892">
          <cell r="B3892">
            <v>205770</v>
          </cell>
          <cell r="C3892" t="str">
            <v>Keypad-Black Red-MM22</v>
          </cell>
          <cell r="D3892">
            <v>1</v>
          </cell>
        </row>
        <row r="3893">
          <cell r="B3893">
            <v>205771</v>
          </cell>
          <cell r="C3893" t="str">
            <v>Keypad-Black-MM22</v>
          </cell>
          <cell r="D3893">
            <v>1.01</v>
          </cell>
        </row>
        <row r="3894">
          <cell r="B3894">
            <v>205772</v>
          </cell>
          <cell r="C3894" t="str">
            <v>USB Cable-HJSWT001A-White-Common</v>
          </cell>
          <cell r="D3894">
            <v>0</v>
          </cell>
        </row>
        <row r="3895">
          <cell r="B3895">
            <v>205773</v>
          </cell>
          <cell r="C3895" t="str">
            <v>RES 0201 49.9ohm +/-0.5%</v>
          </cell>
          <cell r="D3895">
            <v>3.06</v>
          </cell>
        </row>
        <row r="3896">
          <cell r="B3896">
            <v>205774</v>
          </cell>
          <cell r="C3896" t="str">
            <v>RES 0201 698ohm +/-1%</v>
          </cell>
          <cell r="D3896">
            <v>1.02</v>
          </cell>
        </row>
        <row r="3897">
          <cell r="B3897">
            <v>205775</v>
          </cell>
          <cell r="C3897" t="str">
            <v>RES 0201 22ohm +/-5%</v>
          </cell>
          <cell r="D3897">
            <v>1.02</v>
          </cell>
        </row>
        <row r="3898">
          <cell r="B3898">
            <v>205776</v>
          </cell>
          <cell r="C3898" t="str">
            <v>RES 0201 12Kohm +/-1%</v>
          </cell>
          <cell r="D3898">
            <v>6.12</v>
          </cell>
        </row>
        <row r="3899">
          <cell r="B3899">
            <v>205777</v>
          </cell>
          <cell r="C3899" t="str">
            <v>RES 0201 39ohm +/-1%</v>
          </cell>
          <cell r="D3899">
            <v>1.02</v>
          </cell>
        </row>
        <row r="3900">
          <cell r="B3900">
            <v>205778</v>
          </cell>
          <cell r="C3900" t="str">
            <v>RES 0201 0ohm +/-1%</v>
          </cell>
          <cell r="D3900">
            <v>55.08</v>
          </cell>
        </row>
        <row r="3901">
          <cell r="B3901">
            <v>205779</v>
          </cell>
          <cell r="C3901" t="str">
            <v>RES 0201 60.4ohm +/-1%</v>
          </cell>
          <cell r="D3901">
            <v>1.02</v>
          </cell>
        </row>
        <row r="3902">
          <cell r="B3902">
            <v>205780</v>
          </cell>
          <cell r="C3902" t="str">
            <v>RES 0201 49.9ohm +/-1%</v>
          </cell>
          <cell r="D3902">
            <v>1.02</v>
          </cell>
        </row>
        <row r="3903">
          <cell r="B3903">
            <v>205781</v>
          </cell>
          <cell r="C3903" t="str">
            <v>RES 0402 24Kohm +/-1%</v>
          </cell>
          <cell r="D3903">
            <v>1.02</v>
          </cell>
        </row>
        <row r="3904">
          <cell r="B3904">
            <v>205782</v>
          </cell>
          <cell r="C3904" t="str">
            <v>RES 0402 330Kohm +/-1%</v>
          </cell>
          <cell r="D3904">
            <v>1.02</v>
          </cell>
        </row>
        <row r="3905">
          <cell r="B3905">
            <v>205783</v>
          </cell>
          <cell r="C3905" t="str">
            <v>RES 0201 7.5Kohm +/-1%</v>
          </cell>
          <cell r="D3905">
            <v>1.02</v>
          </cell>
        </row>
        <row r="3906">
          <cell r="B3906">
            <v>205784</v>
          </cell>
          <cell r="C3906" t="str">
            <v>RES 0402 39Kohm +/-1%</v>
          </cell>
          <cell r="D3906">
            <v>1.02</v>
          </cell>
        </row>
        <row r="3907">
          <cell r="B3907">
            <v>205785</v>
          </cell>
          <cell r="C3907" t="str">
            <v>RES 0402 0ohm +/-1%</v>
          </cell>
          <cell r="D3907">
            <v>2.04</v>
          </cell>
        </row>
        <row r="3908">
          <cell r="B3908">
            <v>205786</v>
          </cell>
          <cell r="C3908" t="str">
            <v>RES 1206 0.01ohm +/-1%</v>
          </cell>
          <cell r="D3908">
            <v>1.02</v>
          </cell>
        </row>
        <row r="3909">
          <cell r="B3909">
            <v>205787</v>
          </cell>
          <cell r="C3909" t="str">
            <v>THERMISTOR RES 0402 100K +/-1%</v>
          </cell>
          <cell r="D3909">
            <v>2.04</v>
          </cell>
        </row>
        <row r="3910">
          <cell r="B3910">
            <v>205790</v>
          </cell>
          <cell r="C3910" t="str">
            <v>RES 0201 15ohm +/-5%</v>
          </cell>
          <cell r="D3910">
            <v>1.02</v>
          </cell>
        </row>
        <row r="3911">
          <cell r="B3911">
            <v>205791</v>
          </cell>
          <cell r="C3911" t="str">
            <v>RES 0201 4.7ohm +/-5%</v>
          </cell>
          <cell r="D3911">
            <v>2.04</v>
          </cell>
        </row>
        <row r="3912">
          <cell r="B3912">
            <v>205792</v>
          </cell>
          <cell r="C3912" t="str">
            <v>CAP 0603 4.7uF +/-20% X5R 35V</v>
          </cell>
          <cell r="D3912">
            <v>2.0299999999999998</v>
          </cell>
        </row>
        <row r="3913">
          <cell r="B3913">
            <v>205793</v>
          </cell>
          <cell r="C3913" t="str">
            <v>CAP 0603 2.2uF +/-20% X5R 50V</v>
          </cell>
          <cell r="D3913">
            <v>3.0449999999999999</v>
          </cell>
        </row>
        <row r="3914">
          <cell r="B3914">
            <v>205794</v>
          </cell>
          <cell r="C3914" t="str">
            <v>CAP 0603 10uF +/-20% X5R 25V</v>
          </cell>
          <cell r="D3914">
            <v>6.09</v>
          </cell>
        </row>
        <row r="3915">
          <cell r="B3915">
            <v>205795</v>
          </cell>
          <cell r="C3915" t="str">
            <v>CAP 0201 2.2nF +/-10% X7R 10V</v>
          </cell>
          <cell r="D3915">
            <v>2.0299999999999998</v>
          </cell>
        </row>
        <row r="3916">
          <cell r="B3916">
            <v>205796</v>
          </cell>
          <cell r="C3916" t="str">
            <v>CAP 0201 3.6pF +/-0.25pF C0G 25V</v>
          </cell>
          <cell r="D3916">
            <v>2.0299999999999998</v>
          </cell>
        </row>
        <row r="3917">
          <cell r="B3917">
            <v>205797</v>
          </cell>
          <cell r="C3917" t="str">
            <v>CAP 0402 22uF +/-20% X5R 6.3V</v>
          </cell>
          <cell r="D3917">
            <v>13.195</v>
          </cell>
        </row>
        <row r="3918">
          <cell r="B3918">
            <v>205798</v>
          </cell>
          <cell r="C3918" t="str">
            <v>CAP 0201 100pF +/-10% X7R 16V</v>
          </cell>
          <cell r="D3918">
            <v>5.0750000000000002</v>
          </cell>
        </row>
        <row r="3919">
          <cell r="B3919">
            <v>205799</v>
          </cell>
          <cell r="C3919" t="str">
            <v>CAP 0201 10nF +/-10% X5R 16V</v>
          </cell>
          <cell r="D3919">
            <v>2.0299999999999998</v>
          </cell>
        </row>
        <row r="3920">
          <cell r="B3920">
            <v>205800</v>
          </cell>
          <cell r="C3920" t="str">
            <v>IND 0402 68nH +/-5% Q&gt;8 Srf=0.8GHz DCR=0.92ohm Ir=180mA</v>
          </cell>
          <cell r="D3920">
            <v>1.02</v>
          </cell>
        </row>
        <row r="3921">
          <cell r="B3921">
            <v>205801</v>
          </cell>
          <cell r="C3921" t="str">
            <v>IND 0201 3.4nH +/-0.1nH Q&gt;13 Srf=10.3GHz DCR=0.35ohm Ir=350mA</v>
          </cell>
          <cell r="D3921">
            <v>1.02</v>
          </cell>
        </row>
        <row r="3922">
          <cell r="B3922">
            <v>205802</v>
          </cell>
          <cell r="C3922" t="str">
            <v>IND 0201 9.1nH +/-3% Q&gt;11 Srf=5.2GHz DCR=1.4ohm Ir=200mA</v>
          </cell>
          <cell r="D3922">
            <v>2.04</v>
          </cell>
        </row>
        <row r="3923">
          <cell r="B3923">
            <v>205803</v>
          </cell>
          <cell r="C3923" t="str">
            <v>IND 0201 3.9nH +/-0.2nH Q&gt;13 Srf=8.1GHz DCR=0.35ohm Ir=350mA</v>
          </cell>
          <cell r="D3923">
            <v>2.04</v>
          </cell>
        </row>
        <row r="3924">
          <cell r="B3924">
            <v>205804</v>
          </cell>
          <cell r="C3924" t="str">
            <v>IND 0201 2.2nH +/-0.1nH Q&gt;13 Srf=14.3GHz DCR=0.25ohm Ir=450mA</v>
          </cell>
          <cell r="D3924">
            <v>5.0999999999999996</v>
          </cell>
        </row>
        <row r="3925">
          <cell r="B3925">
            <v>205805</v>
          </cell>
          <cell r="C3925" t="str">
            <v>IND 0201 5.6nH +/-3% Q&gt;12 Srf=7.5GHz DCR=0.88ohm Ir=250mA</v>
          </cell>
          <cell r="D3925">
            <v>2.04</v>
          </cell>
        </row>
        <row r="3926">
          <cell r="B3926">
            <v>205806</v>
          </cell>
          <cell r="C3926" t="str">
            <v>IND 0201 6.8nH +/-3% Q&gt;12 Srf=6.3GHz DCR=1.15ohm Ir=200mA</v>
          </cell>
          <cell r="D3926">
            <v>2.04</v>
          </cell>
        </row>
        <row r="3927">
          <cell r="B3927">
            <v>205807</v>
          </cell>
          <cell r="C3927" t="str">
            <v>IND 0201 5.1nH +/-3% Q&gt;12 Srf=7.8GHz DCR=0.72ohm Ir=250mA</v>
          </cell>
          <cell r="D3927">
            <v>1.02</v>
          </cell>
        </row>
        <row r="3928">
          <cell r="B3928">
            <v>205808</v>
          </cell>
          <cell r="C3928" t="str">
            <v>IND 0201 8.2nH +/-3% Q&gt;12 Srf=6.2GHz DCR=1.4ohm Ir=200mA</v>
          </cell>
          <cell r="D3928">
            <v>2.04</v>
          </cell>
        </row>
        <row r="3929">
          <cell r="B3929">
            <v>205809</v>
          </cell>
          <cell r="C3929" t="str">
            <v>IND 0201 2.8nH +/-0.1nH Q&gt;13 Srf=12.2GHz DCR=0.25ohm Ir=450mA</v>
          </cell>
          <cell r="D3929">
            <v>1.02</v>
          </cell>
        </row>
        <row r="3930">
          <cell r="B3930">
            <v>205810</v>
          </cell>
          <cell r="C3930" t="str">
            <v>IND 0201 82nH +/-5% Q&gt;14 Srf=1GHz DCR=10ohm Ir=50mA</v>
          </cell>
          <cell r="D3930">
            <v>1.02</v>
          </cell>
        </row>
        <row r="3931">
          <cell r="B3931">
            <v>205811</v>
          </cell>
          <cell r="C3931" t="str">
            <v>IND 0201 9.1nH +/-3% Q&gt;14 Srf=3.3GHz DCR=0.7ohm Ir=250mA</v>
          </cell>
          <cell r="D3931">
            <v>1.02</v>
          </cell>
        </row>
        <row r="3932">
          <cell r="B3932">
            <v>205812</v>
          </cell>
          <cell r="C3932" t="str">
            <v>IND 0201 3.6nH +/-0.1nH Q&gt;20 Srf=9.5GHz DCR=0.17ohm Ir=500mA</v>
          </cell>
          <cell r="D3932">
            <v>1.02</v>
          </cell>
        </row>
        <row r="3933">
          <cell r="B3933">
            <v>205813</v>
          </cell>
          <cell r="C3933" t="str">
            <v>IND 0201 2nH +/-0.1nH Q&gt;20 Srf=9GHz DCR=0.12ohm Ir=600mA</v>
          </cell>
          <cell r="D3933">
            <v>1.02</v>
          </cell>
        </row>
        <row r="3934">
          <cell r="B3934">
            <v>205814</v>
          </cell>
          <cell r="C3934" t="str">
            <v>IND 0201 6.2nH +/-3% Q&gt;12 Srf=7.4GHz DCR=1.15ohm Ir=200mA</v>
          </cell>
          <cell r="D3934">
            <v>1.02</v>
          </cell>
        </row>
        <row r="3935">
          <cell r="B3935">
            <v>205815</v>
          </cell>
          <cell r="C3935" t="str">
            <v>IND 0201 3.5nH +/-0.1nH Q&gt;20 Srf=9.5GHz DCR=0.17ohm Ir=500mA</v>
          </cell>
          <cell r="D3935">
            <v>2.04</v>
          </cell>
        </row>
        <row r="3936">
          <cell r="B3936">
            <v>205816</v>
          </cell>
          <cell r="C3936" t="str">
            <v>IND 0201 8.2nH +/-5% Q&gt;5 Srf=3.4GHz DCR=0.45ohm Ir=150mA</v>
          </cell>
          <cell r="D3936">
            <v>1.02</v>
          </cell>
        </row>
        <row r="3937">
          <cell r="B3937">
            <v>205817</v>
          </cell>
          <cell r="C3937" t="str">
            <v>IND 0201 3.3nH +/-0.1nH Q&gt;14 Srf=8.6GHz DCR=0.28ohm Ir=270mA</v>
          </cell>
          <cell r="D3937">
            <v>1.02</v>
          </cell>
        </row>
        <row r="3938">
          <cell r="B3938">
            <v>205818</v>
          </cell>
          <cell r="C3938" t="str">
            <v>IND 0201 2.7nH +/-0.1nH Q&gt;14 Srf=10GHz DCR=0.32ohm Ir=400mA</v>
          </cell>
          <cell r="D3938">
            <v>1.02</v>
          </cell>
        </row>
        <row r="3939">
          <cell r="B3939">
            <v>205819</v>
          </cell>
          <cell r="C3939" t="str">
            <v>IND 0201 1.7nH +/-0.1nH Q&gt;14 Srf=10GHz DCR=0.11ohm Ir=680mA</v>
          </cell>
          <cell r="D3939">
            <v>1.02</v>
          </cell>
        </row>
        <row r="3940">
          <cell r="B3940">
            <v>205820</v>
          </cell>
          <cell r="C3940" t="str">
            <v>IND 0201 2.2nH +/-0.1nH Q&gt;14 Srf=10GHz DCR=0.2ohm Ir=500mA</v>
          </cell>
          <cell r="D3940">
            <v>1.02</v>
          </cell>
        </row>
        <row r="3941">
          <cell r="B3941">
            <v>205821</v>
          </cell>
          <cell r="C3941" t="str">
            <v>IND 0201 5.6nH +/-0.2nH Q&gt;14 Srf=5.5GHz DCR=0.47ohm Ir=325mA</v>
          </cell>
          <cell r="D3941">
            <v>1.02</v>
          </cell>
        </row>
        <row r="3942">
          <cell r="B3942">
            <v>205822</v>
          </cell>
          <cell r="C3942" t="str">
            <v>IND 0201 1.2nH +/-0.1nH Q&gt;14 Srf=10GHz DCR=0.08ohm Ir=800mA</v>
          </cell>
          <cell r="D3942">
            <v>1.02</v>
          </cell>
        </row>
        <row r="3943">
          <cell r="B3943">
            <v>205823</v>
          </cell>
          <cell r="C3943" t="str">
            <v>IND 0201 5.1nH +/-0.2nH Q&gt;14 Srf=6.1GHz DCR=0.45ohm Ir=220mA</v>
          </cell>
          <cell r="D3943">
            <v>1.02</v>
          </cell>
        </row>
        <row r="3944">
          <cell r="B3944">
            <v>205824</v>
          </cell>
          <cell r="C3944" t="str">
            <v>IND 0201 0.6nH +/-0.1nH Q&gt;14 Srf=10GHz DCR=0.06ohm Ir=900mA</v>
          </cell>
          <cell r="D3944">
            <v>1.02</v>
          </cell>
        </row>
        <row r="3945">
          <cell r="B3945">
            <v>205825</v>
          </cell>
          <cell r="C3945" t="str">
            <v>IND 0201 33nH +/-3% Q&gt;12 Srf=2600MHz DCR=2ohm Ir=150mA</v>
          </cell>
          <cell r="D3945">
            <v>1.02</v>
          </cell>
        </row>
        <row r="3946">
          <cell r="B3946">
            <v>205826</v>
          </cell>
          <cell r="C3946" t="str">
            <v>IND 0201 2.7nH +/-0.1nH Q&gt;20 Srf=11600MHz DCR=0.12ohm Ir=600mA</v>
          </cell>
          <cell r="D3946">
            <v>0</v>
          </cell>
        </row>
        <row r="3947">
          <cell r="B3947">
            <v>205827</v>
          </cell>
          <cell r="C3947" t="str">
            <v>IND 0402 43nH +/-2% Q&gt;30 Srf=3400MHz DCR=0.516ohm Ir=515mA</v>
          </cell>
          <cell r="D3947">
            <v>1.02</v>
          </cell>
        </row>
        <row r="3948">
          <cell r="B3948">
            <v>205828</v>
          </cell>
          <cell r="C3948" t="str">
            <v>IND 0201 3nH +/-0.1nH Q&gt;14 Srf=9100MHz DCR=0.24ohm Ir=460mA</v>
          </cell>
          <cell r="D3948">
            <v>1.02</v>
          </cell>
        </row>
        <row r="3949">
          <cell r="B3949">
            <v>205829</v>
          </cell>
          <cell r="C3949" t="str">
            <v>IND 0201 6.8nH +/-3% Q&gt;20 Srf=7300MHz DCR=0.3ohm Ir=400mA</v>
          </cell>
          <cell r="D3949">
            <v>1.02</v>
          </cell>
        </row>
        <row r="3950">
          <cell r="B3950">
            <v>205830</v>
          </cell>
          <cell r="C3950" t="str">
            <v>IC_LDO_1.8V_1.2*1.2*0.4_6P DFN</v>
          </cell>
          <cell r="D3950">
            <v>1.002</v>
          </cell>
        </row>
        <row r="3951">
          <cell r="B3951">
            <v>205831</v>
          </cell>
          <cell r="C3951" t="str">
            <v>IC_LDO_2.8V_1.2*1.2*0.4_6P DFN</v>
          </cell>
          <cell r="D3951">
            <v>1.002</v>
          </cell>
        </row>
        <row r="3952">
          <cell r="B3952">
            <v>205832</v>
          </cell>
          <cell r="C3952" t="str">
            <v>IC_LDO_1.05V_300mA_1*1*0.6_5P DFN</v>
          </cell>
          <cell r="D3952">
            <v>1.002</v>
          </cell>
        </row>
        <row r="3953">
          <cell r="B3953">
            <v>205833</v>
          </cell>
          <cell r="C3953" t="str">
            <v>IC_LDO_1.2V_1*1*0.6_4P DFN</v>
          </cell>
          <cell r="D3953">
            <v>2.004</v>
          </cell>
        </row>
        <row r="3954">
          <cell r="B3954">
            <v>205834</v>
          </cell>
          <cell r="C3954" t="str">
            <v>IC_LDO RP114K_3V_1*1*0.6_4P DFN</v>
          </cell>
          <cell r="D3954">
            <v>1.002</v>
          </cell>
        </row>
        <row r="3955">
          <cell r="B3955">
            <v>205835</v>
          </cell>
          <cell r="C3955" t="str">
            <v>IC_LDO_300mA_2.8V_1*1*0.4_5P UTDFN-4L</v>
          </cell>
          <cell r="D3955">
            <v>2.004</v>
          </cell>
        </row>
        <row r="3956">
          <cell r="B3956">
            <v>205836</v>
          </cell>
          <cell r="C3956" t="str">
            <v>IC_PMIC MT6358_6.4*6*0.62_194P MIFO WLCSP</v>
          </cell>
          <cell r="D3956">
            <v>1.002</v>
          </cell>
        </row>
        <row r="3957">
          <cell r="B3957">
            <v>205837</v>
          </cell>
          <cell r="C3957" t="str">
            <v>IC_PMIC MT6370_14V_4.32*4.22*0.55_93P WL-CSP</v>
          </cell>
          <cell r="D3957">
            <v>1.002</v>
          </cell>
        </row>
        <row r="3958">
          <cell r="B3958">
            <v>205838</v>
          </cell>
          <cell r="C3958" t="str">
            <v>SAW_GPS_Notch_1574~1576MHz_2.5*2*0.95_6P</v>
          </cell>
          <cell r="D3958">
            <v>1.01</v>
          </cell>
        </row>
        <row r="3959">
          <cell r="B3959">
            <v>205839</v>
          </cell>
          <cell r="C3959" t="str">
            <v>SAW_2595MHz_1.15*0.95*0.55mm_5P</v>
          </cell>
          <cell r="D3959">
            <v>1.01</v>
          </cell>
        </row>
        <row r="3960">
          <cell r="B3960">
            <v>205840</v>
          </cell>
          <cell r="C3960" t="str">
            <v>SAW_2350MHz_1.45*1.15*0.6_5P</v>
          </cell>
          <cell r="D3960">
            <v>1.01</v>
          </cell>
        </row>
        <row r="3961">
          <cell r="B3961">
            <v>205841</v>
          </cell>
          <cell r="C3961" t="str">
            <v>SAW_942.5MHz_1.1*0.9*0.5_5P</v>
          </cell>
          <cell r="D3961">
            <v>1.01</v>
          </cell>
        </row>
        <row r="3962">
          <cell r="B3962">
            <v>205842</v>
          </cell>
          <cell r="C3962" t="str">
            <v>SAW_LPF_698~960MHz_1*0.5*0.4_6P</v>
          </cell>
          <cell r="D3962">
            <v>2.02</v>
          </cell>
        </row>
        <row r="3963">
          <cell r="B3963">
            <v>205843</v>
          </cell>
          <cell r="C3963" t="str">
            <v>SAW_2.4GHz_1.1*0.9*0.5_5P</v>
          </cell>
          <cell r="D3963">
            <v>1.01</v>
          </cell>
        </row>
        <row r="3964">
          <cell r="B3964">
            <v>205844</v>
          </cell>
          <cell r="C3964" t="str">
            <v>Diplexer_GPS extractor_1.7*1.3*0.4</v>
          </cell>
          <cell r="D3964">
            <v>1.01</v>
          </cell>
        </row>
        <row r="3965">
          <cell r="B3965">
            <v>205845</v>
          </cell>
          <cell r="C3965" t="str">
            <v>SAW_836.5/881.5MHz_1.8*1.4*0.63_8P</v>
          </cell>
          <cell r="D3965">
            <v>1.01</v>
          </cell>
        </row>
        <row r="3966">
          <cell r="B3966">
            <v>205846</v>
          </cell>
          <cell r="C3966" t="str">
            <v>SAW_2595MHz_1.1*0.9*0.55_5P</v>
          </cell>
          <cell r="D3966">
            <v>1.01</v>
          </cell>
        </row>
        <row r="3967">
          <cell r="B3967">
            <v>205847</v>
          </cell>
          <cell r="C3967" t="str">
            <v>SAW_2350MHz_1.15*0.95*0.55_5P</v>
          </cell>
          <cell r="D3967">
            <v>1.01</v>
          </cell>
        </row>
        <row r="3968">
          <cell r="B3968">
            <v>205848</v>
          </cell>
          <cell r="C3968" t="str">
            <v>SAW_1842.5MHz_1.15*0.95*0.55_5P</v>
          </cell>
          <cell r="D3968">
            <v>1.01</v>
          </cell>
        </row>
        <row r="3969">
          <cell r="B3969">
            <v>205849</v>
          </cell>
          <cell r="C3969" t="str">
            <v>SAW_881.5MHz_1.1*0.9*0.5_5P</v>
          </cell>
          <cell r="D3969">
            <v>1.01</v>
          </cell>
        </row>
        <row r="3970">
          <cell r="B3970">
            <v>205850</v>
          </cell>
          <cell r="C3970" t="str">
            <v>SAW_1561.10/1575.42/1601.72MHz_5P</v>
          </cell>
          <cell r="D3970">
            <v>2.02</v>
          </cell>
        </row>
        <row r="3971">
          <cell r="B3971">
            <v>205851</v>
          </cell>
          <cell r="C3971" t="str">
            <v>SAW_2655MHz_1.1*0.9*0.5_5P</v>
          </cell>
          <cell r="D3971">
            <v>1.01</v>
          </cell>
        </row>
        <row r="3972">
          <cell r="B3972">
            <v>205852</v>
          </cell>
          <cell r="C3972" t="str">
            <v>SAW_1950/2140MHz_1.9*1.5*0.475mm_8P</v>
          </cell>
          <cell r="D3972">
            <v>1.01</v>
          </cell>
        </row>
        <row r="3973">
          <cell r="B3973">
            <v>205853</v>
          </cell>
          <cell r="C3973" t="str">
            <v>SAW_2155MHz_1.1*0.9*0.5_5P</v>
          </cell>
          <cell r="D3973">
            <v>1.01</v>
          </cell>
        </row>
        <row r="3974">
          <cell r="B3974">
            <v>205854</v>
          </cell>
          <cell r="C3974" t="str">
            <v>SAW_1960 MHz_1.1*0.9*0.5_5P</v>
          </cell>
          <cell r="D3974">
            <v>1.01</v>
          </cell>
        </row>
        <row r="3975">
          <cell r="B3975">
            <v>205855</v>
          </cell>
          <cell r="C3975" t="str">
            <v>IC_connectivity_3.3V_5.1*5.1*0.8_40P QFN</v>
          </cell>
          <cell r="D3975">
            <v>1.01</v>
          </cell>
        </row>
        <row r="3976">
          <cell r="B3976">
            <v>205856</v>
          </cell>
          <cell r="C3976" t="str">
            <v>IC_RF_1.8V_5*5.4*0.7_144P WFBGA</v>
          </cell>
          <cell r="D3976">
            <v>1.01</v>
          </cell>
        </row>
        <row r="3977">
          <cell r="B3977">
            <v>205857</v>
          </cell>
          <cell r="C3977" t="str">
            <v>CONN_BTB_Socket_40PIN_10.48*2.3*0.8mm</v>
          </cell>
          <cell r="D3977">
            <v>1.02</v>
          </cell>
        </row>
        <row r="3978">
          <cell r="B3978">
            <v>205858</v>
          </cell>
          <cell r="C3978" t="str">
            <v>CONN_BTB_Socket_24PIN_6.7*1.98*0.8mm</v>
          </cell>
          <cell r="D3978">
            <v>1.02</v>
          </cell>
        </row>
        <row r="3979">
          <cell r="B3979">
            <v>205859</v>
          </cell>
          <cell r="C3979" t="str">
            <v>CONN_BTB_Header_40PIN_9.4*1.78*0.66mm</v>
          </cell>
          <cell r="D3979">
            <v>1.02</v>
          </cell>
        </row>
        <row r="3980">
          <cell r="B3980">
            <v>205860</v>
          </cell>
          <cell r="C3980" t="str">
            <v>CONN_BTB_Socket_30PIN_8.4*2.54*0.8mm</v>
          </cell>
          <cell r="D3980">
            <v>1.02</v>
          </cell>
        </row>
        <row r="3981">
          <cell r="B3981">
            <v>205861</v>
          </cell>
          <cell r="C3981" t="str">
            <v>CONN_BTB_Socket_24PIN_7.2*2.54*0.8mm</v>
          </cell>
          <cell r="D3981">
            <v>1.02</v>
          </cell>
        </row>
        <row r="3982">
          <cell r="B3982">
            <v>205862</v>
          </cell>
          <cell r="C3982" t="str">
            <v>CONN_BTB_Socket_12PIN_4.8*2.54*0.8mm</v>
          </cell>
          <cell r="D3982">
            <v>1.02</v>
          </cell>
        </row>
        <row r="3983">
          <cell r="B3983">
            <v>205863</v>
          </cell>
          <cell r="C3983" t="str">
            <v>CONN_RF 2610_4P_2.1*2*0.9</v>
          </cell>
          <cell r="D3983">
            <v>4.08</v>
          </cell>
        </row>
        <row r="3984">
          <cell r="B3984">
            <v>205864</v>
          </cell>
          <cell r="C3984" t="str">
            <v>CONN_RF_4P_2*2*0.6mm</v>
          </cell>
          <cell r="D3984">
            <v>1.02</v>
          </cell>
        </row>
        <row r="3985">
          <cell r="B3985">
            <v>205865</v>
          </cell>
          <cell r="C3985" t="str">
            <v>CONN_Battery_6PIN_4.45*2.16*0.79mm</v>
          </cell>
          <cell r="D3985">
            <v>1.02</v>
          </cell>
        </row>
        <row r="3986">
          <cell r="B3986">
            <v>205866</v>
          </cell>
          <cell r="C3986" t="str">
            <v>Spring_Housing_ANT GND_2_D1C</v>
          </cell>
          <cell r="D3986">
            <v>13.13</v>
          </cell>
        </row>
        <row r="3987">
          <cell r="B3987">
            <v>205867</v>
          </cell>
          <cell r="C3987" t="str">
            <v>Spring_Housing_VL-06Q2G_ND1</v>
          </cell>
          <cell r="D3987">
            <v>2.02</v>
          </cell>
        </row>
        <row r="3988">
          <cell r="B3988">
            <v>205868</v>
          </cell>
          <cell r="C3988" t="str">
            <v>CONN_USB_14PIN_12.1*6.93*2.32mm</v>
          </cell>
          <cell r="D3988">
            <v>1.01</v>
          </cell>
        </row>
        <row r="3989">
          <cell r="B3989">
            <v>205869</v>
          </cell>
          <cell r="C3989" t="str">
            <v>RES 0402 3.3Kohm +/-1% 50V 1/16W 0.35mm</v>
          </cell>
          <cell r="D3989">
            <v>1</v>
          </cell>
        </row>
        <row r="3990">
          <cell r="B3990">
            <v>205870</v>
          </cell>
          <cell r="C3990" t="str">
            <v>RES 0201 3.3Kohm +/-1% 50V 1/20W 0.23mm</v>
          </cell>
          <cell r="D3990">
            <v>2</v>
          </cell>
        </row>
        <row r="3991">
          <cell r="B3991">
            <v>205871</v>
          </cell>
          <cell r="C3991" t="str">
            <v>RES 0402 330Kohm +/-1% 50V 1/16W 0.35mm</v>
          </cell>
          <cell r="D3991">
            <v>1</v>
          </cell>
        </row>
        <row r="3992">
          <cell r="B3992">
            <v>205872</v>
          </cell>
          <cell r="C3992" t="str">
            <v>RES 0201 36ohm +/-5% 50V 1/20W 0.23mm</v>
          </cell>
          <cell r="D3992">
            <v>1</v>
          </cell>
        </row>
        <row r="3993">
          <cell r="B3993">
            <v>205873</v>
          </cell>
          <cell r="C3993" t="str">
            <v>RES 0402 39Kohm +/-1% 50V 1/16W 0.35mm</v>
          </cell>
          <cell r="D3993">
            <v>1</v>
          </cell>
        </row>
        <row r="3994">
          <cell r="B3994">
            <v>205874</v>
          </cell>
          <cell r="C3994" t="str">
            <v>RES 0201 390Kohm +/-5% 50V 1/20W 0.23mm</v>
          </cell>
          <cell r="D3994">
            <v>1</v>
          </cell>
        </row>
        <row r="3995">
          <cell r="B3995">
            <v>205875</v>
          </cell>
          <cell r="C3995" t="str">
            <v>Middle Housing-Gray-F8</v>
          </cell>
          <cell r="D3995">
            <v>1</v>
          </cell>
        </row>
        <row r="3996">
          <cell r="B3996">
            <v>205876</v>
          </cell>
          <cell r="C3996" t="str">
            <v>Flashlight Cover-F8</v>
          </cell>
          <cell r="D3996">
            <v>1</v>
          </cell>
        </row>
        <row r="3997">
          <cell r="B3997">
            <v>205877</v>
          </cell>
          <cell r="C3997" t="str">
            <v>P/L Sensor Rubber-F8</v>
          </cell>
          <cell r="D3997">
            <v>1</v>
          </cell>
        </row>
        <row r="3998">
          <cell r="B3998">
            <v>205878</v>
          </cell>
          <cell r="C3998" t="str">
            <v>Mic Seal Rubber-F8</v>
          </cell>
          <cell r="D3998">
            <v>1</v>
          </cell>
        </row>
        <row r="3999">
          <cell r="B3999">
            <v>205879</v>
          </cell>
          <cell r="C3999" t="str">
            <v>Screw 2.0x3.4PB-F8</v>
          </cell>
          <cell r="D3999">
            <v>9</v>
          </cell>
        </row>
        <row r="4000">
          <cell r="B4000">
            <v>205880</v>
          </cell>
          <cell r="C4000" t="str">
            <v>Main PCBA-F8</v>
          </cell>
          <cell r="D4000">
            <v>1</v>
          </cell>
        </row>
        <row r="4001">
          <cell r="B4001">
            <v>205881</v>
          </cell>
          <cell r="C4001" t="str">
            <v>Battery 2000mAh-F8</v>
          </cell>
          <cell r="D4001">
            <v>1</v>
          </cell>
        </row>
        <row r="4002">
          <cell r="B4002">
            <v>205882</v>
          </cell>
          <cell r="C4002" t="str">
            <v>TP 5.0 Black-F8</v>
          </cell>
          <cell r="D4002">
            <v>1</v>
          </cell>
        </row>
        <row r="4003">
          <cell r="B4003">
            <v>205883</v>
          </cell>
          <cell r="C4003" t="str">
            <v>Front Housing-Black-F8</v>
          </cell>
          <cell r="D4003">
            <v>1</v>
          </cell>
        </row>
        <row r="4004">
          <cell r="B4004">
            <v>205884</v>
          </cell>
          <cell r="C4004" t="str">
            <v>Screw ST1.4x0.3x2.5-F8</v>
          </cell>
          <cell r="D4004">
            <v>1</v>
          </cell>
        </row>
        <row r="4005">
          <cell r="B4005">
            <v>205885</v>
          </cell>
          <cell r="C4005" t="str">
            <v>Antenna-GSM-Black-F8</v>
          </cell>
          <cell r="D4005">
            <v>1</v>
          </cell>
        </row>
        <row r="4006">
          <cell r="B4006">
            <v>205886</v>
          </cell>
          <cell r="C4006" t="str">
            <v>Antenna GPS/WIFI-Black-F8</v>
          </cell>
          <cell r="D4006">
            <v>1</v>
          </cell>
        </row>
        <row r="4007">
          <cell r="B4007">
            <v>205887</v>
          </cell>
          <cell r="C4007" t="str">
            <v>Camera Lens Rear-F8</v>
          </cell>
          <cell r="D4007">
            <v>1</v>
          </cell>
        </row>
        <row r="4008">
          <cell r="B4008">
            <v>205888</v>
          </cell>
          <cell r="C4008" t="str">
            <v>Tape Camera Lens-F8</v>
          </cell>
          <cell r="D4008">
            <v>1</v>
          </cell>
        </row>
        <row r="4009">
          <cell r="B4009">
            <v>205889</v>
          </cell>
          <cell r="C4009" t="str">
            <v>Foam Front Camera-F8</v>
          </cell>
          <cell r="D4009">
            <v>1</v>
          </cell>
        </row>
        <row r="4010">
          <cell r="B4010">
            <v>205890</v>
          </cell>
          <cell r="C4010" t="str">
            <v>Foam Back Camera-F8</v>
          </cell>
          <cell r="D4010">
            <v>1</v>
          </cell>
        </row>
        <row r="4011">
          <cell r="B4011">
            <v>205891</v>
          </cell>
          <cell r="C4011" t="str">
            <v>Foam LCD Sealed-F8</v>
          </cell>
          <cell r="D4011">
            <v>1</v>
          </cell>
        </row>
        <row r="4012">
          <cell r="B4012">
            <v>205893</v>
          </cell>
          <cell r="C4012" t="str">
            <v>Foam Front Housing Speaker Sealed-F8</v>
          </cell>
          <cell r="D4012">
            <v>1</v>
          </cell>
        </row>
        <row r="4013">
          <cell r="B4013">
            <v>205894</v>
          </cell>
          <cell r="C4013" t="str">
            <v>Foam Rear Housing Speaker Sealed-F8</v>
          </cell>
          <cell r="D4013">
            <v>1</v>
          </cell>
        </row>
        <row r="4014">
          <cell r="B4014">
            <v>205895</v>
          </cell>
          <cell r="C4014" t="str">
            <v>Conductive Foam Front Camera-F8</v>
          </cell>
          <cell r="D4014">
            <v>1</v>
          </cell>
        </row>
        <row r="4015">
          <cell r="B4015">
            <v>205896</v>
          </cell>
          <cell r="C4015" t="str">
            <v>Conductive Foam Rear housing-F8</v>
          </cell>
          <cell r="D4015">
            <v>1</v>
          </cell>
        </row>
        <row r="4016">
          <cell r="B4016">
            <v>205897</v>
          </cell>
          <cell r="C4016" t="str">
            <v>Receiver Net-F8</v>
          </cell>
          <cell r="D4016">
            <v>1</v>
          </cell>
        </row>
        <row r="4017">
          <cell r="B4017">
            <v>205898</v>
          </cell>
          <cell r="C4017" t="str">
            <v>Tape TP Back-F8</v>
          </cell>
          <cell r="D4017">
            <v>1.02</v>
          </cell>
        </row>
        <row r="4018">
          <cell r="B4018">
            <v>205899</v>
          </cell>
          <cell r="C4018" t="str">
            <v>Tape Double Side Conductive Motor Grounding-F8</v>
          </cell>
          <cell r="D4018">
            <v>1</v>
          </cell>
        </row>
        <row r="4019">
          <cell r="B4019">
            <v>205900</v>
          </cell>
          <cell r="C4019" t="str">
            <v>Tape Flash Cover-F8</v>
          </cell>
          <cell r="D4019">
            <v>1</v>
          </cell>
        </row>
        <row r="4020">
          <cell r="B4020">
            <v>205901</v>
          </cell>
          <cell r="C4020" t="str">
            <v>Conductive Tape Sheilding 12x5x0.2-F8</v>
          </cell>
          <cell r="D4020">
            <v>3</v>
          </cell>
        </row>
        <row r="4021">
          <cell r="B4021">
            <v>205902</v>
          </cell>
          <cell r="C4021" t="str">
            <v>LCM 5.0-F8</v>
          </cell>
          <cell r="D4021">
            <v>1</v>
          </cell>
        </row>
        <row r="4022">
          <cell r="B4022">
            <v>205903</v>
          </cell>
          <cell r="C4022" t="str">
            <v>Camera 5MP-Front-F8</v>
          </cell>
          <cell r="D4022">
            <v>1</v>
          </cell>
        </row>
        <row r="4023">
          <cell r="B4023">
            <v>205904</v>
          </cell>
          <cell r="C4023" t="str">
            <v>Camera 5MP-Back-F8</v>
          </cell>
          <cell r="D4023">
            <v>1</v>
          </cell>
        </row>
        <row r="4024">
          <cell r="B4024">
            <v>205905</v>
          </cell>
          <cell r="C4024" t="str">
            <v>FPC Key With Dome-F8</v>
          </cell>
          <cell r="D4024">
            <v>1</v>
          </cell>
        </row>
        <row r="4025">
          <cell r="B4025">
            <v>205906</v>
          </cell>
          <cell r="C4025" t="str">
            <v>Speaker 11x15x3.0-F8</v>
          </cell>
          <cell r="D4025">
            <v>1</v>
          </cell>
        </row>
        <row r="4026">
          <cell r="B4026">
            <v>205907</v>
          </cell>
          <cell r="C4026" t="str">
            <v>Back Housing(Battery Cover)-Golden-F8</v>
          </cell>
          <cell r="D4026">
            <v>1</v>
          </cell>
        </row>
        <row r="4027">
          <cell r="B4027">
            <v>205908</v>
          </cell>
          <cell r="C4027" t="str">
            <v>Back Housing(Battery Cover)-Gray-F8</v>
          </cell>
          <cell r="D4027">
            <v>1</v>
          </cell>
        </row>
        <row r="4028">
          <cell r="B4028">
            <v>205909</v>
          </cell>
          <cell r="C4028" t="str">
            <v>Charger-(White)1000mA Walton LOGO-F8</v>
          </cell>
          <cell r="D4028">
            <v>1</v>
          </cell>
        </row>
        <row r="4029">
          <cell r="B4029">
            <v>205910</v>
          </cell>
          <cell r="C4029" t="str">
            <v>Usb Cable(White) Micro 5 Pin-F8</v>
          </cell>
          <cell r="D4029">
            <v>1</v>
          </cell>
        </row>
        <row r="4030">
          <cell r="B4030">
            <v>205911</v>
          </cell>
          <cell r="C4030" t="str">
            <v>Earphone(White) 3.5mm Jack-F8</v>
          </cell>
          <cell r="D4030">
            <v>1</v>
          </cell>
        </row>
        <row r="4031">
          <cell r="B4031">
            <v>205912</v>
          </cell>
          <cell r="C4031" t="str">
            <v>TP Protector Film-F8</v>
          </cell>
          <cell r="D4031">
            <v>1.03</v>
          </cell>
        </row>
        <row r="4032">
          <cell r="B4032">
            <v>205913</v>
          </cell>
          <cell r="C4032" t="str">
            <v>Motor-Dia10mm-F8</v>
          </cell>
          <cell r="D4032">
            <v>1</v>
          </cell>
        </row>
        <row r="4033">
          <cell r="B4033">
            <v>205914</v>
          </cell>
          <cell r="C4033" t="str">
            <v>Foam LCD Connector-F8</v>
          </cell>
          <cell r="D4033">
            <v>1</v>
          </cell>
        </row>
        <row r="4034">
          <cell r="B4034">
            <v>205915</v>
          </cell>
          <cell r="C4034" t="str">
            <v>Conductive Cloth LCM-F8</v>
          </cell>
          <cell r="D4034">
            <v>1</v>
          </cell>
        </row>
        <row r="4035">
          <cell r="B4035">
            <v>205916</v>
          </cell>
          <cell r="C4035" t="str">
            <v>Tape Rear Camera Insulation-F8</v>
          </cell>
          <cell r="D4035">
            <v>1</v>
          </cell>
        </row>
        <row r="4036">
          <cell r="B4036">
            <v>205917</v>
          </cell>
          <cell r="C4036" t="str">
            <v>Foam Normal Speaker Sealed-F8</v>
          </cell>
          <cell r="D4036">
            <v>1</v>
          </cell>
        </row>
        <row r="4037">
          <cell r="B4037">
            <v>205918</v>
          </cell>
          <cell r="C4037" t="str">
            <v>Graphite Film 53.22x27.08-F8</v>
          </cell>
          <cell r="D4037">
            <v>1</v>
          </cell>
        </row>
        <row r="4038">
          <cell r="B4038">
            <v>205919</v>
          </cell>
          <cell r="C4038" t="str">
            <v>LED light-L6</v>
          </cell>
          <cell r="D4038">
            <v>1</v>
          </cell>
        </row>
        <row r="4039">
          <cell r="B4039">
            <v>205920</v>
          </cell>
          <cell r="C4039" t="str">
            <v>BT Antenna-L6</v>
          </cell>
          <cell r="D4039">
            <v>1</v>
          </cell>
        </row>
        <row r="4040">
          <cell r="B4040">
            <v>205934</v>
          </cell>
          <cell r="C4040" t="str">
            <v>Battery 2050mAh-EF8</v>
          </cell>
          <cell r="D4040">
            <v>1</v>
          </cell>
        </row>
        <row r="4041">
          <cell r="B4041">
            <v>205935</v>
          </cell>
          <cell r="C4041" t="str">
            <v>Ball Grid Array Integrated Circuit (BGA IC) (Flash IC) MV 1616 (KMQE60013M-M318003) (2+16)</v>
          </cell>
          <cell r="D4041">
            <v>0</v>
          </cell>
        </row>
        <row r="4042">
          <cell r="B4042">
            <v>205936</v>
          </cell>
          <cell r="C4042" t="str">
            <v>Camera 16M Back-RX7</v>
          </cell>
          <cell r="D4042">
            <v>1.0049999999999999</v>
          </cell>
        </row>
        <row r="4043">
          <cell r="B4043">
            <v>205937</v>
          </cell>
          <cell r="C4043" t="str">
            <v>Camera 5M Back-RX7</v>
          </cell>
          <cell r="D4043">
            <v>1.0049999999999999</v>
          </cell>
        </row>
        <row r="4044">
          <cell r="B4044">
            <v>205938</v>
          </cell>
          <cell r="C4044" t="str">
            <v>Phone Case-RX7</v>
          </cell>
          <cell r="D4044">
            <v>1.01</v>
          </cell>
        </row>
        <row r="4045">
          <cell r="B4045">
            <v>205939</v>
          </cell>
          <cell r="C4045" t="str">
            <v>Battery Cover Protector Film -RX7</v>
          </cell>
          <cell r="D4045">
            <v>1.01</v>
          </cell>
        </row>
        <row r="4046">
          <cell r="B4046">
            <v>205940</v>
          </cell>
          <cell r="C4046" t="str">
            <v>TP Protector Film -RX7</v>
          </cell>
          <cell r="D4046">
            <v>1.01</v>
          </cell>
        </row>
        <row r="4047">
          <cell r="B4047">
            <v>205941</v>
          </cell>
          <cell r="C4047" t="str">
            <v>Fingerprint-Aurora Green-RX7</v>
          </cell>
          <cell r="D4047">
            <v>1.0049999999999999</v>
          </cell>
        </row>
        <row r="4048">
          <cell r="B4048">
            <v>205942</v>
          </cell>
          <cell r="C4048" t="str">
            <v>Glue For Panel-HKW S&amp;T</v>
          </cell>
          <cell r="D4048">
            <v>4.0000000000000001E-3</v>
          </cell>
        </row>
        <row r="4049">
          <cell r="B4049">
            <v>205943</v>
          </cell>
          <cell r="C4049" t="str">
            <v>Main PCBA-RX7</v>
          </cell>
          <cell r="D4049">
            <v>1.0069999999999999</v>
          </cell>
        </row>
        <row r="4050">
          <cell r="B4050">
            <v>205944</v>
          </cell>
          <cell r="C4050" t="str">
            <v>Sub PCBA -RX7</v>
          </cell>
          <cell r="D4050">
            <v>1.01</v>
          </cell>
        </row>
        <row r="4051">
          <cell r="B4051">
            <v>205945</v>
          </cell>
          <cell r="C4051" t="str">
            <v>Touch With LCM 6.3 Inch-RX7</v>
          </cell>
          <cell r="D4051">
            <v>1.02</v>
          </cell>
        </row>
        <row r="4052">
          <cell r="B4052">
            <v>205946</v>
          </cell>
          <cell r="C4052" t="str">
            <v>Camera 13M Front-RX7</v>
          </cell>
          <cell r="D4052">
            <v>1.0049999999999999</v>
          </cell>
        </row>
        <row r="4053">
          <cell r="B4053">
            <v>205947</v>
          </cell>
          <cell r="C4053" t="str">
            <v>Fingerprint-Midnight Blue-RX7</v>
          </cell>
          <cell r="D4053">
            <v>1.0049999999999999</v>
          </cell>
        </row>
        <row r="4054">
          <cell r="B4054">
            <v>205948</v>
          </cell>
          <cell r="C4054" t="str">
            <v>Receiver -RX7</v>
          </cell>
          <cell r="D4054">
            <v>1.0149999999999999</v>
          </cell>
        </row>
        <row r="4055">
          <cell r="B4055">
            <v>205949</v>
          </cell>
          <cell r="C4055" t="str">
            <v>Speaker Box -RX7</v>
          </cell>
          <cell r="D4055">
            <v>1.0149999999999999</v>
          </cell>
        </row>
        <row r="4056">
          <cell r="B4056">
            <v>205950</v>
          </cell>
          <cell r="C4056" t="str">
            <v>Motor-RX7</v>
          </cell>
          <cell r="D4056">
            <v>1.01</v>
          </cell>
        </row>
        <row r="4057">
          <cell r="B4057">
            <v>205951</v>
          </cell>
          <cell r="C4057" t="str">
            <v>Main FPC-RX7</v>
          </cell>
          <cell r="D4057">
            <v>1.008</v>
          </cell>
        </row>
        <row r="4058">
          <cell r="B4058">
            <v>205952</v>
          </cell>
          <cell r="C4058" t="str">
            <v>FPC Key With Dome-RX7</v>
          </cell>
          <cell r="D4058">
            <v>1.0149999999999999</v>
          </cell>
        </row>
        <row r="4059">
          <cell r="B4059">
            <v>205953</v>
          </cell>
          <cell r="C4059" t="str">
            <v>FPC-L Sensor-RX7</v>
          </cell>
          <cell r="D4059">
            <v>1.006</v>
          </cell>
        </row>
        <row r="4060">
          <cell r="B4060">
            <v>205954</v>
          </cell>
          <cell r="C4060" t="str">
            <v>FPC Receiver -RX7</v>
          </cell>
          <cell r="D4060">
            <v>1.006</v>
          </cell>
        </row>
        <row r="4061">
          <cell r="B4061">
            <v>205955</v>
          </cell>
          <cell r="C4061" t="str">
            <v>Cable Coaxial-RX7</v>
          </cell>
          <cell r="D4061">
            <v>1.02</v>
          </cell>
        </row>
        <row r="4062">
          <cell r="B4062">
            <v>205956</v>
          </cell>
          <cell r="C4062" t="str">
            <v>Antenna-GSM -RX7</v>
          </cell>
          <cell r="D4062">
            <v>1.03</v>
          </cell>
        </row>
        <row r="4063">
          <cell r="B4063">
            <v>205957</v>
          </cell>
          <cell r="C4063" t="str">
            <v>Antenna-Diversity-RX7</v>
          </cell>
          <cell r="D4063">
            <v>1.03</v>
          </cell>
        </row>
        <row r="4064">
          <cell r="B4064">
            <v>205958</v>
          </cell>
          <cell r="C4064" t="str">
            <v>Antenna- GPS Triad WIFI BT-RX7</v>
          </cell>
          <cell r="D4064">
            <v>1.03</v>
          </cell>
        </row>
        <row r="4065">
          <cell r="B4065">
            <v>205959</v>
          </cell>
          <cell r="C4065" t="str">
            <v>Battery WMB3900B-RX7</v>
          </cell>
          <cell r="D4065">
            <v>1.01</v>
          </cell>
        </row>
        <row r="4066">
          <cell r="B4066">
            <v>205960</v>
          </cell>
          <cell r="C4066" t="str">
            <v>Front Housing-Black-RX7</v>
          </cell>
          <cell r="D4066">
            <v>1.02</v>
          </cell>
        </row>
        <row r="4067">
          <cell r="B4067">
            <v>205961</v>
          </cell>
          <cell r="C4067" t="str">
            <v>Middle Housing-Midnight Purple-RX7</v>
          </cell>
          <cell r="D4067">
            <v>1.02</v>
          </cell>
        </row>
        <row r="4068">
          <cell r="B4068">
            <v>205962</v>
          </cell>
          <cell r="C4068" t="str">
            <v>Middle Housing-Aurora Green-RX7</v>
          </cell>
          <cell r="D4068">
            <v>1.02</v>
          </cell>
        </row>
        <row r="4069">
          <cell r="B4069">
            <v>205963</v>
          </cell>
          <cell r="C4069" t="str">
            <v>Camera Flash Lens -RX7</v>
          </cell>
          <cell r="D4069">
            <v>1.01</v>
          </cell>
        </row>
        <row r="4070">
          <cell r="B4070">
            <v>205964</v>
          </cell>
          <cell r="C4070" t="str">
            <v>Back Housing(Battery Cover)Midnight Purple-RX7</v>
          </cell>
          <cell r="D4070">
            <v>1.01</v>
          </cell>
        </row>
        <row r="4071">
          <cell r="B4071">
            <v>205965</v>
          </cell>
          <cell r="C4071" t="str">
            <v>Back Housing(Battery Cover)Aurora Green-RX7</v>
          </cell>
          <cell r="D4071">
            <v>1.01</v>
          </cell>
        </row>
        <row r="4072">
          <cell r="B4072">
            <v>205966</v>
          </cell>
          <cell r="C4072" t="str">
            <v>Rubber-L Sensor-RX7</v>
          </cell>
          <cell r="D4072">
            <v>1.02</v>
          </cell>
        </row>
        <row r="4073">
          <cell r="B4073">
            <v>205967</v>
          </cell>
          <cell r="C4073" t="str">
            <v>Rubber- Mic-RX7</v>
          </cell>
          <cell r="D4073">
            <v>1.02</v>
          </cell>
        </row>
        <row r="4074">
          <cell r="B4074">
            <v>205968</v>
          </cell>
          <cell r="C4074" t="str">
            <v>Rubber-Front Camera-Black-RX7</v>
          </cell>
          <cell r="D4074">
            <v>1.02</v>
          </cell>
        </row>
        <row r="4075">
          <cell r="B4075">
            <v>205969</v>
          </cell>
          <cell r="C4075" t="str">
            <v>Side Key-Red+Aurora Green-RX7</v>
          </cell>
          <cell r="D4075">
            <v>1.0149999999999999</v>
          </cell>
        </row>
        <row r="4076">
          <cell r="B4076">
            <v>205970</v>
          </cell>
          <cell r="C4076" t="str">
            <v>Screw-Silver M1.4*3.0mm-RX7</v>
          </cell>
          <cell r="D4076">
            <v>15.45</v>
          </cell>
        </row>
        <row r="4077">
          <cell r="B4077">
            <v>205971</v>
          </cell>
          <cell r="C4077" t="str">
            <v>Screw-Silver M1.4*2.5mm-RX7</v>
          </cell>
          <cell r="D4077">
            <v>3.09</v>
          </cell>
        </row>
        <row r="4078">
          <cell r="B4078">
            <v>205972</v>
          </cell>
          <cell r="C4078" t="str">
            <v>Graphite Film-PCBA 137.51*60.84*0.05mm-RX7</v>
          </cell>
          <cell r="D4078">
            <v>1.03</v>
          </cell>
        </row>
        <row r="4079">
          <cell r="B4079">
            <v>205973</v>
          </cell>
          <cell r="C4079" t="str">
            <v>Side Key-Red+Midnight Purple-RX7</v>
          </cell>
          <cell r="D4079">
            <v>1.0149999999999999</v>
          </cell>
        </row>
        <row r="4080">
          <cell r="B4080">
            <v>205974</v>
          </cell>
          <cell r="C4080" t="str">
            <v>Sim Tray-Aurora Green-RX7</v>
          </cell>
          <cell r="D4080">
            <v>1</v>
          </cell>
        </row>
        <row r="4081">
          <cell r="B4081">
            <v>205975</v>
          </cell>
          <cell r="C4081" t="str">
            <v>Sim Tray-Midnight Purple-RX7</v>
          </cell>
          <cell r="D4081">
            <v>1</v>
          </cell>
        </row>
        <row r="4082">
          <cell r="B4082">
            <v>205976</v>
          </cell>
          <cell r="C4082" t="str">
            <v>Camera Lens-Black-RX7</v>
          </cell>
          <cell r="D4082">
            <v>1.01</v>
          </cell>
        </row>
        <row r="4083">
          <cell r="B4083">
            <v>205977</v>
          </cell>
          <cell r="C4083" t="str">
            <v>Mylar-PCBA 21.6*11.6*0.05mm-RX7</v>
          </cell>
          <cell r="D4083">
            <v>1.02</v>
          </cell>
        </row>
        <row r="4084">
          <cell r="B4084">
            <v>205978</v>
          </cell>
          <cell r="C4084" t="str">
            <v>Mylar-Side Connector 8.5*6*0.05mm-RX7</v>
          </cell>
          <cell r="D4084">
            <v>2.04</v>
          </cell>
        </row>
        <row r="4085">
          <cell r="B4085">
            <v>205979</v>
          </cell>
          <cell r="C4085" t="str">
            <v>Mylar-Battery Bran Myra 22*6.8*0.05mm-RX7</v>
          </cell>
          <cell r="D4085">
            <v>1.02</v>
          </cell>
        </row>
        <row r="4086">
          <cell r="B4086">
            <v>205980</v>
          </cell>
          <cell r="C4086" t="str">
            <v>Conductive Cloth-Speaker 19*8*0.05mm-RX7</v>
          </cell>
          <cell r="D4086">
            <v>1.02</v>
          </cell>
        </row>
        <row r="4087">
          <cell r="B4087">
            <v>205981</v>
          </cell>
          <cell r="C4087" t="str">
            <v>Mylar-L Sensor 6.7*15*0.05mm-RX7</v>
          </cell>
          <cell r="D4087">
            <v>1.02</v>
          </cell>
        </row>
        <row r="4088">
          <cell r="B4088">
            <v>205982</v>
          </cell>
          <cell r="C4088" t="str">
            <v>Foam-Fingerprint Support 13*10.5*0.2mm-RX7</v>
          </cell>
          <cell r="D4088">
            <v>1.03</v>
          </cell>
        </row>
        <row r="4089">
          <cell r="B4089">
            <v>205983</v>
          </cell>
          <cell r="C4089" t="str">
            <v>Receiver-NF4 Turbo 2GB</v>
          </cell>
          <cell r="D4089">
            <v>1.0149999999999999</v>
          </cell>
        </row>
        <row r="4090">
          <cell r="B4090">
            <v>205984</v>
          </cell>
          <cell r="C4090" t="str">
            <v>Speaker-NF4 Turbo 2GB</v>
          </cell>
          <cell r="D4090">
            <v>1.0149999999999999</v>
          </cell>
        </row>
        <row r="4091">
          <cell r="B4091">
            <v>205985</v>
          </cell>
          <cell r="C4091" t="str">
            <v>Mic-NF4 Turbo 2GB</v>
          </cell>
          <cell r="D4091">
            <v>1.0149999999999999</v>
          </cell>
        </row>
        <row r="4092">
          <cell r="B4092">
            <v>205986</v>
          </cell>
          <cell r="C4092" t="str">
            <v>Vibrator Motor-NF4 Turbo 2GB</v>
          </cell>
          <cell r="D4092">
            <v>1.01</v>
          </cell>
        </row>
        <row r="4093">
          <cell r="B4093">
            <v>205987</v>
          </cell>
          <cell r="C4093" t="str">
            <v>Fingerprint-Blue Purple Gradient-NF4 Turbo 2GB</v>
          </cell>
          <cell r="D4093">
            <v>1.0049999999999999</v>
          </cell>
        </row>
        <row r="4094">
          <cell r="B4094">
            <v>205988</v>
          </cell>
          <cell r="C4094" t="str">
            <v>Cable Coaxial-NF4 Turbo 2GB</v>
          </cell>
          <cell r="D4094">
            <v>1.0149999999999999</v>
          </cell>
        </row>
        <row r="4095">
          <cell r="B4095">
            <v>205989</v>
          </cell>
          <cell r="C4095" t="str">
            <v>Antenna-GSM-Black-NF4 Turbo 2GB</v>
          </cell>
          <cell r="D4095">
            <v>1.02</v>
          </cell>
        </row>
        <row r="4096">
          <cell r="B4096">
            <v>205990</v>
          </cell>
          <cell r="C4096" t="str">
            <v>Antenna-Sub-Black-NF4 Turbo 2GB</v>
          </cell>
          <cell r="D4096">
            <v>1.02</v>
          </cell>
        </row>
        <row r="4097">
          <cell r="B4097">
            <v>205991</v>
          </cell>
          <cell r="C4097" t="str">
            <v>Antenna-WiFi/GPS/BT-Black-NF4 Turbo 2GB</v>
          </cell>
          <cell r="D4097">
            <v>1.02</v>
          </cell>
        </row>
        <row r="4098">
          <cell r="B4098">
            <v>205992</v>
          </cell>
          <cell r="C4098" t="str">
            <v>FPC Key With Dome-NF4 Turbo 2GB</v>
          </cell>
          <cell r="D4098">
            <v>1.0149999999999999</v>
          </cell>
        </row>
        <row r="4099">
          <cell r="B4099">
            <v>205993</v>
          </cell>
          <cell r="C4099" t="str">
            <v>Main FPC-NF4 Turbo 2GB</v>
          </cell>
          <cell r="D4099">
            <v>1.008</v>
          </cell>
        </row>
        <row r="4100">
          <cell r="B4100">
            <v>205994</v>
          </cell>
          <cell r="C4100" t="str">
            <v>Battery WMB3200A-NF4 Turbo 2GB</v>
          </cell>
          <cell r="D4100">
            <v>1.01</v>
          </cell>
        </row>
        <row r="4101">
          <cell r="B4101">
            <v>205995</v>
          </cell>
          <cell r="C4101" t="str">
            <v>Front Housing-Black-NF4 Turbo 2GB</v>
          </cell>
          <cell r="D4101">
            <v>1.02</v>
          </cell>
        </row>
        <row r="4102">
          <cell r="B4102">
            <v>205996</v>
          </cell>
          <cell r="C4102" t="str">
            <v>Middle Housing-Black-NF4 Turbo 2GB</v>
          </cell>
          <cell r="D4102">
            <v>1.02</v>
          </cell>
        </row>
        <row r="4103">
          <cell r="B4103">
            <v>205997</v>
          </cell>
          <cell r="C4103" t="str">
            <v>Back Housing(Battery Cover)-Twilight Blue-NF4 Turbo 2GB</v>
          </cell>
          <cell r="D4103">
            <v>1.01</v>
          </cell>
        </row>
        <row r="4104">
          <cell r="B4104">
            <v>205998</v>
          </cell>
          <cell r="C4104" t="str">
            <v>Silicone Sleeve-Light Sensitive-NF4 Turbo 2GB</v>
          </cell>
          <cell r="D4104">
            <v>1.02</v>
          </cell>
        </row>
        <row r="4105">
          <cell r="B4105">
            <v>205999</v>
          </cell>
          <cell r="C4105" t="str">
            <v>Silicone Sleeve-Front Flash-NF4 Turbo 2GB</v>
          </cell>
          <cell r="D4105">
            <v>1.02</v>
          </cell>
        </row>
        <row r="4106">
          <cell r="B4106">
            <v>206000</v>
          </cell>
          <cell r="C4106" t="str">
            <v>Switch Machine + Volume key Component-Blue Purple Gradient-NF4 Turbo 2GB</v>
          </cell>
          <cell r="D4106">
            <v>1.0149999999999999</v>
          </cell>
        </row>
        <row r="4107">
          <cell r="B4107">
            <v>206001</v>
          </cell>
          <cell r="C4107" t="str">
            <v>Camera Lens Rear-Black-NF4 Turbo 2GB</v>
          </cell>
          <cell r="D4107">
            <v>1.01</v>
          </cell>
        </row>
        <row r="4108">
          <cell r="B4108">
            <v>206002</v>
          </cell>
          <cell r="C4108" t="str">
            <v>Screw Tooth-Black-M1.4*2.5mm-NF4 Turbo 2GB</v>
          </cell>
          <cell r="D4108">
            <v>14.42</v>
          </cell>
        </row>
        <row r="4109">
          <cell r="B4109">
            <v>206003</v>
          </cell>
          <cell r="C4109" t="str">
            <v>Screw Tooth-Silver-M1.4*3.0mm-NF4 Turbo 2GB</v>
          </cell>
          <cell r="D4109">
            <v>3.09</v>
          </cell>
        </row>
        <row r="4110">
          <cell r="B4110">
            <v>206004</v>
          </cell>
          <cell r="C4110" t="str">
            <v>Screw Machine-Silver-M1.4*2.0mm-NF4 Turbo 2GB</v>
          </cell>
          <cell r="D4110">
            <v>4.12</v>
          </cell>
        </row>
        <row r="4111">
          <cell r="B4111">
            <v>206005</v>
          </cell>
          <cell r="C4111" t="str">
            <v>Foam-Front Camera Sealed 6.4*0.5mm-NF4 Turbo 2GB</v>
          </cell>
          <cell r="D4111">
            <v>1.03</v>
          </cell>
        </row>
        <row r="4112">
          <cell r="B4112">
            <v>206006</v>
          </cell>
          <cell r="C4112" t="str">
            <v>Mylar-Screen Connector19.5*6.8*0.05mm-NF4 Turbo 2GB</v>
          </cell>
          <cell r="D4112">
            <v>1.02</v>
          </cell>
        </row>
        <row r="4113">
          <cell r="B4113">
            <v>206007</v>
          </cell>
          <cell r="C4113" t="str">
            <v>Mylar-Fingerprint Connector 8.5*6*0.05mm-NF4 Turbo 2GB</v>
          </cell>
          <cell r="D4113">
            <v>2.04</v>
          </cell>
        </row>
        <row r="4114">
          <cell r="B4114">
            <v>206009</v>
          </cell>
          <cell r="C4114" t="str">
            <v>Mylar-Main Board Shielding Cover 12.6*14.6*0.05mm-NF4 Turbo 2GB</v>
          </cell>
          <cell r="D4114">
            <v>1.02</v>
          </cell>
        </row>
        <row r="4115">
          <cell r="B4115">
            <v>206010</v>
          </cell>
          <cell r="C4115" t="str">
            <v>TP Protective Film-NF4 Turbo 2GB</v>
          </cell>
          <cell r="D4115">
            <v>1.01</v>
          </cell>
        </row>
        <row r="4116">
          <cell r="B4116">
            <v>206011</v>
          </cell>
          <cell r="C4116" t="str">
            <v>Phone Case-NF4 Turbo 2GB</v>
          </cell>
          <cell r="D4116">
            <v>1</v>
          </cell>
        </row>
        <row r="4117">
          <cell r="B4117">
            <v>206012</v>
          </cell>
          <cell r="C4117" t="str">
            <v>USB Cable(White) Micro 5 Pin-NF4 Turbo 2GB</v>
          </cell>
          <cell r="D4117">
            <v>1.0049999999999999</v>
          </cell>
        </row>
        <row r="4118">
          <cell r="B4118">
            <v>206013</v>
          </cell>
          <cell r="C4118" t="str">
            <v>Earphone(White) 3.5mm Jack-NF4 Turbo 2GB</v>
          </cell>
          <cell r="D4118">
            <v>1</v>
          </cell>
        </row>
        <row r="4119">
          <cell r="B4119">
            <v>206014</v>
          </cell>
          <cell r="C4119" t="str">
            <v>Charger-(White)WMC1000-NF4 Turbo 2GB</v>
          </cell>
          <cell r="D4119">
            <v>1</v>
          </cell>
        </row>
        <row r="4120">
          <cell r="B4120">
            <v>206016</v>
          </cell>
          <cell r="C4120" t="str">
            <v>Mylar-LCD 30*10*0.1mm-L27</v>
          </cell>
          <cell r="D4120">
            <v>1.01</v>
          </cell>
        </row>
        <row r="4121">
          <cell r="B4121">
            <v>206017</v>
          </cell>
          <cell r="C4121" t="str">
            <v>Foam-LCD Support 43*3*0.3 mm-L27</v>
          </cell>
          <cell r="D4121">
            <v>2.04</v>
          </cell>
        </row>
        <row r="4122">
          <cell r="B4122">
            <v>206018</v>
          </cell>
          <cell r="C4122" t="str">
            <v>Mylar-Camera 6*37*0.1mm-L27</v>
          </cell>
          <cell r="D4122">
            <v>1.01</v>
          </cell>
        </row>
        <row r="4123">
          <cell r="B4123">
            <v>206019</v>
          </cell>
          <cell r="C4123" t="str">
            <v>Screw-Black-CB1.4*4.0mm D=2.4*0.5mm -L27</v>
          </cell>
          <cell r="D4123">
            <v>6.12</v>
          </cell>
        </row>
        <row r="4124">
          <cell r="B4124">
            <v>206020</v>
          </cell>
          <cell r="C4124" t="str">
            <v>Waterproof Label Dia 2.5mm-L27</v>
          </cell>
          <cell r="D4124">
            <v>1.01</v>
          </cell>
        </row>
        <row r="4125">
          <cell r="B4125">
            <v>206021</v>
          </cell>
          <cell r="C4125" t="str">
            <v>Battery label 0.12*62.25*94.8mm-WMB2700203AAAI</v>
          </cell>
          <cell r="D4125">
            <v>0.27391860000000001</v>
          </cell>
        </row>
        <row r="4126">
          <cell r="B4126">
            <v>206022</v>
          </cell>
          <cell r="C4126" t="str">
            <v>PE Bag(Battery)-WMB2700203AAAI</v>
          </cell>
          <cell r="D4126">
            <v>1.0029999999999999</v>
          </cell>
        </row>
        <row r="4127">
          <cell r="B4127">
            <v>206023</v>
          </cell>
          <cell r="C4127" t="str">
            <v>Battery Cell-WMB2700203AAAI</v>
          </cell>
          <cell r="D4127">
            <v>1.0004900000000001</v>
          </cell>
        </row>
        <row r="4128">
          <cell r="B4128">
            <v>206024</v>
          </cell>
          <cell r="C4128" t="str">
            <v>Protection Board-WMB2700203AAAI</v>
          </cell>
          <cell r="D4128">
            <v>1.02</v>
          </cell>
        </row>
        <row r="4129">
          <cell r="B4129">
            <v>206025</v>
          </cell>
          <cell r="C4129" t="str">
            <v>TOP Housing-WMB2700203AAAI</v>
          </cell>
          <cell r="D4129">
            <v>0.65820120000000004</v>
          </cell>
        </row>
        <row r="4130">
          <cell r="B4130">
            <v>206026</v>
          </cell>
          <cell r="C4130" t="str">
            <v>Bottom Housing-WMB2700203AAAI</v>
          </cell>
          <cell r="D4130">
            <v>1.01</v>
          </cell>
        </row>
        <row r="4131">
          <cell r="B4131">
            <v>206029</v>
          </cell>
          <cell r="C4131" t="str">
            <v>Highland Barley Paper 0.2*4*25mm-WMB2700203AAAI</v>
          </cell>
          <cell r="D4131">
            <v>0.33725909999999998</v>
          </cell>
        </row>
        <row r="4132">
          <cell r="B4132">
            <v>206030</v>
          </cell>
          <cell r="C4132" t="str">
            <v>ABS (Battery)-WMB2700203AAAI</v>
          </cell>
          <cell r="D4132">
            <v>4.80667E-4</v>
          </cell>
        </row>
        <row r="4133">
          <cell r="B4133">
            <v>206031</v>
          </cell>
          <cell r="C4133" t="str">
            <v>Motor Conductive Cloth-Motor D8.6*0.1mm-F8s</v>
          </cell>
          <cell r="D4133">
            <v>1.01</v>
          </cell>
        </row>
        <row r="4134">
          <cell r="B4134">
            <v>206032</v>
          </cell>
          <cell r="C4134" t="str">
            <v>Gum-Rear Flash Lampshade 5.7*3.7*0.1mm- F8s</v>
          </cell>
          <cell r="D4134">
            <v>1.01</v>
          </cell>
        </row>
        <row r="4135">
          <cell r="B4135">
            <v>206033</v>
          </cell>
          <cell r="C4135" t="str">
            <v>Gum-Rear Camera Lens D8.2*0.15mm- F8s</v>
          </cell>
          <cell r="D4135">
            <v>1.01</v>
          </cell>
        </row>
        <row r="4136">
          <cell r="B4136">
            <v>206034</v>
          </cell>
          <cell r="C4136" t="str">
            <v>Conductive Sponge-Rear Camera Lens 6.0*6.0*0.1mm- F8s</v>
          </cell>
          <cell r="D4136">
            <v>1.01</v>
          </cell>
        </row>
        <row r="4137">
          <cell r="B4137">
            <v>206035</v>
          </cell>
          <cell r="C4137" t="str">
            <v>Foam-Rear Camera Sealed 6.34*4.6*0.5mm-F8s</v>
          </cell>
          <cell r="D4137">
            <v>1.01</v>
          </cell>
        </row>
        <row r="4138">
          <cell r="B4138">
            <v>206036</v>
          </cell>
          <cell r="C4138" t="str">
            <v>Back Housing(Battery Cover)Red-F8s</v>
          </cell>
          <cell r="D4138">
            <v>1</v>
          </cell>
        </row>
        <row r="4139">
          <cell r="B4139">
            <v>206037</v>
          </cell>
          <cell r="C4139" t="str">
            <v>Charger-(White)1000mA-F8s</v>
          </cell>
          <cell r="D4139">
            <v>1</v>
          </cell>
        </row>
        <row r="4140">
          <cell r="B4140">
            <v>206038</v>
          </cell>
          <cell r="C4140" t="str">
            <v>Usb Cable(White) Micro 5 Pin-F8s</v>
          </cell>
          <cell r="D4140">
            <v>1</v>
          </cell>
        </row>
        <row r="4141">
          <cell r="B4141">
            <v>206039</v>
          </cell>
          <cell r="C4141" t="str">
            <v>Earphone(White) 3.5mm Jack-F8s</v>
          </cell>
          <cell r="D4141">
            <v>1</v>
          </cell>
        </row>
        <row r="4142">
          <cell r="B4142">
            <v>206040</v>
          </cell>
          <cell r="C4142" t="str">
            <v>Screen Protector Film-F8s</v>
          </cell>
          <cell r="D4142">
            <v>1</v>
          </cell>
        </row>
        <row r="4143">
          <cell r="B4143">
            <v>206041</v>
          </cell>
          <cell r="C4143" t="str">
            <v>Foam-Common Horn Camera Sealed 5*3.4*0.5mm- F8s</v>
          </cell>
          <cell r="D4143">
            <v>1.01</v>
          </cell>
        </row>
        <row r="4144">
          <cell r="B4144">
            <v>206042</v>
          </cell>
          <cell r="C4144" t="str">
            <v>Conductive Foam-Front Camera Lens Support 6*6*1.5mm- F8s</v>
          </cell>
          <cell r="D4144">
            <v>1.01</v>
          </cell>
        </row>
        <row r="4145">
          <cell r="B4145">
            <v>206043</v>
          </cell>
          <cell r="C4145" t="str">
            <v>Gum-Front Flash Lampshade- F8s</v>
          </cell>
          <cell r="D4145">
            <v>1.01</v>
          </cell>
        </row>
        <row r="4146">
          <cell r="B4146">
            <v>206044</v>
          </cell>
          <cell r="C4146" t="str">
            <v>Tape-CTP-F8s</v>
          </cell>
          <cell r="D4146">
            <v>1.01</v>
          </cell>
        </row>
        <row r="4147">
          <cell r="B4147">
            <v>206045</v>
          </cell>
          <cell r="C4147" t="str">
            <v>Foam-LCD Sealed 131.13*64.98*0.75mm-F8s</v>
          </cell>
          <cell r="D4147">
            <v>1.01</v>
          </cell>
        </row>
        <row r="4148">
          <cell r="B4148">
            <v>206046</v>
          </cell>
          <cell r="C4148" t="str">
            <v>Foam-Speaker Cavity Back Housing-F8s</v>
          </cell>
          <cell r="D4148">
            <v>1.01</v>
          </cell>
        </row>
        <row r="4149">
          <cell r="B4149">
            <v>206047</v>
          </cell>
          <cell r="C4149" t="str">
            <v>Speaker Dustproof Net-F8s</v>
          </cell>
          <cell r="D4149">
            <v>1.01</v>
          </cell>
        </row>
        <row r="4150">
          <cell r="B4150">
            <v>206048</v>
          </cell>
          <cell r="C4150" t="str">
            <v>Receiver Dustproof Net- F8s</v>
          </cell>
          <cell r="D4150">
            <v>1.01</v>
          </cell>
        </row>
        <row r="4151">
          <cell r="B4151">
            <v>206049</v>
          </cell>
          <cell r="C4151" t="str">
            <v>Conductive Cloth-Small Panels- F8s</v>
          </cell>
          <cell r="D4151">
            <v>1.01</v>
          </cell>
        </row>
        <row r="4152">
          <cell r="B4152">
            <v>206050</v>
          </cell>
          <cell r="C4152" t="str">
            <v>USB Support Steel Disc-F8s</v>
          </cell>
          <cell r="D4152">
            <v>1</v>
          </cell>
        </row>
        <row r="4153">
          <cell r="B4153">
            <v>206051</v>
          </cell>
          <cell r="C4153" t="str">
            <v>Conductive Sponge-Speaker Ground Connection Electric 8*4*0.2mm-F8s</v>
          </cell>
          <cell r="D4153">
            <v>1.01</v>
          </cell>
        </row>
        <row r="4154">
          <cell r="B4154">
            <v>206052</v>
          </cell>
          <cell r="C4154" t="str">
            <v>Foam-Front camera Connector Press 8*5*0.25mm-F8s</v>
          </cell>
          <cell r="D4154">
            <v>1.01</v>
          </cell>
        </row>
        <row r="4155">
          <cell r="B4155">
            <v>206053</v>
          </cell>
          <cell r="C4155" t="str">
            <v>Earphone Waterproof Paper 20.5*11.5*0.06mm-F8s</v>
          </cell>
          <cell r="D4155">
            <v>1.01</v>
          </cell>
        </row>
        <row r="4156">
          <cell r="B4156">
            <v>206054</v>
          </cell>
          <cell r="C4156" t="str">
            <v>Conductive Foam-Rear camera USB Connect 3*3*0.1mm-F8s</v>
          </cell>
          <cell r="D4156">
            <v>1.01</v>
          </cell>
        </row>
        <row r="4157">
          <cell r="B4157">
            <v>206055</v>
          </cell>
          <cell r="C4157" t="str">
            <v>Foam-Front Housing Earphone Socket 12.25*11.6mm- F8s</v>
          </cell>
          <cell r="D4157">
            <v>1.01</v>
          </cell>
        </row>
        <row r="4158">
          <cell r="B4158">
            <v>206056</v>
          </cell>
          <cell r="C4158" t="str">
            <v>Foam-USB Steel Fixed Silicon Rubber Case 8*3.6*0.25mm-F8s</v>
          </cell>
          <cell r="D4158">
            <v>1.01</v>
          </cell>
        </row>
        <row r="4159">
          <cell r="B4159">
            <v>206057</v>
          </cell>
          <cell r="C4159" t="str">
            <v>Foam-LCD Connector 7.6*3.5*0.5mm-F8s</v>
          </cell>
          <cell r="D4159">
            <v>1.01</v>
          </cell>
        </row>
        <row r="4160">
          <cell r="B4160">
            <v>206058</v>
          </cell>
          <cell r="C4160" t="str">
            <v>Foam-Camera Connector Press 15*4.5*0.25mm-F8s</v>
          </cell>
          <cell r="D4160">
            <v>1.01</v>
          </cell>
        </row>
        <row r="4161">
          <cell r="B4161">
            <v>206059</v>
          </cell>
          <cell r="C4161" t="str">
            <v>Distance Sensor Sealing Rubber Sleeve-Black-F8s</v>
          </cell>
          <cell r="D4161">
            <v>1</v>
          </cell>
        </row>
        <row r="4162">
          <cell r="B4162">
            <v>206060</v>
          </cell>
          <cell r="C4162" t="str">
            <v>LCM-F8s</v>
          </cell>
          <cell r="D4162">
            <v>1</v>
          </cell>
        </row>
        <row r="4163">
          <cell r="B4163">
            <v>206061</v>
          </cell>
          <cell r="C4163" t="str">
            <v>Receiver-F8s</v>
          </cell>
          <cell r="D4163">
            <v>1</v>
          </cell>
        </row>
        <row r="4164">
          <cell r="B4164">
            <v>206062</v>
          </cell>
          <cell r="C4164" t="str">
            <v>Vibrator Motor-F8s</v>
          </cell>
          <cell r="D4164">
            <v>1</v>
          </cell>
        </row>
        <row r="4165">
          <cell r="B4165">
            <v>206063</v>
          </cell>
          <cell r="C4165" t="str">
            <v>Speaker-F8s</v>
          </cell>
          <cell r="D4165">
            <v>1</v>
          </cell>
        </row>
        <row r="4166">
          <cell r="B4166">
            <v>206064</v>
          </cell>
          <cell r="C4166" t="str">
            <v>Camera 5MP Front-F8s</v>
          </cell>
          <cell r="D4166">
            <v>1</v>
          </cell>
        </row>
        <row r="4167">
          <cell r="B4167">
            <v>206065</v>
          </cell>
          <cell r="C4167" t="str">
            <v>Camera 5MP Back-F8s</v>
          </cell>
          <cell r="D4167">
            <v>1</v>
          </cell>
        </row>
        <row r="4168">
          <cell r="B4168">
            <v>206066</v>
          </cell>
          <cell r="C4168" t="str">
            <v>MIC-F8s</v>
          </cell>
          <cell r="D4168">
            <v>1</v>
          </cell>
        </row>
        <row r="4169">
          <cell r="B4169">
            <v>206067</v>
          </cell>
          <cell r="C4169" t="str">
            <v>FPC Key With Dome-F8s</v>
          </cell>
          <cell r="D4169">
            <v>1</v>
          </cell>
        </row>
        <row r="4170">
          <cell r="B4170">
            <v>206068</v>
          </cell>
          <cell r="C4170" t="str">
            <v>Coaxial Cable-F8s</v>
          </cell>
          <cell r="D4170">
            <v>1</v>
          </cell>
        </row>
        <row r="4171">
          <cell r="B4171">
            <v>206069</v>
          </cell>
          <cell r="C4171" t="str">
            <v>FPC-PCB Antenna Small Panels Module-F8s</v>
          </cell>
          <cell r="D4171">
            <v>1</v>
          </cell>
        </row>
        <row r="4172">
          <cell r="B4172">
            <v>206070</v>
          </cell>
          <cell r="C4172" t="str">
            <v>Back Housing(Battery Cover)Black-F8s</v>
          </cell>
          <cell r="D4172">
            <v>1</v>
          </cell>
        </row>
        <row r="4173">
          <cell r="B4173">
            <v>206071</v>
          </cell>
          <cell r="C4173" t="str">
            <v>Back Housing(Battery Cover)Golden-F8s</v>
          </cell>
          <cell r="D4173">
            <v>1</v>
          </cell>
        </row>
        <row r="4174">
          <cell r="B4174">
            <v>206072</v>
          </cell>
          <cell r="C4174" t="str">
            <v>Main PCBA-F8s</v>
          </cell>
          <cell r="D4174">
            <v>1</v>
          </cell>
        </row>
        <row r="4175">
          <cell r="B4175">
            <v>206073</v>
          </cell>
          <cell r="C4175" t="str">
            <v>Battery 2200mAh-F8s</v>
          </cell>
          <cell r="D4175">
            <v>1</v>
          </cell>
        </row>
        <row r="4176">
          <cell r="B4176">
            <v>206074</v>
          </cell>
          <cell r="C4176" t="str">
            <v>TP-Black-F8s</v>
          </cell>
          <cell r="D4176">
            <v>1</v>
          </cell>
        </row>
        <row r="4177">
          <cell r="B4177">
            <v>206075</v>
          </cell>
          <cell r="C4177" t="str">
            <v>Front Housing-Black-F8s</v>
          </cell>
          <cell r="D4177">
            <v>1</v>
          </cell>
        </row>
        <row r="4178">
          <cell r="B4178">
            <v>206076</v>
          </cell>
          <cell r="C4178" t="str">
            <v>Middle Housing Up-Black-F8s</v>
          </cell>
          <cell r="D4178">
            <v>1</v>
          </cell>
        </row>
        <row r="4179">
          <cell r="B4179">
            <v>206077</v>
          </cell>
          <cell r="C4179" t="str">
            <v>Middle Housing Up-Golden-F8s</v>
          </cell>
          <cell r="D4179">
            <v>1</v>
          </cell>
        </row>
        <row r="4180">
          <cell r="B4180">
            <v>206078</v>
          </cell>
          <cell r="C4180" t="str">
            <v>Middle Housing Up-Red-F8s</v>
          </cell>
          <cell r="D4180">
            <v>1</v>
          </cell>
        </row>
        <row r="4181">
          <cell r="B4181">
            <v>206079</v>
          </cell>
          <cell r="C4181" t="str">
            <v>Middle Housing Bottom-F8s</v>
          </cell>
          <cell r="D4181">
            <v>1</v>
          </cell>
        </row>
        <row r="4182">
          <cell r="B4182">
            <v>206080</v>
          </cell>
          <cell r="C4182" t="str">
            <v>Flash Cover-Rear Cmera Front-F8s</v>
          </cell>
          <cell r="D4182">
            <v>1</v>
          </cell>
        </row>
        <row r="4183">
          <cell r="B4183">
            <v>206081</v>
          </cell>
          <cell r="C4183" t="str">
            <v>Flash Cover-Rear Cmera Rear-F8s</v>
          </cell>
          <cell r="D4183">
            <v>1</v>
          </cell>
        </row>
        <row r="4184">
          <cell r="B4184">
            <v>206082</v>
          </cell>
          <cell r="C4184" t="str">
            <v>Camera Lens Rear-F8s</v>
          </cell>
          <cell r="D4184">
            <v>1</v>
          </cell>
        </row>
        <row r="4185">
          <cell r="B4185">
            <v>206083</v>
          </cell>
          <cell r="C4185" t="str">
            <v>Antenna-GSM-Black-F8s</v>
          </cell>
          <cell r="D4185">
            <v>1</v>
          </cell>
        </row>
        <row r="4186">
          <cell r="B4186">
            <v>206084</v>
          </cell>
          <cell r="C4186" t="str">
            <v>Antenna-GPS Wifi-Black- F8s</v>
          </cell>
          <cell r="D4186">
            <v>1</v>
          </cell>
        </row>
        <row r="4187">
          <cell r="B4187">
            <v>206085</v>
          </cell>
          <cell r="C4187" t="str">
            <v>Screw-Black-PB 2.0*3.4mm-F8s</v>
          </cell>
          <cell r="D4187">
            <v>11.11</v>
          </cell>
        </row>
        <row r="4188">
          <cell r="B4188">
            <v>206086</v>
          </cell>
          <cell r="C4188" t="str">
            <v>Screw ST1.4*0.3*2.5mm-F8s</v>
          </cell>
          <cell r="D4188">
            <v>1.01</v>
          </cell>
        </row>
        <row r="4189">
          <cell r="B4189">
            <v>206087</v>
          </cell>
          <cell r="C4189" t="str">
            <v>Mic Seal Rubber-F8s</v>
          </cell>
          <cell r="D4189">
            <v>1</v>
          </cell>
        </row>
        <row r="4190">
          <cell r="B4190">
            <v>206088</v>
          </cell>
          <cell r="C4190" t="str">
            <v>Foam-Common Horn Front Chamber Sealed 15*11*0.7mm-F8s</v>
          </cell>
          <cell r="D4190">
            <v>1.01</v>
          </cell>
        </row>
        <row r="4191">
          <cell r="B4191">
            <v>206089</v>
          </cell>
          <cell r="C4191" t="str">
            <v>Foam-Earphone Socket 12.1*11.2*0.5mm-F8s</v>
          </cell>
          <cell r="D4191">
            <v>1.01</v>
          </cell>
        </row>
        <row r="4192">
          <cell r="B4192">
            <v>206090</v>
          </cell>
          <cell r="C4192" t="str">
            <v>Conductive Sponge-Sheilding 23*3*0.3mm-F8s</v>
          </cell>
          <cell r="D4192">
            <v>3.03</v>
          </cell>
        </row>
        <row r="4193">
          <cell r="B4193">
            <v>206106</v>
          </cell>
          <cell r="C4193" t="str">
            <v>Capacitor-3pF , +/- 0.25pF 25V COG 0201- 4.H-0602-030C6A-A00</v>
          </cell>
          <cell r="D4193">
            <v>3</v>
          </cell>
        </row>
        <row r="4194">
          <cell r="B4194">
            <v>206107</v>
          </cell>
          <cell r="C4194" t="str">
            <v>Inductor-(T) 10nH , +/- 5% 0201 SDCL0603Q10NJT02 Sunlord- 4.H-0701-100JA1-101</v>
          </cell>
          <cell r="D4194">
            <v>2</v>
          </cell>
        </row>
        <row r="4195">
          <cell r="B4195">
            <v>206108</v>
          </cell>
          <cell r="C4195" t="str">
            <v>Magnetic beads-(T) Ferrite Bead 600 ohm 100MHz 300mA 0402 BLM15AG601SN1 MURATA- 4.H-0801-156011-000</v>
          </cell>
          <cell r="D4195">
            <v>4</v>
          </cell>
        </row>
        <row r="4196">
          <cell r="B4196">
            <v>206109</v>
          </cell>
          <cell r="C4196" t="str">
            <v>Diode DSESD 4.35V 300pF SOD-323 Prisemi- 4.H-1100-3D4V5B-000</v>
          </cell>
          <cell r="D4196">
            <v>1</v>
          </cell>
        </row>
        <row r="4197">
          <cell r="B4197">
            <v>206110</v>
          </cell>
          <cell r="C4197" t="str">
            <v>LED(White) 0603 VF:10-2(2.80~2.90) LEEDCON- 4.H-1501-L194W1-000</v>
          </cell>
          <cell r="D4197">
            <v>6</v>
          </cell>
        </row>
        <row r="4198">
          <cell r="B4198">
            <v>206111</v>
          </cell>
          <cell r="C4198" t="str">
            <v>Diode SSESD 7V 550pF DFN1610-2L Prisemi- 4.H-1100-C2EN7V-000</v>
          </cell>
          <cell r="D4198">
            <v>1</v>
          </cell>
        </row>
        <row r="4199">
          <cell r="B4199">
            <v>206112</v>
          </cell>
          <cell r="C4199" t="str">
            <v>Transistor PNP -40V -3A SOT23-6L AF- 4.H-1200-P005GS-000</v>
          </cell>
          <cell r="D4199">
            <v>1.02</v>
          </cell>
        </row>
        <row r="4200">
          <cell r="B4200">
            <v>206113</v>
          </cell>
          <cell r="C4200" t="str">
            <v>MOS FET N-Channel 20V 1A SOT-523 Prisemi- 4.H-1201-523T20-000</v>
          </cell>
          <cell r="D4200">
            <v>1</v>
          </cell>
        </row>
        <row r="4201">
          <cell r="B4201">
            <v>206114</v>
          </cell>
          <cell r="C4201" t="str">
            <v>MOS FET N-Channel SOT-7 Prisemi- 4.H-1201-723T30-000</v>
          </cell>
          <cell r="D4201">
            <v>1</v>
          </cell>
        </row>
        <row r="4202">
          <cell r="B4202">
            <v>206125</v>
          </cell>
          <cell r="C4202" t="str">
            <v>Front Housing With Touch &amp; LCM-Black-Primo N4</v>
          </cell>
          <cell r="D4202">
            <v>1.02</v>
          </cell>
        </row>
        <row r="4203">
          <cell r="B4203">
            <v>206738</v>
          </cell>
          <cell r="C4203" t="str">
            <v>K510AG_PCB_MB_8L_1_HDI_V1.0_Shenlian</v>
          </cell>
          <cell r="D4203">
            <v>1.01</v>
          </cell>
        </row>
        <row r="4204">
          <cell r="B4204">
            <v>206739</v>
          </cell>
          <cell r="C4204" t="str">
            <v>Chip_Bead 0402 220ohm@100MHz +/-25% DCR=0.5ohm Ir=100mA</v>
          </cell>
          <cell r="D4204">
            <v>1.02</v>
          </cell>
        </row>
        <row r="4205">
          <cell r="B4205">
            <v>206740</v>
          </cell>
          <cell r="C4205" t="str">
            <v>Keypad-Blue Gray-L26</v>
          </cell>
          <cell r="D4205">
            <v>1</v>
          </cell>
        </row>
        <row r="4206">
          <cell r="B4206">
            <v>206741</v>
          </cell>
          <cell r="C4206" t="str">
            <v>Front Housing-Blue Gray-L26</v>
          </cell>
          <cell r="D4206">
            <v>1</v>
          </cell>
        </row>
        <row r="4207">
          <cell r="B4207">
            <v>206742</v>
          </cell>
          <cell r="C4207" t="str">
            <v>Middle Housing-Blue Gray-L26</v>
          </cell>
          <cell r="D4207">
            <v>1</v>
          </cell>
        </row>
        <row r="4208">
          <cell r="B4208">
            <v>206743</v>
          </cell>
          <cell r="C4208" t="str">
            <v>Battery Housing(Battery Cover)Blue Gray-L26</v>
          </cell>
          <cell r="D4208">
            <v>1</v>
          </cell>
        </row>
        <row r="4209">
          <cell r="B4209">
            <v>206744</v>
          </cell>
          <cell r="C4209" t="str">
            <v>CAP 0201 1nF +/-10% X7R 50V</v>
          </cell>
          <cell r="D4209">
            <v>7.1050000000000004</v>
          </cell>
        </row>
        <row r="4210">
          <cell r="B4210">
            <v>206745</v>
          </cell>
          <cell r="C4210" t="str">
            <v>CAP 0201 33pF +/-5% NPO 25V</v>
          </cell>
          <cell r="D4210">
            <v>8.1199999999999992</v>
          </cell>
        </row>
        <row r="4211">
          <cell r="B4211">
            <v>206746</v>
          </cell>
          <cell r="C4211" t="str">
            <v>CAP 0201 10pF +/-5% NPO 25V</v>
          </cell>
          <cell r="D4211">
            <v>12.18</v>
          </cell>
        </row>
        <row r="4212">
          <cell r="B4212">
            <v>206747</v>
          </cell>
          <cell r="C4212" t="str">
            <v>CAP 0201 22pF +/-5% NPO 25V</v>
          </cell>
          <cell r="D4212">
            <v>1.0149999999999999</v>
          </cell>
        </row>
        <row r="4213">
          <cell r="B4213">
            <v>206748</v>
          </cell>
          <cell r="C4213" t="str">
            <v>CAP 0201 47pF +/-5% C0G 50V</v>
          </cell>
          <cell r="D4213">
            <v>18.27</v>
          </cell>
        </row>
        <row r="4214">
          <cell r="B4214">
            <v>206749</v>
          </cell>
          <cell r="C4214" t="str">
            <v>CAP 0201 2.2uF +/-20% X5R 6.3V</v>
          </cell>
          <cell r="D4214">
            <v>1.0149999999999999</v>
          </cell>
        </row>
        <row r="4215">
          <cell r="B4215">
            <v>206750</v>
          </cell>
          <cell r="C4215" t="str">
            <v>CAP 0603 4.7uF +/-10% X5R 6.3V</v>
          </cell>
          <cell r="D4215">
            <v>1.0149999999999999</v>
          </cell>
        </row>
        <row r="4216">
          <cell r="B4216">
            <v>206751</v>
          </cell>
          <cell r="C4216" t="str">
            <v>CAP 0201 1.5pF +/-0.25pF NPO 25V</v>
          </cell>
          <cell r="D4216">
            <v>1.0149999999999999</v>
          </cell>
        </row>
        <row r="4217">
          <cell r="B4217">
            <v>206752</v>
          </cell>
          <cell r="C4217" t="str">
            <v>H1.35 3in1 PinPushSeat housing 34.5+/-0.1*16.8+/-0.1*1.35+/-0.08mm</v>
          </cell>
          <cell r="D4217">
            <v>1.01</v>
          </cell>
        </row>
        <row r="4218">
          <cell r="B4218">
            <v>206753</v>
          </cell>
          <cell r="C4218" t="str">
            <v>H1.35 3in1 PinPushSeat housing sim</v>
          </cell>
          <cell r="D4218">
            <v>2.02</v>
          </cell>
        </row>
        <row r="4219">
          <cell r="B4219">
            <v>206754</v>
          </cell>
          <cell r="C4219" t="str">
            <v>H1.35 3in1 PinPushSeat housing TF</v>
          </cell>
          <cell r="D4219">
            <v>1.01</v>
          </cell>
        </row>
        <row r="4220">
          <cell r="B4220">
            <v>206755</v>
          </cell>
          <cell r="C4220" t="str">
            <v>H1.0 Contact strip 1.8*1*1.1 (+/-0.2) mm</v>
          </cell>
          <cell r="D4220">
            <v>3.03</v>
          </cell>
        </row>
        <row r="4221">
          <cell r="B4221">
            <v>206756</v>
          </cell>
          <cell r="C4221" t="str">
            <v>8 0.75 BTBBattery Connector Supporting Current 10A</v>
          </cell>
          <cell r="D4221">
            <v>1.01</v>
          </cell>
        </row>
        <row r="4222">
          <cell r="B4222">
            <v>206757</v>
          </cell>
          <cell r="C4222" t="str">
            <v>2.2*1.0*H1.75 Contact strip</v>
          </cell>
          <cell r="D4222">
            <v>8.08</v>
          </cell>
        </row>
        <row r="4223">
          <cell r="B4223">
            <v>206758</v>
          </cell>
          <cell r="C4223" t="str">
            <v>W2.9 10 0.4 0.8 BTB SOCKET</v>
          </cell>
          <cell r="D4223">
            <v>1.01</v>
          </cell>
        </row>
        <row r="4224">
          <cell r="B4224">
            <v>206759</v>
          </cell>
          <cell r="C4224" t="str">
            <v>H0.8,W2.9 24pin 0.4MM 0.8 BTB SOCKET</v>
          </cell>
          <cell r="D4224">
            <v>2.02</v>
          </cell>
        </row>
        <row r="4225">
          <cell r="B4225">
            <v>206760</v>
          </cell>
          <cell r="C4225" t="str">
            <v>H0.8+/-0.1,8.52+/-0.2*2.54+/-0.2mm 30pin 0.4MM 0.8 BTB-SOCKET</v>
          </cell>
          <cell r="D4225">
            <v>3.03</v>
          </cell>
        </row>
        <row r="4226">
          <cell r="B4226">
            <v>206761</v>
          </cell>
          <cell r="C4226" t="str">
            <v>D3.5mm 5 3.8mm 10*6.25*2.45 (+/-0.2) mm</v>
          </cell>
          <cell r="D4226">
            <v>1.01</v>
          </cell>
        </row>
        <row r="4227">
          <cell r="B4227">
            <v>206762</v>
          </cell>
          <cell r="C4227" t="str">
            <v>H1.4 6PINContact strip</v>
          </cell>
          <cell r="D4227">
            <v>1.01</v>
          </cell>
        </row>
        <row r="4228">
          <cell r="B4228">
            <v>206763</v>
          </cell>
          <cell r="C4228" t="str">
            <v>2.0*2.0*0.9 SMT</v>
          </cell>
          <cell r="D4228">
            <v>2.02</v>
          </cell>
        </row>
        <row r="4229">
          <cell r="B4229">
            <v>206764</v>
          </cell>
          <cell r="C4229" t="str">
            <v>SP4T , QFN 1.1mm x 1.5mm x 0.38mm , 10 pin ; SP4T ; VC = 1.0 to 3.0 V, VDD = 2.5 to 3.3 V ; GSM/WCDMA/LTE.</v>
          </cell>
          <cell r="D4229">
            <v>1.01</v>
          </cell>
        </row>
        <row r="4230">
          <cell r="B4230">
            <v>206765</v>
          </cell>
          <cell r="C4230" t="str">
            <v>1.2max 0.6mm RF CONN IV</v>
          </cell>
          <cell r="D4230">
            <v>1.01</v>
          </cell>
        </row>
        <row r="4231">
          <cell r="B4231">
            <v>206766</v>
          </cell>
          <cell r="C4231" t="str">
            <v>Chip_Bead 0402 120ohm@100MHz+/-25% DCR=0.095ohm Ir=2A</v>
          </cell>
          <cell r="D4231">
            <v>3.06</v>
          </cell>
        </row>
        <row r="4232">
          <cell r="B4232">
            <v>206767</v>
          </cell>
          <cell r="C4232" t="str">
            <v>Chip_Bead 0402 1000ohm@100MHz+/-20% DCR=1.10ohm Ir=400mA</v>
          </cell>
          <cell r="D4232">
            <v>4.08</v>
          </cell>
        </row>
        <row r="4233">
          <cell r="B4233">
            <v>206768</v>
          </cell>
          <cell r="C4233" t="str">
            <v>IND 0201 27nH +/-5% Q&gt;14 Srf=2000MHz DCR=1.5ohm Ir=0.10A</v>
          </cell>
          <cell r="D4233">
            <v>1.02</v>
          </cell>
        </row>
        <row r="4234">
          <cell r="B4234">
            <v>206769</v>
          </cell>
          <cell r="C4234" t="str">
            <v>IND 2016 1uH +/-20% Q&gt;11 Srf=700MHz DCR=0.060ohm Ir=2.7A</v>
          </cell>
          <cell r="D4234">
            <v>1.02</v>
          </cell>
        </row>
        <row r="4235">
          <cell r="B4235">
            <v>206770</v>
          </cell>
          <cell r="C4235" t="str">
            <v>IND 2016 2.2uH +/-20% Q&gt;14 Srf=1250MHz DCR=0.175ohm Ir=1.4A</v>
          </cell>
          <cell r="D4235">
            <v>2.04</v>
          </cell>
        </row>
        <row r="4236">
          <cell r="B4236">
            <v>206771</v>
          </cell>
          <cell r="C4236" t="str">
            <v>IND 2520 0.33uH +/-20% Q&gt;10 Srf=750MHz DCR=0.025ohm Ir=5.8A</v>
          </cell>
          <cell r="D4236">
            <v>3.06</v>
          </cell>
        </row>
        <row r="4237">
          <cell r="B4237">
            <v>206772</v>
          </cell>
          <cell r="C4237" t="str">
            <v>IND 2520 1uH +/-20% Q&gt;10 Srf=650MHz DCR=0.065ohm Ir=3.55A</v>
          </cell>
          <cell r="D4237">
            <v>1.02</v>
          </cell>
        </row>
        <row r="4238">
          <cell r="B4238">
            <v>206773</v>
          </cell>
          <cell r="C4238" t="str">
            <v>IND 2520 4.7uH +/-20% Q&gt;10 Srf=500MHz DCR=0.208ohm Ir=2.1A</v>
          </cell>
          <cell r="D4238">
            <v>1.02</v>
          </cell>
        </row>
        <row r="4239">
          <cell r="B4239">
            <v>206774</v>
          </cell>
          <cell r="C4239" t="str">
            <v>IND 3010 10uH +/-20% Q&gt;16 Srf=1000MHz DCR=0.48ohm Ir=0.65A</v>
          </cell>
          <cell r="D4239">
            <v>1.02</v>
          </cell>
        </row>
        <row r="4240">
          <cell r="B4240">
            <v>206775</v>
          </cell>
          <cell r="C4240" t="str">
            <v>IND 0201 3.6nH +/-0.3nH Q&gt;16 Srf=7700MHz DCR= 0.38ohm Ir=0.24A</v>
          </cell>
          <cell r="D4240">
            <v>3.06</v>
          </cell>
        </row>
        <row r="4241">
          <cell r="B4241">
            <v>206776</v>
          </cell>
          <cell r="C4241" t="str">
            <v>IND 0201 9.1nH +/-5% Q&gt;9 Srf=3200MHz DCR=0.72ohm Ir=0.17A</v>
          </cell>
          <cell r="D4241">
            <v>3.06</v>
          </cell>
        </row>
        <row r="4242">
          <cell r="B4242">
            <v>206777</v>
          </cell>
          <cell r="C4242" t="str">
            <v>IND 0402 82nH +/-2% Q&gt;25 Srf=1260MHz DCR=2.24ohm Ir=0.13A</v>
          </cell>
          <cell r="D4242">
            <v>3.06</v>
          </cell>
        </row>
        <row r="4243">
          <cell r="B4243">
            <v>206778</v>
          </cell>
          <cell r="C4243" t="str">
            <v>IND 0201 4.3nH +/-0.1nH Q&gt;14 Srf=6800MHz DCR=0.44ohm Ir=220mA</v>
          </cell>
          <cell r="D4243">
            <v>1.02</v>
          </cell>
        </row>
        <row r="4244">
          <cell r="B4244">
            <v>206779</v>
          </cell>
          <cell r="C4244" t="str">
            <v>IND 0201 1.2nH +/-25% Q&gt;14 Srf=10000MHz DCR=0.12ohm Ir=0.42A</v>
          </cell>
          <cell r="D4244">
            <v>3.06</v>
          </cell>
        </row>
        <row r="4245">
          <cell r="B4245">
            <v>206780</v>
          </cell>
          <cell r="C4245" t="str">
            <v>IND 0201 1.5nH +/-20% Q&gt;14 Srf=10000MHz DCR=0.12ohm Ir=0.42A</v>
          </cell>
          <cell r="D4245">
            <v>6.12</v>
          </cell>
        </row>
        <row r="4246">
          <cell r="B4246">
            <v>206781</v>
          </cell>
          <cell r="C4246" t="str">
            <v>IND 0201 3nH +/-10% Q&gt;14 Srf=8100MHz DCR=0.26ohm Ir=0.28A</v>
          </cell>
          <cell r="D4246">
            <v>3.06</v>
          </cell>
        </row>
        <row r="4247">
          <cell r="B4247">
            <v>206782</v>
          </cell>
          <cell r="C4247" t="str">
            <v>IND 0201 15nH +/-5% Q&gt;13 Srf=2600MHz DCR=0.85ohm Ir=0.16A</v>
          </cell>
          <cell r="D4247">
            <v>2.04</v>
          </cell>
        </row>
        <row r="4248">
          <cell r="B4248">
            <v>206783</v>
          </cell>
          <cell r="C4248" t="str">
            <v>IND 0201 4.7nH +/-0.3nH Q&gt;14 Srf=6200MHz DCR=0.45ohm Ir=0.22A</v>
          </cell>
          <cell r="D4248">
            <v>1.02</v>
          </cell>
        </row>
        <row r="4249">
          <cell r="B4249">
            <v>206784</v>
          </cell>
          <cell r="C4249" t="str">
            <v>IND 0201 7.5nH +/-5% Q&gt;14 Srf=4700MHz DCR=0.5ohm Ir=0.2A</v>
          </cell>
          <cell r="D4249">
            <v>2.04</v>
          </cell>
        </row>
        <row r="4250">
          <cell r="B4250">
            <v>206785</v>
          </cell>
          <cell r="C4250" t="str">
            <v>Earphone(White) 3.5mm Jack-NF3</v>
          </cell>
          <cell r="D4250">
            <v>1</v>
          </cell>
        </row>
        <row r="4251">
          <cell r="B4251">
            <v>206786</v>
          </cell>
          <cell r="C4251" t="str">
            <v>Light Sensor Cover-Black-NF3</v>
          </cell>
          <cell r="D4251">
            <v>1</v>
          </cell>
        </row>
        <row r="4252">
          <cell r="B4252">
            <v>206787</v>
          </cell>
          <cell r="C4252" t="str">
            <v>Conductive cloth shielding cover-NF3</v>
          </cell>
          <cell r="D4252">
            <v>1</v>
          </cell>
        </row>
        <row r="4253">
          <cell r="B4253">
            <v>206788</v>
          </cell>
          <cell r="C4253" t="str">
            <v>Copper Foil-PCBA-NH4</v>
          </cell>
          <cell r="D4253">
            <v>1</v>
          </cell>
        </row>
        <row r="4254">
          <cell r="B4254">
            <v>206789</v>
          </cell>
          <cell r="C4254" t="str">
            <v>Silica-PCBA-NH4</v>
          </cell>
          <cell r="D4254">
            <v>1</v>
          </cell>
        </row>
        <row r="4255">
          <cell r="B4255">
            <v>206790</v>
          </cell>
          <cell r="C4255" t="str">
            <v>Mylar-PCBA-NH4</v>
          </cell>
          <cell r="D4255">
            <v>1</v>
          </cell>
        </row>
        <row r="4256">
          <cell r="B4256">
            <v>206791</v>
          </cell>
          <cell r="C4256" t="str">
            <v>IND 0201 3.6nH +/-8.33% Q&gt;4 Srf=6.4GHz DCR=0.25ohm Ir= 310mA</v>
          </cell>
          <cell r="D4256">
            <v>1</v>
          </cell>
        </row>
        <row r="4257">
          <cell r="B4257">
            <v>206792</v>
          </cell>
          <cell r="C4257" t="str">
            <v>IND 0201 5.6nH +/-5.3% Q&gt;4 Srf=4.6GHz DCR=0.36ohm Ir=260mA</v>
          </cell>
          <cell r="D4257">
            <v>2</v>
          </cell>
        </row>
        <row r="4258">
          <cell r="B4258">
            <v>206793</v>
          </cell>
          <cell r="C4258" t="str">
            <v>IND 0201 6.2nH +/-4.84% Q&gt;4 Srf=4.2GHz DCR=0.38ohm Ir=250mA</v>
          </cell>
          <cell r="D4258">
            <v>1</v>
          </cell>
        </row>
        <row r="4259">
          <cell r="B4259">
            <v>206794</v>
          </cell>
          <cell r="C4259" t="str">
            <v>IND 0201 6.8nH +/-5% Q&gt;4 Srf=3.9GHz DCR=0.39ohm Ir=250mA</v>
          </cell>
          <cell r="D4259">
            <v>1</v>
          </cell>
        </row>
        <row r="4260">
          <cell r="B4260">
            <v>206795</v>
          </cell>
          <cell r="C4260" t="str">
            <v>IND 0201 12nH +/-5% Q&gt;4 Srf=2.7GHz DCR=0.68ohm Ir=190mA</v>
          </cell>
          <cell r="D4260">
            <v>3</v>
          </cell>
        </row>
        <row r="4261">
          <cell r="B4261">
            <v>206796</v>
          </cell>
          <cell r="C4261" t="str">
            <v>IND 0201 15nH +/-5% Q&gt;4 Srf=2.3GHz DCR=0.71ohm Ir=180mA</v>
          </cell>
          <cell r="D4261">
            <v>3</v>
          </cell>
        </row>
        <row r="4262">
          <cell r="B4262">
            <v>206797</v>
          </cell>
          <cell r="C4262" t="str">
            <v>IND 0201 22nH +/-5% Q&gt;4 Srf=1.8GHz DCR=1ohm Ir=150mA</v>
          </cell>
          <cell r="D4262">
            <v>1</v>
          </cell>
        </row>
        <row r="4263">
          <cell r="B4263">
            <v>206798</v>
          </cell>
          <cell r="C4263" t="str">
            <v>IND 0201 33nH +/-5% Q&gt;4 Srf=1.7GHz DCR=1.47ohm Ir=110mA</v>
          </cell>
          <cell r="D4263">
            <v>1</v>
          </cell>
        </row>
        <row r="4264">
          <cell r="B4264">
            <v>206799</v>
          </cell>
          <cell r="C4264" t="str">
            <v>Power Inductor/0.68uH/+/-20%/2750mA/0.060ohm/2.5*2.0*1.0mm</v>
          </cell>
          <cell r="D4264">
            <v>2</v>
          </cell>
        </row>
        <row r="4265">
          <cell r="B4265">
            <v>206800</v>
          </cell>
          <cell r="C4265" t="str">
            <v>Power Inductor/22uH/+/-20%/500mA/0.630ohm/3.0*3.0*1.2mm</v>
          </cell>
          <cell r="D4265">
            <v>1</v>
          </cell>
        </row>
        <row r="4266">
          <cell r="B4266">
            <v>206801</v>
          </cell>
          <cell r="C4266" t="str">
            <v>TRAN_N-channel MOSFET ESD protection Vgs=+/-20V SOT723</v>
          </cell>
          <cell r="D4266">
            <v>1</v>
          </cell>
        </row>
        <row r="4267">
          <cell r="B4267">
            <v>206802</v>
          </cell>
          <cell r="C4267" t="str">
            <v>DIODE-Schottky Barrier Diode,0.47V@0.5A 40V(SOD323)</v>
          </cell>
          <cell r="D4267">
            <v>1</v>
          </cell>
        </row>
        <row r="4268">
          <cell r="B4268">
            <v>206803</v>
          </cell>
          <cell r="C4268" t="str">
            <v>TVS_Diode Vrwm=5V C=10pF ESD=16KV SOD882</v>
          </cell>
          <cell r="D4268">
            <v>2</v>
          </cell>
        </row>
        <row r="4269">
          <cell r="B4269">
            <v>206804</v>
          </cell>
          <cell r="C4269" t="str">
            <v>7000W/DFN2?2-3L/VBAT 4.5V/+/-30KV</v>
          </cell>
          <cell r="D4269">
            <v>1</v>
          </cell>
        </row>
        <row r="4270">
          <cell r="B4270">
            <v>206805</v>
          </cell>
          <cell r="C4270" t="str">
            <v>LED flashlight/Normal white/300mA/700mA/240cd/1800 mW/125 deg/2.04*1.64*0.75mm/8kV/2</v>
          </cell>
          <cell r="D4270">
            <v>1</v>
          </cell>
        </row>
        <row r="4271">
          <cell r="B4271">
            <v>206806</v>
          </cell>
          <cell r="C4271" t="str">
            <v>LED flashlight/Normal white/150mA/300mA/240cd/1120 mW/120 deg/2.04*1.64*0.55mm/2kV/2</v>
          </cell>
          <cell r="D4271">
            <v>1</v>
          </cell>
        </row>
        <row r="4272">
          <cell r="B4272">
            <v>206807</v>
          </cell>
          <cell r="C4272" t="str">
            <v>VBUS 12V/DFN2*2-3L,</v>
          </cell>
          <cell r="D4272">
            <v>1</v>
          </cell>
        </row>
        <row r="4273">
          <cell r="B4273">
            <v>206808</v>
          </cell>
          <cell r="C4273" t="str">
            <v>Chip_Bead 0402 1Kohm@100MHz +/-0.1% DCR=1.5ohm Ir=200mA</v>
          </cell>
          <cell r="D4273">
            <v>4</v>
          </cell>
        </row>
        <row r="4274">
          <cell r="B4274">
            <v>206809</v>
          </cell>
          <cell r="C4274" t="str">
            <v>Chip_Bead 0603 600ohm @100MHz +/-0.2% DCR=600ohm Ir=1000mA</v>
          </cell>
          <cell r="D4274">
            <v>2</v>
          </cell>
        </row>
        <row r="4275">
          <cell r="B4275">
            <v>206810</v>
          </cell>
          <cell r="C4275" t="str">
            <v>RES 0201 5.1ohm +/-5%</v>
          </cell>
          <cell r="D4275">
            <v>1</v>
          </cell>
        </row>
        <row r="4276">
          <cell r="B4276">
            <v>206811</v>
          </cell>
          <cell r="C4276" t="str">
            <v>RES 0201 27ohm +/-5%</v>
          </cell>
          <cell r="D4276">
            <v>2</v>
          </cell>
        </row>
        <row r="4277">
          <cell r="B4277">
            <v>206812</v>
          </cell>
          <cell r="C4277" t="str">
            <v>RES 0402 3.3Kohm +/-5%</v>
          </cell>
          <cell r="D4277">
            <v>1</v>
          </cell>
        </row>
        <row r="4278">
          <cell r="B4278">
            <v>206813</v>
          </cell>
          <cell r="C4278" t="str">
            <v>RES 0201 8.2Kohm +/-1%</v>
          </cell>
          <cell r="D4278">
            <v>2</v>
          </cell>
        </row>
        <row r="4279">
          <cell r="B4279">
            <v>206814</v>
          </cell>
          <cell r="C4279" t="str">
            <v>RES 0201 20Kohm +/-5%</v>
          </cell>
          <cell r="D4279">
            <v>1</v>
          </cell>
        </row>
        <row r="4280">
          <cell r="B4280">
            <v>206815</v>
          </cell>
          <cell r="C4280" t="str">
            <v>RES 0402 30Kohm +/-1%</v>
          </cell>
          <cell r="D4280">
            <v>1</v>
          </cell>
        </row>
        <row r="4281">
          <cell r="B4281">
            <v>206816</v>
          </cell>
          <cell r="C4281" t="str">
            <v>RES 0201 68Kohm +/-1%</v>
          </cell>
          <cell r="D4281">
            <v>1</v>
          </cell>
        </row>
        <row r="4282">
          <cell r="B4282">
            <v>206817</v>
          </cell>
          <cell r="C4282" t="str">
            <v>VARISTOR 0402 Vrwm=5V C=10PF</v>
          </cell>
          <cell r="D4282">
            <v>13</v>
          </cell>
        </row>
        <row r="4283">
          <cell r="B4283">
            <v>206818</v>
          </cell>
          <cell r="C4283" t="str">
            <v>VARISTOR 0603 Vrwm=14V C=150PF</v>
          </cell>
          <cell r="D4283">
            <v>1</v>
          </cell>
        </row>
        <row r="4284">
          <cell r="B4284">
            <v>206819</v>
          </cell>
          <cell r="C4284" t="str">
            <v>Thermistor/NTC/100Kohm/+/-1%/100mW/4250k/0402/0.5mm</v>
          </cell>
          <cell r="D4284">
            <v>1</v>
          </cell>
        </row>
        <row r="4285">
          <cell r="B4285">
            <v>206820</v>
          </cell>
          <cell r="C4285" t="str">
            <v>CAP 0201 0.75pF +/-0.05pF COG 50V</v>
          </cell>
          <cell r="D4285">
            <v>1</v>
          </cell>
        </row>
        <row r="4286">
          <cell r="B4286">
            <v>206821</v>
          </cell>
          <cell r="C4286" t="str">
            <v>CAP 0201 1.8pF +/-0.25pF COG 50V</v>
          </cell>
          <cell r="D4286">
            <v>1</v>
          </cell>
        </row>
        <row r="4287">
          <cell r="B4287">
            <v>206822</v>
          </cell>
          <cell r="C4287" t="str">
            <v>CAP 0201 2.0pF +/-0.25pF COG 50V</v>
          </cell>
          <cell r="D4287">
            <v>2</v>
          </cell>
        </row>
        <row r="4288">
          <cell r="B4288">
            <v>206823</v>
          </cell>
          <cell r="C4288" t="str">
            <v>CAP 0201 3.3pF +/-0.25pF COG 50V</v>
          </cell>
          <cell r="D4288">
            <v>1</v>
          </cell>
        </row>
        <row r="4289">
          <cell r="B4289">
            <v>206824</v>
          </cell>
          <cell r="C4289" t="str">
            <v>CAP 0201 3.9pF +/-5% COG 50V</v>
          </cell>
          <cell r="D4289">
            <v>3</v>
          </cell>
        </row>
        <row r="4290">
          <cell r="B4290">
            <v>206825</v>
          </cell>
          <cell r="C4290" t="str">
            <v>CAP 0201 15pF +/-5% COG 50V</v>
          </cell>
          <cell r="D4290">
            <v>1</v>
          </cell>
        </row>
        <row r="4291">
          <cell r="B4291">
            <v>206826</v>
          </cell>
          <cell r="C4291" t="str">
            <v>CAP 0201 18pF +/-5% COG 50V</v>
          </cell>
          <cell r="D4291">
            <v>5</v>
          </cell>
        </row>
        <row r="4292">
          <cell r="B4292">
            <v>206827</v>
          </cell>
          <cell r="C4292" t="str">
            <v>CAP 0201 22pF +/-5% COG 50V</v>
          </cell>
          <cell r="D4292">
            <v>1</v>
          </cell>
        </row>
        <row r="4293">
          <cell r="B4293">
            <v>206828</v>
          </cell>
          <cell r="C4293" t="str">
            <v>CAP 0201 33pF +/-5% COG 50V</v>
          </cell>
          <cell r="D4293">
            <v>14</v>
          </cell>
        </row>
        <row r="4294">
          <cell r="B4294">
            <v>206829</v>
          </cell>
          <cell r="C4294" t="str">
            <v>CAP 0201 56pF +/-5% COG 25V</v>
          </cell>
          <cell r="D4294">
            <v>1</v>
          </cell>
        </row>
        <row r="4295">
          <cell r="B4295">
            <v>206830</v>
          </cell>
          <cell r="C4295" t="str">
            <v>CAP 0201 220pF +/-10% X7R 50V</v>
          </cell>
          <cell r="D4295">
            <v>2</v>
          </cell>
        </row>
        <row r="4296">
          <cell r="B4296">
            <v>206831</v>
          </cell>
          <cell r="C4296" t="str">
            <v>CAP 0201 22nF +/-10% X7R 10V</v>
          </cell>
          <cell r="D4296">
            <v>2</v>
          </cell>
        </row>
        <row r="4297">
          <cell r="B4297">
            <v>206832</v>
          </cell>
          <cell r="C4297" t="str">
            <v>CAP 0201 470nF+/-20%,X5R,6.3V</v>
          </cell>
          <cell r="D4297">
            <v>5</v>
          </cell>
        </row>
        <row r="4298">
          <cell r="B4298">
            <v>206833</v>
          </cell>
          <cell r="C4298" t="str">
            <v>CAP 0402 1uF +/-10% X5R 10V</v>
          </cell>
          <cell r="D4298">
            <v>2</v>
          </cell>
        </row>
        <row r="4299">
          <cell r="B4299">
            <v>206834</v>
          </cell>
          <cell r="C4299" t="str">
            <v>CAP 0603 4.7uF +/-10% X5R 10V</v>
          </cell>
          <cell r="D4299">
            <v>1</v>
          </cell>
        </row>
        <row r="4300">
          <cell r="B4300">
            <v>206835</v>
          </cell>
          <cell r="C4300" t="str">
            <v>IND 0201 1.8nH +/-16.66% Q&gt;4 Srf=10GHz DCR=0.16ohm Ir= 390mA</v>
          </cell>
          <cell r="D4300">
            <v>2</v>
          </cell>
        </row>
        <row r="4301">
          <cell r="B4301">
            <v>206836</v>
          </cell>
          <cell r="C4301" t="str">
            <v>IND 0201 2.0nH +/-15% Q&gt;4 Srf=10GHz DCR=0.17ohm Ir= 380mA</v>
          </cell>
          <cell r="D4301">
            <v>2</v>
          </cell>
        </row>
        <row r="4302">
          <cell r="B4302">
            <v>206837</v>
          </cell>
          <cell r="C4302" t="str">
            <v>0805\4.7uH+/-20%\0.8A\ROHS\ CKD</v>
          </cell>
          <cell r="D4302">
            <v>2</v>
          </cell>
        </row>
        <row r="4303">
          <cell r="B4303">
            <v>206838</v>
          </cell>
          <cell r="C4303" t="str">
            <v>Zif Conn 6pin_0.9H_0.5pitch</v>
          </cell>
          <cell r="D4303">
            <v>2</v>
          </cell>
        </row>
        <row r="4304">
          <cell r="B4304">
            <v>206839</v>
          </cell>
          <cell r="C4304" t="str">
            <v>T Conn 1.45H CheckPin</v>
          </cell>
          <cell r="D4304">
            <v>1</v>
          </cell>
        </row>
        <row r="4305">
          <cell r="B4305">
            <v>206840</v>
          </cell>
          <cell r="C4305" t="str">
            <v>SIM Conn 8pin_1.5H_2.54pitch FKP</v>
          </cell>
          <cell r="D4305">
            <v>1</v>
          </cell>
        </row>
        <row r="4306">
          <cell r="B4306">
            <v>206841</v>
          </cell>
          <cell r="C4306" t="str">
            <v>Micro USB 5Pin 2.5H 0.65p(DTS)Up 4D LCN</v>
          </cell>
          <cell r="D4306">
            <v>1</v>
          </cell>
        </row>
        <row r="4307">
          <cell r="B4307">
            <v>206842</v>
          </cell>
          <cell r="C4307" t="str">
            <v>SIM CONN 6pin_1.55H_2.54pitch FKP</v>
          </cell>
          <cell r="D4307">
            <v>1</v>
          </cell>
        </row>
        <row r="4308">
          <cell r="B4308">
            <v>206843</v>
          </cell>
          <cell r="C4308" t="str">
            <v>CIE RoHS code sticker 6mm*15mm</v>
          </cell>
          <cell r="D4308">
            <v>1</v>
          </cell>
        </row>
        <row r="4309">
          <cell r="B4309">
            <v>206844</v>
          </cell>
          <cell r="C4309" t="str">
            <v>Duplexer for BT/WIFI,1608,DP1608-V1524CAT</v>
          </cell>
          <cell r="D4309">
            <v>1</v>
          </cell>
        </row>
        <row r="4310">
          <cell r="B4310">
            <v>206845</v>
          </cell>
          <cell r="C4310" t="str">
            <v>Duplexer for FDD Band1,1814,Balanced,TF0126DA</v>
          </cell>
          <cell r="D4310">
            <v>1</v>
          </cell>
        </row>
        <row r="4311">
          <cell r="B4311">
            <v>206846</v>
          </cell>
          <cell r="C4311" t="str">
            <v>Duplexer for FDD Band8,1814,Balanced,TF0130D</v>
          </cell>
          <cell r="D4311">
            <v>1</v>
          </cell>
        </row>
        <row r="4312">
          <cell r="B4312">
            <v>206847</v>
          </cell>
          <cell r="C4312" t="str">
            <v>LFB21914MDZ3D384,914.5MHz</v>
          </cell>
          <cell r="D4312">
            <v>1</v>
          </cell>
        </row>
        <row r="4313">
          <cell r="B4313">
            <v>206848</v>
          </cell>
          <cell r="C4313" t="str">
            <v>Charge pump LED driver dfn3x3-10l,AW3641DNR</v>
          </cell>
          <cell r="D4313">
            <v>1</v>
          </cell>
        </row>
        <row r="4314">
          <cell r="B4314">
            <v>206849</v>
          </cell>
          <cell r="C4314" t="str">
            <v>N-Channel 20V (D-S) MOSFET with PNP Transistor DFN2X2-6L,CJMNT31</v>
          </cell>
          <cell r="D4314">
            <v>1</v>
          </cell>
        </row>
        <row r="4315">
          <cell r="B4315">
            <v>206850</v>
          </cell>
          <cell r="C4315" t="str">
            <v>Smart phone baseband power management IC,VFBGA145,5.8*5.8*1mm,MT6350V/A</v>
          </cell>
          <cell r="D4315">
            <v>1</v>
          </cell>
        </row>
        <row r="4316">
          <cell r="B4316">
            <v>206851</v>
          </cell>
          <cell r="C4316" t="str">
            <v>GPS SAW 1582.47MHz,1109,B8813</v>
          </cell>
          <cell r="D4316">
            <v>1</v>
          </cell>
        </row>
        <row r="4317">
          <cell r="B4317">
            <v>206852</v>
          </cell>
          <cell r="C4317" t="str">
            <v>IND 0201 2.2nH +/-0.3nH Q&gt;17 Srf=9400MHz DCR=0.2ohm Ir=450mA</v>
          </cell>
          <cell r="D4317">
            <v>2</v>
          </cell>
        </row>
        <row r="4318">
          <cell r="B4318">
            <v>206853</v>
          </cell>
          <cell r="C4318" t="str">
            <v>IND 0201 2.7nH +/-0.3nH Q&gt;17 Srf=8500MHz DCR=0.25ohm Ir=450mA</v>
          </cell>
          <cell r="D4318">
            <v>2</v>
          </cell>
        </row>
        <row r="4319">
          <cell r="B4319">
            <v>206854</v>
          </cell>
          <cell r="C4319" t="str">
            <v>IND 0201 3.3nH +/-0.3nH Q&gt;16 Srf=7600MHz DCR=0.32ohm Ir=400mA</v>
          </cell>
          <cell r="D4319">
            <v>1</v>
          </cell>
        </row>
        <row r="4320">
          <cell r="B4320">
            <v>206855</v>
          </cell>
          <cell r="C4320" t="str">
            <v>IND 0201 3.9nH +/-0.3nH Q&gt;16 Srf=6800MHz DCR=0.34ohm Ir=350mA</v>
          </cell>
          <cell r="D4320">
            <v>1</v>
          </cell>
        </row>
        <row r="4321">
          <cell r="B4321">
            <v>206856</v>
          </cell>
          <cell r="C4321" t="str">
            <v>IND 0201 6.8nH +/-5% Q&gt;16 Srf=5400MHz DCR=0.5ohm Ir=200mA</v>
          </cell>
          <cell r="D4321">
            <v>2</v>
          </cell>
        </row>
        <row r="4322">
          <cell r="B4322">
            <v>206857</v>
          </cell>
          <cell r="C4322" t="str">
            <v>IND 0201 7.5nH +/-5% Q&gt;16 Srf=4800MHz DCR=0.56ohm Ir=200mA</v>
          </cell>
          <cell r="D4322">
            <v>2</v>
          </cell>
        </row>
        <row r="4323">
          <cell r="B4323">
            <v>206858</v>
          </cell>
          <cell r="C4323" t="str">
            <v>IND 0201 12nH +/-5% Q&gt;16 Srf=3700MHz DCR=1.42ohm Ir=180mA</v>
          </cell>
          <cell r="D4323">
            <v>2</v>
          </cell>
        </row>
        <row r="4324">
          <cell r="B4324">
            <v>206859</v>
          </cell>
          <cell r="C4324" t="str">
            <v>IND 0201 18nH +/-5% Q&gt;8 Srf=2800MHz DCR=1.71ohm Ir=160mA</v>
          </cell>
          <cell r="D4324">
            <v>1</v>
          </cell>
        </row>
        <row r="4325">
          <cell r="B4325">
            <v>206860</v>
          </cell>
          <cell r="C4325" t="str">
            <v>IND 0201 9.1nH +/-5% Q&gt;16 Srf=4500MHz DCR=0.8ohm Ir=200mA</v>
          </cell>
          <cell r="D4325">
            <v>1</v>
          </cell>
        </row>
        <row r="4326">
          <cell r="B4326">
            <v>206861</v>
          </cell>
          <cell r="C4326" t="str">
            <v>IND 0402 39nH +/-5% Q&gt;10 Srf=1200MHz DCR=1.2ohm Ir=150mA</v>
          </cell>
          <cell r="D4326">
            <v>1</v>
          </cell>
        </row>
        <row r="4327">
          <cell r="B4327">
            <v>206862</v>
          </cell>
          <cell r="C4327" t="str">
            <v>TVS_Diode Vrwm=5V C=0.8pF ESD=25KV DFN1006-2L</v>
          </cell>
          <cell r="D4327">
            <v>4</v>
          </cell>
        </row>
        <row r="4328">
          <cell r="B4328">
            <v>206863</v>
          </cell>
          <cell r="C4328" t="str">
            <v>TVS_Diode Vrwm=5V C=0.4pF ESD=20kV SOD-723</v>
          </cell>
          <cell r="D4328">
            <v>4.08</v>
          </cell>
        </row>
        <row r="4329">
          <cell r="B4329">
            <v>206864</v>
          </cell>
          <cell r="C4329" t="str">
            <v>TVS_Didoe Vrwm=4.5V C=800pF ESD=30KV DFN1006</v>
          </cell>
          <cell r="D4329">
            <v>1</v>
          </cell>
        </row>
        <row r="4330">
          <cell r="B4330">
            <v>206865</v>
          </cell>
          <cell r="C4330" t="str">
            <v>TVS_Diode Vrwm=4.5V C=600pF ESD=30KV DFN2X2X0.65-3L</v>
          </cell>
          <cell r="D4330">
            <v>1</v>
          </cell>
        </row>
        <row r="4331">
          <cell r="B4331">
            <v>206866</v>
          </cell>
          <cell r="C4331" t="str">
            <v>TVS_Diode Vrwm=12V C=11pF ESD=30kV DFN1006-2L</v>
          </cell>
          <cell r="D4331">
            <v>2</v>
          </cell>
        </row>
        <row r="4332">
          <cell r="B4332">
            <v>206867</v>
          </cell>
          <cell r="C4332" t="str">
            <v>LED,white,If200mA,Ifp700MA,CIE6000-5500Kohm 2.2*1.6*0.75mm,NLW2016?XGK1?B55</v>
          </cell>
          <cell r="D4332">
            <v>1</v>
          </cell>
        </row>
        <row r="4333">
          <cell r="B4333">
            <v>206868</v>
          </cell>
          <cell r="C4333" t="str">
            <v>LED,white,If80mA,Ifp150MA,CIE6000-5500Kohm 2.2*1.6*0.65mm,WR-2016C05-80C3-Q1</v>
          </cell>
          <cell r="D4333">
            <v>1</v>
          </cell>
        </row>
        <row r="4334">
          <cell r="B4334">
            <v>206869</v>
          </cell>
          <cell r="C4334" t="str">
            <v>TVS_Diode Vrwm=12V C=1500pF ESD=30kV SOD-123FL</v>
          </cell>
          <cell r="D4334">
            <v>1</v>
          </cell>
        </row>
        <row r="4335">
          <cell r="B4335">
            <v>206870</v>
          </cell>
          <cell r="C4335" t="str">
            <v>TVS_Diode Vrwm=5V C=45pF ESD=30kV SOD882</v>
          </cell>
          <cell r="D4335">
            <v>9</v>
          </cell>
        </row>
        <row r="4336">
          <cell r="B4336">
            <v>206871</v>
          </cell>
          <cell r="C4336" t="str">
            <v>AW87327CSR Audio Power Amplifier?CSP-14</v>
          </cell>
          <cell r="D4336">
            <v>1</v>
          </cell>
        </row>
        <row r="4337">
          <cell r="B4337">
            <v>206872</v>
          </cell>
          <cell r="C4337" t="str">
            <v>aduio con ?3.5_6p_4.05H(1.00mm)myla</v>
          </cell>
          <cell r="D4337">
            <v>1</v>
          </cell>
        </row>
        <row r="4338">
          <cell r="B4338">
            <v>206873</v>
          </cell>
          <cell r="C4338" t="str">
            <v>BTB CONN 30pin_1.0H_0.3pitch</v>
          </cell>
          <cell r="D4338">
            <v>1</v>
          </cell>
        </row>
        <row r="4339">
          <cell r="B4339">
            <v>206874</v>
          </cell>
          <cell r="C4339" t="str">
            <v>antenn spring 2.5*1.0*0.6Hmm</v>
          </cell>
          <cell r="D4339">
            <v>4</v>
          </cell>
        </row>
        <row r="4340">
          <cell r="B4340">
            <v>206875</v>
          </cell>
          <cell r="C4340" t="str">
            <v>PCB BOARD VP516E 6L1S HDI V00</v>
          </cell>
          <cell r="D4340">
            <v>1</v>
          </cell>
        </row>
        <row r="4341">
          <cell r="B4341">
            <v>206876</v>
          </cell>
          <cell r="C4341" t="str">
            <v>BB shielding cover VP510</v>
          </cell>
          <cell r="D4341">
            <v>1</v>
          </cell>
        </row>
        <row r="4342">
          <cell r="B4342">
            <v>206877</v>
          </cell>
          <cell r="C4342" t="str">
            <v>RF shielding cover VP510</v>
          </cell>
          <cell r="D4342">
            <v>1</v>
          </cell>
        </row>
        <row r="4343">
          <cell r="B4343">
            <v>206878</v>
          </cell>
          <cell r="C4343" t="str">
            <v>wifi shielding cover VP510</v>
          </cell>
          <cell r="D4343">
            <v>1</v>
          </cell>
        </row>
        <row r="4344">
          <cell r="B4344">
            <v>206879</v>
          </cell>
          <cell r="C4344" t="str">
            <v>Charge shielding cover VP510</v>
          </cell>
          <cell r="D4344">
            <v>1</v>
          </cell>
        </row>
        <row r="4345">
          <cell r="B4345">
            <v>206880</v>
          </cell>
          <cell r="C4345" t="str">
            <v>BB shielding frame VP510 SA6S</v>
          </cell>
          <cell r="D4345">
            <v>1</v>
          </cell>
        </row>
        <row r="4346">
          <cell r="B4346">
            <v>206881</v>
          </cell>
          <cell r="C4346" t="str">
            <v>Handset IMEI Label 35*19mm-Primo S7</v>
          </cell>
          <cell r="D4346">
            <v>1.02</v>
          </cell>
        </row>
        <row r="4347">
          <cell r="B4347">
            <v>206882</v>
          </cell>
          <cell r="C4347" t="str">
            <v>GB Seal Label-Primo S7</v>
          </cell>
          <cell r="D4347">
            <v>1</v>
          </cell>
        </row>
        <row r="4348">
          <cell r="B4348">
            <v>206883</v>
          </cell>
          <cell r="C4348" t="str">
            <v>Battery Cover Protector Film-Primo S7</v>
          </cell>
          <cell r="D4348">
            <v>1</v>
          </cell>
        </row>
        <row r="4349">
          <cell r="B4349">
            <v>206884</v>
          </cell>
          <cell r="C4349" t="str">
            <v>Phone Case-Primo S7</v>
          </cell>
          <cell r="D4349">
            <v>1</v>
          </cell>
        </row>
        <row r="4350">
          <cell r="B4350">
            <v>206885</v>
          </cell>
          <cell r="C4350" t="str">
            <v>Foam-Back Cover Buffer 51.1*10.6*0.15mm-Primo S7</v>
          </cell>
          <cell r="D4350">
            <v>1.01</v>
          </cell>
        </row>
        <row r="4351">
          <cell r="B4351">
            <v>206886</v>
          </cell>
          <cell r="C4351" t="str">
            <v>Back Housing(Battery Cover)Sea Green-Primo S7</v>
          </cell>
          <cell r="D4351">
            <v>1</v>
          </cell>
        </row>
        <row r="4352">
          <cell r="B4352">
            <v>206887</v>
          </cell>
          <cell r="C4352" t="str">
            <v>Tape-Rear Camera Conductive Adhesive 9*9*0.1mm-Primo S7</v>
          </cell>
          <cell r="D4352">
            <v>1.01</v>
          </cell>
        </row>
        <row r="4353">
          <cell r="B4353">
            <v>206888</v>
          </cell>
          <cell r="C4353" t="str">
            <v>Conductive Cloth-Receiver Sealing 9*8*0.5mm-Primo S7</v>
          </cell>
          <cell r="D4353">
            <v>1.01</v>
          </cell>
        </row>
        <row r="4354">
          <cell r="B4354">
            <v>206889</v>
          </cell>
          <cell r="C4354" t="str">
            <v>Tape-Earphone socket 10*6*0.05mm-Primo S7</v>
          </cell>
          <cell r="D4354">
            <v>1.01</v>
          </cell>
        </row>
        <row r="4355">
          <cell r="B4355">
            <v>206890</v>
          </cell>
          <cell r="C4355" t="str">
            <v>Conductive Cloth-LCD Connect 10*8*0.05mm-Primo S7</v>
          </cell>
          <cell r="D4355">
            <v>1.01</v>
          </cell>
        </row>
        <row r="4356">
          <cell r="B4356">
            <v>206891</v>
          </cell>
          <cell r="C4356" t="str">
            <v>Conductive Cloth-LCD Connect 8*2.5*0.05mm-Primo S7</v>
          </cell>
          <cell r="D4356">
            <v>1.01</v>
          </cell>
        </row>
        <row r="4357">
          <cell r="B4357">
            <v>206892</v>
          </cell>
          <cell r="C4357" t="str">
            <v>Foam-Back Cover Buffer 66*18.4*0.15mm-Primo S7</v>
          </cell>
          <cell r="D4357">
            <v>1.01</v>
          </cell>
        </row>
        <row r="4358">
          <cell r="B4358">
            <v>206893</v>
          </cell>
          <cell r="C4358" t="str">
            <v>Camera 16M FF Front-Primo S7</v>
          </cell>
          <cell r="D4358">
            <v>1</v>
          </cell>
        </row>
        <row r="4359">
          <cell r="B4359">
            <v>206894</v>
          </cell>
          <cell r="C4359" t="str">
            <v>Camera 13M FF Back-Primo S7</v>
          </cell>
          <cell r="D4359">
            <v>1</v>
          </cell>
        </row>
        <row r="4360">
          <cell r="B4360">
            <v>206895</v>
          </cell>
          <cell r="C4360" t="str">
            <v>Camera 12M AF Back-Primo S7</v>
          </cell>
          <cell r="D4360">
            <v>1</v>
          </cell>
        </row>
        <row r="4361">
          <cell r="B4361">
            <v>206896</v>
          </cell>
          <cell r="C4361" t="str">
            <v>Camera 2M FF Back-Primo S7</v>
          </cell>
          <cell r="D4361">
            <v>1</v>
          </cell>
        </row>
        <row r="4362">
          <cell r="B4362">
            <v>206897</v>
          </cell>
          <cell r="C4362" t="str">
            <v>Receiver-Primo S7</v>
          </cell>
          <cell r="D4362">
            <v>1</v>
          </cell>
        </row>
        <row r="4363">
          <cell r="B4363">
            <v>206898</v>
          </cell>
          <cell r="C4363" t="str">
            <v>Vibrator Motor-Primo S7</v>
          </cell>
          <cell r="D4363">
            <v>1</v>
          </cell>
        </row>
        <row r="4364">
          <cell r="B4364">
            <v>206899</v>
          </cell>
          <cell r="C4364" t="str">
            <v>Main FPC-Primo S7</v>
          </cell>
          <cell r="D4364">
            <v>1</v>
          </cell>
        </row>
        <row r="4365">
          <cell r="B4365">
            <v>206900</v>
          </cell>
          <cell r="C4365" t="str">
            <v>Receiver FPC-Primo S7</v>
          </cell>
          <cell r="D4365">
            <v>1</v>
          </cell>
        </row>
        <row r="4366">
          <cell r="B4366">
            <v>206901</v>
          </cell>
          <cell r="C4366" t="str">
            <v>FPC Key With Dome-Primo S7</v>
          </cell>
          <cell r="D4366">
            <v>1</v>
          </cell>
        </row>
        <row r="4367">
          <cell r="B4367">
            <v>206902</v>
          </cell>
          <cell r="C4367" t="str">
            <v>Speaker-Primo S7</v>
          </cell>
          <cell r="D4367">
            <v>1</v>
          </cell>
        </row>
        <row r="4368">
          <cell r="B4368">
            <v>206903</v>
          </cell>
          <cell r="C4368" t="str">
            <v>Cable Coaxial-Primo S7</v>
          </cell>
          <cell r="D4368">
            <v>1</v>
          </cell>
        </row>
        <row r="4369">
          <cell r="B4369">
            <v>206904</v>
          </cell>
          <cell r="C4369" t="str">
            <v>USB Cable-White-Micro 5pin-Primo S7</v>
          </cell>
          <cell r="D4369">
            <v>1</v>
          </cell>
        </row>
        <row r="4370">
          <cell r="B4370">
            <v>206905</v>
          </cell>
          <cell r="C4370" t="str">
            <v>Earphone-White -3.5mm Jack-Primo S7</v>
          </cell>
          <cell r="D4370">
            <v>1</v>
          </cell>
        </row>
        <row r="4371">
          <cell r="B4371">
            <v>206906</v>
          </cell>
          <cell r="C4371" t="str">
            <v>Charger 5V2A-White-Primo S7</v>
          </cell>
          <cell r="D4371">
            <v>1</v>
          </cell>
        </row>
        <row r="4372">
          <cell r="B4372">
            <v>206907</v>
          </cell>
          <cell r="C4372" t="str">
            <v>Sim Card Ejector Pin-Primo S7</v>
          </cell>
          <cell r="D4372">
            <v>1</v>
          </cell>
        </row>
        <row r="4373">
          <cell r="B4373">
            <v>206908</v>
          </cell>
          <cell r="C4373" t="str">
            <v>Camera Lens Protector Film 8.5*29.1*0.05mm-Primo S7</v>
          </cell>
          <cell r="D4373">
            <v>1</v>
          </cell>
        </row>
        <row r="4374">
          <cell r="B4374">
            <v>206909</v>
          </cell>
          <cell r="C4374" t="str">
            <v>Handset PE Bag 90*180mm-Primo S7</v>
          </cell>
          <cell r="D4374">
            <v>1.05</v>
          </cell>
        </row>
        <row r="4375">
          <cell r="B4375">
            <v>206910</v>
          </cell>
          <cell r="C4375" t="str">
            <v>TP Protector Film-Primo S7</v>
          </cell>
          <cell r="D4375">
            <v>1</v>
          </cell>
        </row>
        <row r="4376">
          <cell r="B4376">
            <v>206911</v>
          </cell>
          <cell r="C4376" t="str">
            <v>Front Housing-Violet - PRIMO E10</v>
          </cell>
          <cell r="D4376">
            <v>1</v>
          </cell>
        </row>
        <row r="4377">
          <cell r="B4377">
            <v>206912</v>
          </cell>
          <cell r="C4377" t="str">
            <v>Volume key-Red- PRIMO E10</v>
          </cell>
          <cell r="D4377">
            <v>1</v>
          </cell>
        </row>
        <row r="4378">
          <cell r="B4378">
            <v>206913</v>
          </cell>
          <cell r="C4378" t="str">
            <v>Front Housing-Cambridge Bule - PRIMO E10</v>
          </cell>
          <cell r="D4378">
            <v>1</v>
          </cell>
        </row>
        <row r="4379">
          <cell r="B4379">
            <v>206914</v>
          </cell>
          <cell r="C4379" t="str">
            <v>Silicon Case-Camera-H8</v>
          </cell>
          <cell r="D4379">
            <v>1</v>
          </cell>
        </row>
        <row r="4380">
          <cell r="B4380">
            <v>206915</v>
          </cell>
          <cell r="C4380" t="str">
            <v>Conductive Cloth-Sub PCBA-H8</v>
          </cell>
          <cell r="D4380">
            <v>1</v>
          </cell>
        </row>
        <row r="4381">
          <cell r="B4381">
            <v>206916</v>
          </cell>
          <cell r="C4381" t="str">
            <v>Kapton Tape 12.6*33.25.0.05mm-H8</v>
          </cell>
          <cell r="D4381">
            <v>1.0029999999999999</v>
          </cell>
        </row>
        <row r="4382">
          <cell r="B4382">
            <v>206919</v>
          </cell>
          <cell r="C4382" t="str">
            <v>Nickel Strip (Positive Pole)-WMB2700106AAAC07</v>
          </cell>
          <cell r="D4382">
            <v>7.4999999999999993E-5</v>
          </cell>
        </row>
        <row r="4383">
          <cell r="B4383">
            <v>206920</v>
          </cell>
          <cell r="C4383" t="str">
            <v>Nickel Strip (Negative Pole)-WMB2700106AAAC07</v>
          </cell>
          <cell r="D4383">
            <v>7.4999999999999993E-5</v>
          </cell>
        </row>
        <row r="4384">
          <cell r="B4384">
            <v>206921</v>
          </cell>
          <cell r="C4384" t="str">
            <v>3M Glue Tape-WMB2700106AAAC07</v>
          </cell>
          <cell r="D4384">
            <v>2.5000000000000001E-4</v>
          </cell>
        </row>
        <row r="4385">
          <cell r="B4385">
            <v>206922</v>
          </cell>
          <cell r="C4385" t="str">
            <v>ABS (Battery)-WMB2700106AAAC07</v>
          </cell>
          <cell r="D4385">
            <v>8.25E-4</v>
          </cell>
        </row>
        <row r="4386">
          <cell r="B4386">
            <v>206930</v>
          </cell>
          <cell r="C4386" t="str">
            <v>Electrolytic capacitor-560UF\6.3V\+/-20%\105?\6.3*8mm-WMC15000CE</v>
          </cell>
          <cell r="D4386">
            <v>1.0029999999999999</v>
          </cell>
        </row>
        <row r="4387">
          <cell r="B4387">
            <v>206931</v>
          </cell>
          <cell r="C4387" t="str">
            <v>Electrolytic capacitor-6.8UF450V\8*12\6.5mmP:3.5\270 degree-WMC15000CE</v>
          </cell>
          <cell r="D4387">
            <v>1.0029999999999999</v>
          </cell>
        </row>
        <row r="4388">
          <cell r="B4388">
            <v>206932</v>
          </cell>
          <cell r="C4388" t="str">
            <v>Electrolytic capacitor-6.8UF450V\8*12\6.5mmP:3.5\0 degree-WMC15000CE</v>
          </cell>
          <cell r="D4388">
            <v>1.0029999999999999</v>
          </cell>
        </row>
        <row r="4389">
          <cell r="B4389">
            <v>206933</v>
          </cell>
          <cell r="C4389" t="str">
            <v>Electrolytic capacitor-101K\400V\+/-10%\P:10mm\Y1\3.1MM+/-0.3-WMC15000CE</v>
          </cell>
          <cell r="D4389">
            <v>1.0029999999999999</v>
          </cell>
        </row>
        <row r="4390">
          <cell r="B4390">
            <v>206934</v>
          </cell>
          <cell r="C4390" t="str">
            <v>Color Ring Inductance-470uH\1W+/-10%\braid\ROHS-WMC15000CE</v>
          </cell>
          <cell r="D4390">
            <v>1.0029999999999999</v>
          </cell>
        </row>
        <row r="4391">
          <cell r="B4391">
            <v>206935</v>
          </cell>
          <cell r="C4391" t="str">
            <v>Wirewound Resistance-2.2ohm+/-5%\1WS\0.09mm\ROHS-WMC15000CE</v>
          </cell>
          <cell r="D4391">
            <v>1.0029999999999999</v>
          </cell>
        </row>
        <row r="4392">
          <cell r="B4392">
            <v>206936</v>
          </cell>
          <cell r="C4392" t="str">
            <v>Transformer-EE16065L\Outer dark yellow\Lp(2-1)-WMC15000CE</v>
          </cell>
          <cell r="D4392">
            <v>1.0029999999999999</v>
          </cell>
        </row>
        <row r="4393">
          <cell r="B4393">
            <v>206937</v>
          </cell>
          <cell r="C4393" t="str">
            <v>DC pin-USB\TS-10.6*6.1 straight edge glue type-WMC15000CE</v>
          </cell>
          <cell r="D4393">
            <v>1.0029999999999999</v>
          </cell>
        </row>
        <row r="4394">
          <cell r="B4394">
            <v>206938</v>
          </cell>
          <cell r="C4394" t="str">
            <v>Metal Pin-TY-65\0.25\length:9.1mm\angle:1.1mm-WMC15000CE</v>
          </cell>
          <cell r="D4394">
            <v>2.0059999999999998</v>
          </cell>
        </row>
        <row r="4395">
          <cell r="B4395">
            <v>206939</v>
          </cell>
          <cell r="C4395" t="str">
            <v>Upper Housing-TY-67-2\EU\USB\white(color:W277)PC-WMC15000CE</v>
          </cell>
          <cell r="D4395">
            <v>1</v>
          </cell>
        </row>
        <row r="4396">
          <cell r="B4396">
            <v>206940</v>
          </cell>
          <cell r="C4396" t="str">
            <v>Lower Housing-TY-67-2\USB\white(color:W277)PC-WMC15000CE</v>
          </cell>
          <cell r="D4396">
            <v>1</v>
          </cell>
        </row>
        <row r="4397">
          <cell r="B4397">
            <v>206941</v>
          </cell>
          <cell r="C4397" t="str">
            <v>PE Bag-0.04mmt*60mmW*100mmL+20MM-WMC15000CE</v>
          </cell>
          <cell r="D4397">
            <v>1</v>
          </cell>
        </row>
        <row r="4398">
          <cell r="B4398">
            <v>206942</v>
          </cell>
          <cell r="C4398" t="str">
            <v>Color Ring Inductance-1mH\0.5W\+/-10%\braid-WMC07010CD</v>
          </cell>
          <cell r="D4398">
            <v>1.0029999999999999</v>
          </cell>
        </row>
        <row r="4399">
          <cell r="B4399">
            <v>206943</v>
          </cell>
          <cell r="C4399" t="str">
            <v>Electrolytic Capacitor-4.7UF\450V\8*12mm-WMC07010CD</v>
          </cell>
          <cell r="D4399">
            <v>2.0059999999999998</v>
          </cell>
        </row>
        <row r="4400">
          <cell r="B4400">
            <v>206944</v>
          </cell>
          <cell r="C4400" t="str">
            <v>Electrolytic Capacitor-1000UF\6.3V\+/-20%\6.3*12mm-WMC07010CD</v>
          </cell>
          <cell r="D4400">
            <v>1.0029999999999999</v>
          </cell>
        </row>
        <row r="4401">
          <cell r="B4401">
            <v>206945</v>
          </cell>
          <cell r="C4401" t="str">
            <v>Electrolytic Capacitor-4.7UF\50V+/-20%\105?\4*7mm-WMC07010CD</v>
          </cell>
          <cell r="D4401">
            <v>1.0029999999999999</v>
          </cell>
        </row>
        <row r="4402">
          <cell r="B4402">
            <v>206946</v>
          </cell>
          <cell r="C4402" t="str">
            <v>Ceramic Capacitor-471PF\1KV\+/-10%\Pin distance:5mm-WMC07010CD</v>
          </cell>
          <cell r="D4402">
            <v>1.0029999999999999</v>
          </cell>
        </row>
        <row r="4403">
          <cell r="B4403">
            <v>206947</v>
          </cell>
          <cell r="C4403" t="str">
            <v>Wirewound Resistance-10ohm\1WS\Heat shrink casing vertically-WMC07010CD</v>
          </cell>
          <cell r="D4403">
            <v>1.0029999999999999</v>
          </cell>
        </row>
        <row r="4404">
          <cell r="B4404">
            <v>206948</v>
          </cell>
          <cell r="C4404" t="str">
            <v>Y Capacitor-101K\400V\10%\Pin distance:10mm-WMC07010CD</v>
          </cell>
          <cell r="D4404">
            <v>1.0029999999999999</v>
          </cell>
        </row>
        <row r="4405">
          <cell r="B4405">
            <v>206949</v>
          </cell>
          <cell r="C4405" t="str">
            <v>Transformer-EE13122L\PC40\outer black\L(2-1)=3.3mH+/-8%-WMC07010CD</v>
          </cell>
          <cell r="D4405">
            <v>1.0029999999999999</v>
          </cell>
        </row>
        <row r="4406">
          <cell r="B4406">
            <v>206950</v>
          </cell>
          <cell r="C4406" t="str">
            <v>DC pin-2PIN\PA66\white\foot distance:2.0mm-WMC07010CD</v>
          </cell>
          <cell r="D4406">
            <v>1.0029999999999999</v>
          </cell>
        </row>
        <row r="4407">
          <cell r="B4407">
            <v>206951</v>
          </cell>
          <cell r="C4407" t="str">
            <v>Metal Pin-TY-87\size:12.7mm\angle:1.4mm*0.3mm\the length of foot:3.5mm-WMC07010CD</v>
          </cell>
          <cell r="D4407">
            <v>2.0059999999999998</v>
          </cell>
        </row>
        <row r="4408">
          <cell r="B4408">
            <v>206952</v>
          </cell>
          <cell r="C4408" t="str">
            <v>Upper Housing-TY-97W\black PC\94V1-WMC07010CD</v>
          </cell>
          <cell r="D4408">
            <v>1.0049999999999999</v>
          </cell>
        </row>
        <row r="4409">
          <cell r="B4409">
            <v>206953</v>
          </cell>
          <cell r="C4409" t="str">
            <v>Lower Housing-TY-97V-B\EU\USB\black PC\TY-69 EU copper metal\94V1-WMC07010CD</v>
          </cell>
          <cell r="D4409">
            <v>1.0049999999999999</v>
          </cell>
        </row>
        <row r="4410">
          <cell r="B4410">
            <v>206954</v>
          </cell>
          <cell r="C4410" t="str">
            <v>DC Cable-2core cable\ L=1.0m\2Pin\black\2.3 short circuit-WMC07010CD</v>
          </cell>
          <cell r="D4410">
            <v>1.0029999999999999</v>
          </cell>
        </row>
        <row r="4411">
          <cell r="B4411">
            <v>206955</v>
          </cell>
          <cell r="C4411" t="str">
            <v>PE Bag-0.04t*120W*135L\TYB-0020-WMC07010CD</v>
          </cell>
          <cell r="D4411">
            <v>0</v>
          </cell>
        </row>
        <row r="4412">
          <cell r="B4412">
            <v>206956</v>
          </cell>
          <cell r="C4412" t="str">
            <v>Silicon Case-Camera-NF4</v>
          </cell>
          <cell r="D4412">
            <v>1.03</v>
          </cell>
        </row>
        <row r="4413">
          <cell r="B4413">
            <v>206963</v>
          </cell>
          <cell r="C4413" t="str">
            <v>Battery Cell-WMB2700106AAAC07</v>
          </cell>
          <cell r="D4413">
            <v>0.82524629999999999</v>
          </cell>
        </row>
        <row r="4414">
          <cell r="B4414">
            <v>206964</v>
          </cell>
          <cell r="C4414" t="str">
            <v>Protection Board-WMB2700106AAAC07</v>
          </cell>
          <cell r="D4414">
            <v>1.02</v>
          </cell>
        </row>
        <row r="4415">
          <cell r="B4415">
            <v>206965</v>
          </cell>
          <cell r="C4415" t="str">
            <v>TOP Housing-WMB2700106AAAC07</v>
          </cell>
          <cell r="D4415">
            <v>0.88817729999999995</v>
          </cell>
        </row>
        <row r="4416">
          <cell r="B4416">
            <v>206966</v>
          </cell>
          <cell r="C4416" t="str">
            <v>Bottom Housing-WMB2700106AAAC07</v>
          </cell>
          <cell r="D4416">
            <v>1.01</v>
          </cell>
        </row>
        <row r="4417">
          <cell r="B4417">
            <v>206967</v>
          </cell>
          <cell r="C4417" t="str">
            <v>Highland Barley Paper-WMB2700106AAAC07</v>
          </cell>
          <cell r="D4417">
            <v>0.94261079999999997</v>
          </cell>
        </row>
        <row r="4418">
          <cell r="B4418">
            <v>206968</v>
          </cell>
          <cell r="C4418" t="str">
            <v>Battery label-WMB2700106AAAC07</v>
          </cell>
          <cell r="D4418">
            <v>0.60344819999999999</v>
          </cell>
        </row>
        <row r="4419">
          <cell r="B4419">
            <v>206969</v>
          </cell>
          <cell r="C4419" t="str">
            <v>PE Bag(Battery)-WMB2700106AAAC07</v>
          </cell>
          <cell r="D4419">
            <v>1.0029999999999999</v>
          </cell>
        </row>
        <row r="4420">
          <cell r="B4420">
            <v>206971</v>
          </cell>
          <cell r="C4420" t="str">
            <v>T-Flash Connector-MM21</v>
          </cell>
          <cell r="D4420">
            <v>0</v>
          </cell>
        </row>
        <row r="4421">
          <cell r="B4421">
            <v>206972</v>
          </cell>
          <cell r="C4421" t="str">
            <v>Resin PCSC1100UR/A1107PC</v>
          </cell>
          <cell r="D4421">
            <v>1.7018000000000001E-3</v>
          </cell>
        </row>
        <row r="4422">
          <cell r="B4422">
            <v>206973</v>
          </cell>
          <cell r="C4422" t="str">
            <v>EU Metal Pin Iron Core With Nickel Plating</v>
          </cell>
          <cell r="D4422">
            <v>2</v>
          </cell>
        </row>
        <row r="4423">
          <cell r="B4423">
            <v>206977</v>
          </cell>
          <cell r="C4423" t="str">
            <v>Waterproof Label Dia 2.5mm-MH20</v>
          </cell>
          <cell r="D4423">
            <v>1.0149999999999999</v>
          </cell>
        </row>
        <row r="4424">
          <cell r="B4424">
            <v>206978</v>
          </cell>
          <cell r="C4424" t="str">
            <v>Speaker Net-MM22i</v>
          </cell>
          <cell r="D4424">
            <v>1.02</v>
          </cell>
        </row>
        <row r="4425">
          <cell r="B4425">
            <v>206979</v>
          </cell>
          <cell r="C4425" t="str">
            <v>Screw-Silver PB1.4*4.0mm-MM22i</v>
          </cell>
          <cell r="D4425">
            <v>6.12</v>
          </cell>
        </row>
        <row r="4426">
          <cell r="B4426">
            <v>206980</v>
          </cell>
          <cell r="C4426" t="str">
            <v>Main PCBA-MM22i</v>
          </cell>
          <cell r="D4426">
            <v>1.0069999999999999</v>
          </cell>
        </row>
        <row r="4427">
          <cell r="B4427">
            <v>206981</v>
          </cell>
          <cell r="C4427" t="str">
            <v>LCM-MM22i</v>
          </cell>
          <cell r="D4427">
            <v>1.0249999999999999</v>
          </cell>
        </row>
        <row r="4428">
          <cell r="B4428">
            <v>206982</v>
          </cell>
          <cell r="C4428" t="str">
            <v>Camera Back-MM22i</v>
          </cell>
          <cell r="D4428">
            <v>1.02</v>
          </cell>
        </row>
        <row r="4429">
          <cell r="B4429">
            <v>206983</v>
          </cell>
          <cell r="C4429" t="str">
            <v>LED Light-MM22i</v>
          </cell>
          <cell r="D4429">
            <v>1.0049999999999999</v>
          </cell>
        </row>
        <row r="4430">
          <cell r="B4430">
            <v>206984</v>
          </cell>
          <cell r="C4430" t="str">
            <v>Speaker-MM22i</v>
          </cell>
          <cell r="D4430">
            <v>1.02</v>
          </cell>
        </row>
        <row r="4431">
          <cell r="B4431">
            <v>206985</v>
          </cell>
          <cell r="C4431" t="str">
            <v>Microphone-MM22i</v>
          </cell>
          <cell r="D4431">
            <v>1.02</v>
          </cell>
        </row>
        <row r="4432">
          <cell r="B4432">
            <v>206986</v>
          </cell>
          <cell r="C4432" t="str">
            <v>Keypad Dome-MM22i</v>
          </cell>
          <cell r="D4432">
            <v>1.02</v>
          </cell>
        </row>
        <row r="4433">
          <cell r="B4433">
            <v>206987</v>
          </cell>
          <cell r="C4433" t="str">
            <v>BT Antena-MM22i</v>
          </cell>
          <cell r="D4433">
            <v>1.0149999999999999</v>
          </cell>
        </row>
        <row r="4434">
          <cell r="B4434">
            <v>206988</v>
          </cell>
          <cell r="C4434" t="str">
            <v>Front Housing-Black -MM22i</v>
          </cell>
          <cell r="D4434">
            <v>1.02</v>
          </cell>
        </row>
        <row r="4435">
          <cell r="B4435">
            <v>206989</v>
          </cell>
          <cell r="C4435" t="str">
            <v>Front Housing-Blue -MM22i</v>
          </cell>
          <cell r="D4435">
            <v>1.02</v>
          </cell>
        </row>
        <row r="4436">
          <cell r="B4436">
            <v>206990</v>
          </cell>
          <cell r="C4436" t="str">
            <v>Middle Housing-Black-MM22i</v>
          </cell>
          <cell r="D4436">
            <v>1.02</v>
          </cell>
        </row>
        <row r="4437">
          <cell r="B4437">
            <v>206991</v>
          </cell>
          <cell r="C4437" t="str">
            <v>Middle Housing-Blue-MM22i</v>
          </cell>
          <cell r="D4437">
            <v>1.02</v>
          </cell>
        </row>
        <row r="4438">
          <cell r="B4438">
            <v>206992</v>
          </cell>
          <cell r="C4438" t="str">
            <v>Middle Housing-Red-MM22i</v>
          </cell>
          <cell r="D4438">
            <v>1.02</v>
          </cell>
        </row>
        <row r="4439">
          <cell r="B4439">
            <v>206993</v>
          </cell>
          <cell r="C4439" t="str">
            <v>Back Housing(Battery Cover)Black-MM22i</v>
          </cell>
          <cell r="D4439">
            <v>1.01</v>
          </cell>
        </row>
        <row r="4440">
          <cell r="B4440">
            <v>206994</v>
          </cell>
          <cell r="C4440" t="str">
            <v>Back Housing(Battery Cover)Blue-MM22i</v>
          </cell>
          <cell r="D4440">
            <v>1.01</v>
          </cell>
        </row>
        <row r="4441">
          <cell r="B4441">
            <v>206995</v>
          </cell>
          <cell r="C4441" t="str">
            <v>Keypad-Black Red-MM22i</v>
          </cell>
          <cell r="D4441">
            <v>1.01</v>
          </cell>
        </row>
        <row r="4442">
          <cell r="B4442">
            <v>206996</v>
          </cell>
          <cell r="C4442" t="str">
            <v>Keypad-Black-MM22i</v>
          </cell>
          <cell r="D4442">
            <v>1.01</v>
          </cell>
        </row>
        <row r="4443">
          <cell r="B4443">
            <v>206997</v>
          </cell>
          <cell r="C4443" t="str">
            <v>Keypad-Blue-MM22i</v>
          </cell>
          <cell r="D4443">
            <v>1.01</v>
          </cell>
        </row>
        <row r="4444">
          <cell r="B4444">
            <v>206998</v>
          </cell>
          <cell r="C4444" t="str">
            <v>Speaker Bracket-Black-MM22i</v>
          </cell>
          <cell r="D4444">
            <v>1.016</v>
          </cell>
        </row>
        <row r="4445">
          <cell r="B4445">
            <v>206999</v>
          </cell>
          <cell r="C4445" t="str">
            <v>LCD Lens-Black-MM22i</v>
          </cell>
          <cell r="D4445">
            <v>1.03</v>
          </cell>
        </row>
        <row r="4446">
          <cell r="B4446">
            <v>207000</v>
          </cell>
          <cell r="C4446" t="str">
            <v>Camera Lens-Black-MM22i</v>
          </cell>
          <cell r="D4446">
            <v>1.03</v>
          </cell>
        </row>
        <row r="4447">
          <cell r="B4447">
            <v>207001</v>
          </cell>
          <cell r="C4447" t="str">
            <v>Tape-LCD 68*45.2*0.15mm-MM22i</v>
          </cell>
          <cell r="D4447">
            <v>1.02</v>
          </cell>
        </row>
        <row r="4448">
          <cell r="B4448">
            <v>207002</v>
          </cell>
          <cell r="C4448" t="str">
            <v>Tape-Camera Lens 7.1*0.1mm-MM22i</v>
          </cell>
          <cell r="D4448">
            <v>1.03</v>
          </cell>
        </row>
        <row r="4449">
          <cell r="B4449">
            <v>207003</v>
          </cell>
          <cell r="C4449" t="str">
            <v>Foam-LCD 59.86*42.72*0.5mm-MM22i</v>
          </cell>
          <cell r="D4449">
            <v>1.02</v>
          </cell>
        </row>
        <row r="4450">
          <cell r="B4450">
            <v>207004</v>
          </cell>
          <cell r="C4450" t="str">
            <v>Receiver Net-MM22i</v>
          </cell>
          <cell r="D4450">
            <v>1.02</v>
          </cell>
        </row>
        <row r="4451">
          <cell r="B4451">
            <v>207005</v>
          </cell>
          <cell r="C4451" t="str">
            <v>Middle Housing-Black-OLIVO L51</v>
          </cell>
          <cell r="D4451">
            <v>1.02</v>
          </cell>
        </row>
        <row r="4452">
          <cell r="B4452">
            <v>207006</v>
          </cell>
          <cell r="C4452" t="str">
            <v>Middle Housing-Blue-OLIVO L51</v>
          </cell>
          <cell r="D4452">
            <v>1.02</v>
          </cell>
        </row>
        <row r="4453">
          <cell r="B4453">
            <v>207007</v>
          </cell>
          <cell r="C4453" t="str">
            <v>Back Housing(Battery Cover)-Black-OLIVO L51</v>
          </cell>
          <cell r="D4453">
            <v>1.01</v>
          </cell>
        </row>
        <row r="4454">
          <cell r="B4454">
            <v>207008</v>
          </cell>
          <cell r="C4454" t="str">
            <v>Back Housing(Battery Cover)-Blue-OLIVO L51</v>
          </cell>
          <cell r="D4454">
            <v>1.01</v>
          </cell>
        </row>
        <row r="4455">
          <cell r="B4455">
            <v>207009</v>
          </cell>
          <cell r="C4455" t="str">
            <v>Keypad-Black Red-OLIVO L51</v>
          </cell>
          <cell r="D4455">
            <v>1.01</v>
          </cell>
        </row>
        <row r="4456">
          <cell r="B4456">
            <v>207010</v>
          </cell>
          <cell r="C4456" t="str">
            <v>Keypad-Black-OLIVO L51</v>
          </cell>
          <cell r="D4456">
            <v>1.01</v>
          </cell>
        </row>
        <row r="4457">
          <cell r="B4457">
            <v>207011</v>
          </cell>
          <cell r="C4457" t="str">
            <v>Keypad-Blue-OLIVO L51</v>
          </cell>
          <cell r="D4457">
            <v>1.01</v>
          </cell>
        </row>
        <row r="4458">
          <cell r="B4458">
            <v>207012</v>
          </cell>
          <cell r="C4458" t="str">
            <v>Speaker bracket-Black-OLIVO L51</v>
          </cell>
          <cell r="D4458">
            <v>1.016</v>
          </cell>
        </row>
        <row r="4459">
          <cell r="B4459">
            <v>207013</v>
          </cell>
          <cell r="C4459" t="str">
            <v>LCD Lens-Black-OLIVO L51</v>
          </cell>
          <cell r="D4459">
            <v>1.03</v>
          </cell>
        </row>
        <row r="4460">
          <cell r="B4460">
            <v>207014</v>
          </cell>
          <cell r="C4460" t="str">
            <v>Camera Lens-Black-OLIVO L51</v>
          </cell>
          <cell r="D4460">
            <v>1.03</v>
          </cell>
        </row>
        <row r="4461">
          <cell r="B4461">
            <v>207015</v>
          </cell>
          <cell r="C4461" t="str">
            <v>Battery Label-WMB1700608AAAP</v>
          </cell>
          <cell r="D4461">
            <v>1.02</v>
          </cell>
        </row>
        <row r="4462">
          <cell r="B4462">
            <v>207016</v>
          </cell>
          <cell r="C4462" t="str">
            <v>PE Bag(Battery)-WMB1700608AAAP</v>
          </cell>
          <cell r="D4462">
            <v>1.0029999999999999</v>
          </cell>
        </row>
        <row r="4463">
          <cell r="B4463">
            <v>207017</v>
          </cell>
          <cell r="C4463" t="str">
            <v>Battery Cell-WMB1700608AAAP</v>
          </cell>
          <cell r="D4463">
            <v>1.0049999999999999</v>
          </cell>
        </row>
        <row r="4464">
          <cell r="B4464">
            <v>207018</v>
          </cell>
          <cell r="C4464" t="str">
            <v>Protection Board-WMB1700608AAAP</v>
          </cell>
          <cell r="D4464">
            <v>1.02</v>
          </cell>
        </row>
        <row r="4465">
          <cell r="B4465">
            <v>207019</v>
          </cell>
          <cell r="C4465" t="str">
            <v>TOP Housing-WMB1700608AAAP</v>
          </cell>
          <cell r="D4465">
            <v>1.02</v>
          </cell>
        </row>
        <row r="4466">
          <cell r="B4466">
            <v>207020</v>
          </cell>
          <cell r="C4466" t="str">
            <v>Bottom housing-WMB1700608AAAP</v>
          </cell>
          <cell r="D4466">
            <v>1.01</v>
          </cell>
        </row>
        <row r="4467">
          <cell r="B4467">
            <v>207021</v>
          </cell>
          <cell r="C4467" t="str">
            <v>Nickel Strip-WMB1700608AAAP</v>
          </cell>
          <cell r="D4467">
            <v>1E-4</v>
          </cell>
        </row>
        <row r="4468">
          <cell r="B4468">
            <v>207022</v>
          </cell>
          <cell r="C4468" t="str">
            <v>3M Glue Tape-WMB1700608AAAP</v>
          </cell>
          <cell r="D4468">
            <v>1.44E-4</v>
          </cell>
        </row>
        <row r="4469">
          <cell r="B4469">
            <v>207023</v>
          </cell>
          <cell r="C4469" t="str">
            <v>Insulating Tape -WMB1700608AAAP</v>
          </cell>
          <cell r="D4469">
            <v>1.03</v>
          </cell>
        </row>
        <row r="4470">
          <cell r="B4470">
            <v>207024</v>
          </cell>
          <cell r="C4470" t="str">
            <v>ABS (Battery)-WMB1700608AAAP</v>
          </cell>
          <cell r="D4470">
            <v>3.0899999999999998E-4</v>
          </cell>
        </row>
        <row r="4471">
          <cell r="B4471">
            <v>207025</v>
          </cell>
          <cell r="C4471" t="str">
            <v>Main PCBA-OLIVO L51</v>
          </cell>
          <cell r="D4471">
            <v>1.0069999999999999</v>
          </cell>
        </row>
        <row r="4472">
          <cell r="B4472">
            <v>207026</v>
          </cell>
          <cell r="C4472" t="str">
            <v>LCM-OLIVO L51</v>
          </cell>
          <cell r="D4472">
            <v>1.0249999999999999</v>
          </cell>
        </row>
        <row r="4473">
          <cell r="B4473">
            <v>207027</v>
          </cell>
          <cell r="C4473" t="str">
            <v>Camera Back-OLIVO L51</v>
          </cell>
          <cell r="D4473">
            <v>1.02</v>
          </cell>
        </row>
        <row r="4474">
          <cell r="B4474">
            <v>207028</v>
          </cell>
          <cell r="C4474" t="str">
            <v>LED Light-OLIVO L51</v>
          </cell>
          <cell r="D4474">
            <v>1.0049999999999999</v>
          </cell>
        </row>
        <row r="4475">
          <cell r="B4475">
            <v>207029</v>
          </cell>
          <cell r="C4475" t="str">
            <v>Speaker-OLIVO L51</v>
          </cell>
          <cell r="D4475">
            <v>1.02</v>
          </cell>
        </row>
        <row r="4476">
          <cell r="B4476">
            <v>207030</v>
          </cell>
          <cell r="C4476" t="str">
            <v>Microphone-OLIVO L51</v>
          </cell>
          <cell r="D4476">
            <v>1.02</v>
          </cell>
        </row>
        <row r="4477">
          <cell r="B4477">
            <v>207031</v>
          </cell>
          <cell r="C4477" t="str">
            <v>Keypad Dome-OLIVO L51</v>
          </cell>
          <cell r="D4477">
            <v>1.02</v>
          </cell>
        </row>
        <row r="4478">
          <cell r="B4478">
            <v>207032</v>
          </cell>
          <cell r="C4478" t="str">
            <v>Front Housing-Black-OLIVO L51</v>
          </cell>
          <cell r="D4478">
            <v>1.02</v>
          </cell>
        </row>
        <row r="4479">
          <cell r="B4479">
            <v>207033</v>
          </cell>
          <cell r="C4479" t="str">
            <v>BT Antenna-OLIVO L51</v>
          </cell>
          <cell r="D4479">
            <v>1.0149999999999999</v>
          </cell>
        </row>
        <row r="4480">
          <cell r="B4480">
            <v>207034</v>
          </cell>
          <cell r="C4480" t="str">
            <v>Front Housing-Blue-OLIVO L51</v>
          </cell>
          <cell r="D4480">
            <v>1.02</v>
          </cell>
        </row>
        <row r="4481">
          <cell r="B4481">
            <v>207035</v>
          </cell>
          <cell r="C4481" t="str">
            <v>Middle Housing-Red-OLIVO L51</v>
          </cell>
          <cell r="D4481">
            <v>1.02</v>
          </cell>
        </row>
        <row r="4482">
          <cell r="B4482">
            <v>207037</v>
          </cell>
          <cell r="C4482" t="str">
            <v>Charger &amp; Earphone Fastening Wire 0.40mm-Black</v>
          </cell>
          <cell r="D4482">
            <v>2.0000000000000001E-4</v>
          </cell>
        </row>
        <row r="4483">
          <cell r="B4483">
            <v>207040</v>
          </cell>
          <cell r="C4483" t="str">
            <v>Main PCBA-NH5</v>
          </cell>
          <cell r="D4483">
            <v>1.0069999999999999</v>
          </cell>
        </row>
        <row r="4484">
          <cell r="B4484">
            <v>207041</v>
          </cell>
          <cell r="C4484" t="str">
            <v>Touch Panel-Black-NH5</v>
          </cell>
          <cell r="D4484">
            <v>1.02</v>
          </cell>
        </row>
        <row r="4485">
          <cell r="B4485">
            <v>207042</v>
          </cell>
          <cell r="C4485" t="str">
            <v>Flux-BR-800 For Charger</v>
          </cell>
          <cell r="D4485">
            <v>8.9999999999999998E-4</v>
          </cell>
        </row>
        <row r="4486">
          <cell r="B4486">
            <v>207043</v>
          </cell>
          <cell r="C4486" t="str">
            <v>Cable Coaxial-NH5</v>
          </cell>
          <cell r="D4486">
            <v>1.0149999999999999</v>
          </cell>
        </row>
        <row r="4487">
          <cell r="B4487">
            <v>207044</v>
          </cell>
          <cell r="C4487" t="str">
            <v>Flash Lamp Shade-NH5</v>
          </cell>
          <cell r="D4487">
            <v>1.01</v>
          </cell>
        </row>
        <row r="4488">
          <cell r="B4488">
            <v>207045</v>
          </cell>
          <cell r="C4488" t="str">
            <v>Finger Piece-NH5</v>
          </cell>
          <cell r="D4488">
            <v>1.03</v>
          </cell>
        </row>
        <row r="4489">
          <cell r="B4489">
            <v>207046</v>
          </cell>
          <cell r="C4489" t="str">
            <v>Foam-Finger 3.5*3.5mm-NH5</v>
          </cell>
          <cell r="D4489">
            <v>1.03</v>
          </cell>
        </row>
        <row r="4490">
          <cell r="B4490">
            <v>207047</v>
          </cell>
          <cell r="C4490" t="str">
            <v>Foam-Front Camera 11.05*5.5mm-NH5</v>
          </cell>
          <cell r="D4490">
            <v>1.02</v>
          </cell>
        </row>
        <row r="4491">
          <cell r="B4491">
            <v>207048</v>
          </cell>
          <cell r="C4491" t="str">
            <v>PCBA-Charger-TPA-67B050100VUD-T1 ,5V/1A-WMC10000CB</v>
          </cell>
          <cell r="D4491">
            <v>1.0049999999999999</v>
          </cell>
        </row>
        <row r="4492">
          <cell r="B4492">
            <v>207049</v>
          </cell>
          <cell r="C4492" t="str">
            <v>Front Housing-Black-NH5</v>
          </cell>
          <cell r="D4492">
            <v>1.02</v>
          </cell>
        </row>
        <row r="4493">
          <cell r="B4493">
            <v>207050</v>
          </cell>
          <cell r="C4493" t="str">
            <v>Middle Housing-Black-NH5</v>
          </cell>
          <cell r="D4493">
            <v>1.02</v>
          </cell>
        </row>
        <row r="4494">
          <cell r="B4494">
            <v>207051</v>
          </cell>
          <cell r="C4494" t="str">
            <v>Front Camera 5M FF-NH5</v>
          </cell>
          <cell r="D4494">
            <v>1.0049999999999999</v>
          </cell>
        </row>
        <row r="4495">
          <cell r="B4495">
            <v>207052</v>
          </cell>
          <cell r="C4495" t="str">
            <v>Back Camera 5M-NH5</v>
          </cell>
          <cell r="D4495">
            <v>1.0049999999999999</v>
          </cell>
        </row>
        <row r="4496">
          <cell r="B4496">
            <v>207053</v>
          </cell>
          <cell r="C4496" t="str">
            <v>Back Camera 8W FF-NH5</v>
          </cell>
          <cell r="D4496">
            <v>1.0049999999999999</v>
          </cell>
        </row>
        <row r="4497">
          <cell r="B4497">
            <v>207054</v>
          </cell>
          <cell r="C4497" t="str">
            <v>Speaker 1115*3.3mm L22mm-NH5</v>
          </cell>
          <cell r="D4497">
            <v>1.0149999999999999</v>
          </cell>
        </row>
        <row r="4498">
          <cell r="B4498">
            <v>207055</v>
          </cell>
          <cell r="C4498" t="str">
            <v>Receiver 1206*2.5mm-NH5</v>
          </cell>
          <cell r="D4498">
            <v>1.0149999999999999</v>
          </cell>
        </row>
        <row r="4499">
          <cell r="B4499">
            <v>207056</v>
          </cell>
          <cell r="C4499" t="str">
            <v>Vibrator Motor WH2.45mm L10mm-NH5</v>
          </cell>
          <cell r="D4499">
            <v>1.01</v>
          </cell>
        </row>
        <row r="4500">
          <cell r="B4500">
            <v>207057</v>
          </cell>
          <cell r="C4500" t="str">
            <v>Fingerprint-Dark Purple-NH5</v>
          </cell>
          <cell r="D4500">
            <v>1.0049999999999999</v>
          </cell>
        </row>
        <row r="4501">
          <cell r="B4501">
            <v>207058</v>
          </cell>
          <cell r="C4501" t="str">
            <v>Fingerprint-Forest Green-NH5</v>
          </cell>
          <cell r="D4501">
            <v>1.0049999999999999</v>
          </cell>
        </row>
        <row r="4502">
          <cell r="B4502">
            <v>207059</v>
          </cell>
          <cell r="C4502" t="str">
            <v>Fingerprint-Persian Blue-NH5</v>
          </cell>
          <cell r="D4502">
            <v>1.0049999999999999</v>
          </cell>
        </row>
        <row r="4503">
          <cell r="B4503">
            <v>207060</v>
          </cell>
          <cell r="C4503" t="str">
            <v>Sensor Rubber-Black-NH5</v>
          </cell>
          <cell r="D4503">
            <v>1.02</v>
          </cell>
        </row>
        <row r="4504">
          <cell r="B4504">
            <v>207061</v>
          </cell>
          <cell r="C4504" t="str">
            <v>Front Camera Rubber-Black-NH5</v>
          </cell>
          <cell r="D4504">
            <v>1.02</v>
          </cell>
        </row>
        <row r="4505">
          <cell r="B4505">
            <v>207062</v>
          </cell>
          <cell r="C4505" t="str">
            <v>Screw- M1.4*3.0 pan head 2.5mm-NH5</v>
          </cell>
          <cell r="D4505">
            <v>17.510000000000002</v>
          </cell>
        </row>
        <row r="4506">
          <cell r="B4506">
            <v>207063</v>
          </cell>
          <cell r="C4506" t="str">
            <v>Main PCBA-VLE5</v>
          </cell>
          <cell r="D4506">
            <v>1</v>
          </cell>
        </row>
        <row r="4507">
          <cell r="B4507">
            <v>207064</v>
          </cell>
          <cell r="C4507" t="str">
            <v>Sub PCBA-VLE5</v>
          </cell>
          <cell r="D4507">
            <v>1</v>
          </cell>
        </row>
        <row r="4508">
          <cell r="B4508">
            <v>207065</v>
          </cell>
          <cell r="C4508" t="str">
            <v>Touch Panel-Black-VLE5</v>
          </cell>
          <cell r="D4508">
            <v>1</v>
          </cell>
        </row>
        <row r="4509">
          <cell r="B4509">
            <v>207066</v>
          </cell>
          <cell r="C4509" t="str">
            <v>LCM 5.0 Inch-VLE5</v>
          </cell>
          <cell r="D4509">
            <v>1</v>
          </cell>
        </row>
        <row r="4510">
          <cell r="B4510">
            <v>207067</v>
          </cell>
          <cell r="C4510" t="str">
            <v>Camera 2M Front-VLE5</v>
          </cell>
          <cell r="D4510">
            <v>1</v>
          </cell>
        </row>
        <row r="4511">
          <cell r="B4511">
            <v>207068</v>
          </cell>
          <cell r="C4511" t="str">
            <v>Camera 5M Back-VLE5</v>
          </cell>
          <cell r="D4511">
            <v>1</v>
          </cell>
        </row>
        <row r="4512">
          <cell r="B4512">
            <v>207069</v>
          </cell>
          <cell r="C4512" t="str">
            <v>Receiver-VLE5</v>
          </cell>
          <cell r="D4512">
            <v>1</v>
          </cell>
        </row>
        <row r="4513">
          <cell r="B4513">
            <v>207070</v>
          </cell>
          <cell r="C4513" t="str">
            <v>Front Housing-Dark Blue-OLIVO L50</v>
          </cell>
          <cell r="D4513">
            <v>1.02</v>
          </cell>
        </row>
        <row r="4514">
          <cell r="B4514">
            <v>207071</v>
          </cell>
          <cell r="C4514" t="str">
            <v>Tape-LCD Lens 59*44.3*0.16mm-OLIVO L50</v>
          </cell>
          <cell r="D4514">
            <v>1.02</v>
          </cell>
        </row>
        <row r="4515">
          <cell r="B4515">
            <v>207072</v>
          </cell>
          <cell r="C4515" t="str">
            <v>Foam-LCD 46.6*34.6*0.5mm-OLIVO L50</v>
          </cell>
          <cell r="D4515">
            <v>1.02</v>
          </cell>
        </row>
        <row r="4516">
          <cell r="B4516">
            <v>207073</v>
          </cell>
          <cell r="C4516" t="str">
            <v>Receiver Net-OLIVO L50</v>
          </cell>
          <cell r="D4516">
            <v>1.02</v>
          </cell>
        </row>
        <row r="4517">
          <cell r="B4517">
            <v>207074</v>
          </cell>
          <cell r="C4517" t="str">
            <v>Main PCBA-OLIVO L50</v>
          </cell>
          <cell r="D4517">
            <v>1.0069999999999999</v>
          </cell>
        </row>
        <row r="4518">
          <cell r="B4518">
            <v>207075</v>
          </cell>
          <cell r="C4518" t="str">
            <v>LCM 1.77 Inch-OLIVO L50</v>
          </cell>
          <cell r="D4518">
            <v>1.0249999999999999</v>
          </cell>
        </row>
        <row r="4519">
          <cell r="B4519">
            <v>207076</v>
          </cell>
          <cell r="C4519" t="str">
            <v>Speaker-OLIVO L50</v>
          </cell>
          <cell r="D4519">
            <v>1.02</v>
          </cell>
        </row>
        <row r="4520">
          <cell r="B4520">
            <v>207077</v>
          </cell>
          <cell r="C4520" t="str">
            <v>LED Light-OLIVO L50</v>
          </cell>
          <cell r="D4520">
            <v>1.0049999999999999</v>
          </cell>
        </row>
        <row r="4521">
          <cell r="B4521">
            <v>207078</v>
          </cell>
          <cell r="C4521" t="str">
            <v>Speaker Bracket-Black-OLIVO L50</v>
          </cell>
          <cell r="D4521">
            <v>1.016</v>
          </cell>
        </row>
        <row r="4522">
          <cell r="B4522">
            <v>207079</v>
          </cell>
          <cell r="C4522" t="str">
            <v>BT Antenna-OLIVO L50</v>
          </cell>
          <cell r="D4522">
            <v>1.0149999999999999</v>
          </cell>
        </row>
        <row r="4523">
          <cell r="B4523">
            <v>207080</v>
          </cell>
          <cell r="C4523" t="str">
            <v>Back Camera 0.8MP-OLIVO L50</v>
          </cell>
          <cell r="D4523">
            <v>1.02</v>
          </cell>
        </row>
        <row r="4524">
          <cell r="B4524">
            <v>207081</v>
          </cell>
          <cell r="C4524" t="str">
            <v>Microphone-OLIVO L50</v>
          </cell>
          <cell r="D4524">
            <v>1.02</v>
          </cell>
        </row>
        <row r="4525">
          <cell r="B4525">
            <v>207082</v>
          </cell>
          <cell r="C4525" t="str">
            <v>Keypad Dome-OLIVO L50</v>
          </cell>
          <cell r="D4525">
            <v>1.02</v>
          </cell>
        </row>
        <row r="4526">
          <cell r="B4526">
            <v>207083</v>
          </cell>
          <cell r="C4526" t="str">
            <v>Front Housing-Black-OLIVO L50</v>
          </cell>
          <cell r="D4526">
            <v>1.02</v>
          </cell>
        </row>
        <row r="4527">
          <cell r="B4527">
            <v>207086</v>
          </cell>
          <cell r="C4527" t="str">
            <v>Microphone-OLVIO P16</v>
          </cell>
          <cell r="D4527">
            <v>1.02</v>
          </cell>
        </row>
        <row r="4528">
          <cell r="B4528">
            <v>207087</v>
          </cell>
          <cell r="C4528" t="str">
            <v>Middle Housing-Blue-OLVIO P16</v>
          </cell>
          <cell r="D4528">
            <v>1.02</v>
          </cell>
        </row>
        <row r="4529">
          <cell r="B4529">
            <v>207088</v>
          </cell>
          <cell r="C4529" t="str">
            <v>Middle Housing-Red-OLVIO P16</v>
          </cell>
          <cell r="D4529">
            <v>1.02</v>
          </cell>
        </row>
        <row r="4530">
          <cell r="B4530">
            <v>207089</v>
          </cell>
          <cell r="C4530" t="str">
            <v>Back Housing(Battery Cover)Black-OLVIO P16</v>
          </cell>
          <cell r="D4530">
            <v>1.01</v>
          </cell>
        </row>
        <row r="4531">
          <cell r="B4531">
            <v>207090</v>
          </cell>
          <cell r="C4531" t="str">
            <v>Back Housing(Battery Cover)Blue-OLVIO P16</v>
          </cell>
          <cell r="D4531">
            <v>1.01</v>
          </cell>
        </row>
        <row r="4532">
          <cell r="B4532">
            <v>207091</v>
          </cell>
          <cell r="C4532" t="str">
            <v>Keypad-Black-OLVIO P16</v>
          </cell>
          <cell r="D4532">
            <v>1.01</v>
          </cell>
        </row>
        <row r="4533">
          <cell r="B4533">
            <v>207092</v>
          </cell>
          <cell r="C4533" t="str">
            <v>Keypad-Blue-OLVIO P16</v>
          </cell>
          <cell r="D4533">
            <v>1.01</v>
          </cell>
        </row>
        <row r="4534">
          <cell r="B4534">
            <v>207093</v>
          </cell>
          <cell r="C4534" t="str">
            <v>Speaker Bracket-Black-OLVIO P16</v>
          </cell>
          <cell r="D4534">
            <v>1.016</v>
          </cell>
        </row>
        <row r="4535">
          <cell r="B4535">
            <v>207094</v>
          </cell>
          <cell r="C4535" t="str">
            <v>LCD Lens-Black-OLVIO P16</v>
          </cell>
          <cell r="D4535">
            <v>1.03</v>
          </cell>
        </row>
        <row r="4536">
          <cell r="B4536">
            <v>207095</v>
          </cell>
          <cell r="C4536" t="str">
            <v>Camera Lens-Black-OLVIO P16</v>
          </cell>
          <cell r="D4536">
            <v>1.03</v>
          </cell>
        </row>
        <row r="4537">
          <cell r="B4537">
            <v>207096</v>
          </cell>
          <cell r="C4537" t="str">
            <v>Tape-LCD 72.89*48.08mm-OLVIO P16</v>
          </cell>
          <cell r="D4537">
            <v>1.02</v>
          </cell>
        </row>
        <row r="4538">
          <cell r="B4538">
            <v>207097</v>
          </cell>
          <cell r="C4538" t="str">
            <v>Tape-Camera 8.4mm-OLVIO P16</v>
          </cell>
          <cell r="D4538">
            <v>1.03</v>
          </cell>
        </row>
        <row r="4539">
          <cell r="B4539">
            <v>207098</v>
          </cell>
          <cell r="C4539" t="str">
            <v>Foam-LCD 42.52*59.96mm-OLVIO P16</v>
          </cell>
          <cell r="D4539">
            <v>1.02</v>
          </cell>
        </row>
        <row r="4540">
          <cell r="B4540">
            <v>207099</v>
          </cell>
          <cell r="C4540" t="str">
            <v>Receiver Net-OLVIO P16</v>
          </cell>
          <cell r="D4540">
            <v>1.02</v>
          </cell>
        </row>
        <row r="4541">
          <cell r="B4541">
            <v>207100</v>
          </cell>
          <cell r="C4541" t="str">
            <v>Speaker Net-OLVIO P16</v>
          </cell>
          <cell r="D4541">
            <v>1.02</v>
          </cell>
        </row>
        <row r="4542">
          <cell r="B4542">
            <v>207101</v>
          </cell>
          <cell r="C4542" t="str">
            <v>Screw-PB1.4*4.5mm-OLVIO P16</v>
          </cell>
          <cell r="D4542">
            <v>6.12</v>
          </cell>
        </row>
        <row r="4543">
          <cell r="B4543">
            <v>207102</v>
          </cell>
          <cell r="C4543" t="str">
            <v>Screw-CB1.4*2.5mm-OLVIO P16</v>
          </cell>
          <cell r="D4543">
            <v>4.08</v>
          </cell>
        </row>
        <row r="4544">
          <cell r="B4544">
            <v>207103</v>
          </cell>
          <cell r="C4544" t="str">
            <v>Waterproof Label Dia-2.5mm-OLVIO P16</v>
          </cell>
          <cell r="D4544">
            <v>1.02</v>
          </cell>
        </row>
        <row r="4545">
          <cell r="B4545">
            <v>207104</v>
          </cell>
          <cell r="C4545" t="str">
            <v>Keypad Dome-OLVIO P16</v>
          </cell>
          <cell r="D4545">
            <v>1.02</v>
          </cell>
        </row>
        <row r="4546">
          <cell r="B4546">
            <v>207105</v>
          </cell>
          <cell r="C4546" t="str">
            <v>BT Antenna-OLVIO P16</v>
          </cell>
          <cell r="D4546">
            <v>1.0149999999999999</v>
          </cell>
        </row>
        <row r="4547">
          <cell r="B4547">
            <v>207106</v>
          </cell>
          <cell r="C4547" t="str">
            <v>Front Housing-Black-OLVIO P16</v>
          </cell>
          <cell r="D4547">
            <v>1.02</v>
          </cell>
        </row>
        <row r="4548">
          <cell r="B4548">
            <v>207107</v>
          </cell>
          <cell r="C4548" t="str">
            <v>Front Housing-Blue-OLVIO P16</v>
          </cell>
          <cell r="D4548">
            <v>1.02</v>
          </cell>
        </row>
        <row r="4549">
          <cell r="B4549">
            <v>207108</v>
          </cell>
          <cell r="C4549" t="str">
            <v>Middle Housing-Black-OLVIO P16</v>
          </cell>
          <cell r="D4549">
            <v>1.02</v>
          </cell>
        </row>
        <row r="4550">
          <cell r="B4550">
            <v>207109</v>
          </cell>
          <cell r="C4550" t="str">
            <v>Main PCBA-OLVIO P16</v>
          </cell>
          <cell r="D4550">
            <v>1.0069999999999999</v>
          </cell>
        </row>
        <row r="4551">
          <cell r="B4551">
            <v>207110</v>
          </cell>
          <cell r="C4551" t="str">
            <v>LCM-OLVIO P16</v>
          </cell>
          <cell r="D4551">
            <v>1.0249999999999999</v>
          </cell>
        </row>
        <row r="4552">
          <cell r="B4552">
            <v>207111</v>
          </cell>
          <cell r="C4552" t="str">
            <v>Back Camera-OLVIO P16</v>
          </cell>
          <cell r="D4552">
            <v>1.02</v>
          </cell>
        </row>
        <row r="4553">
          <cell r="B4553">
            <v>207112</v>
          </cell>
          <cell r="C4553" t="str">
            <v>LED Light-OLVIO P16</v>
          </cell>
          <cell r="D4553">
            <v>1.0049999999999999</v>
          </cell>
        </row>
        <row r="4554">
          <cell r="B4554">
            <v>207113</v>
          </cell>
          <cell r="C4554" t="str">
            <v>Speaker-OLVIO P16</v>
          </cell>
          <cell r="D4554">
            <v>1.02</v>
          </cell>
        </row>
        <row r="4555">
          <cell r="B4555">
            <v>207114</v>
          </cell>
          <cell r="C4555" t="str">
            <v>ABS (Battery)-WMB2700608AAAM</v>
          </cell>
          <cell r="D4555">
            <v>3.0899999999999998E-4</v>
          </cell>
        </row>
        <row r="4556">
          <cell r="B4556">
            <v>207117</v>
          </cell>
          <cell r="C4556" t="str">
            <v>Keypad-Black Blue-MM22i</v>
          </cell>
          <cell r="D4556">
            <v>1.01</v>
          </cell>
        </row>
        <row r="4557">
          <cell r="B4557">
            <v>207118</v>
          </cell>
          <cell r="C4557" t="str">
            <v>Camera 0.08MP Back-ML21</v>
          </cell>
          <cell r="D4557">
            <v>1.02</v>
          </cell>
        </row>
        <row r="4558">
          <cell r="B4558">
            <v>207119</v>
          </cell>
          <cell r="C4558" t="str">
            <v>Speaker-ML21</v>
          </cell>
          <cell r="D4558">
            <v>1.02</v>
          </cell>
        </row>
        <row r="4559">
          <cell r="B4559">
            <v>207120</v>
          </cell>
          <cell r="C4559" t="str">
            <v>BT Antenna-ML21</v>
          </cell>
          <cell r="D4559">
            <v>1.0149999999999999</v>
          </cell>
        </row>
        <row r="4560">
          <cell r="B4560">
            <v>207121</v>
          </cell>
          <cell r="C4560" t="str">
            <v>Speaker Holder-Black-ML21</v>
          </cell>
          <cell r="D4560">
            <v>1.016</v>
          </cell>
        </row>
        <row r="4561">
          <cell r="B4561">
            <v>207122</v>
          </cell>
          <cell r="C4561" t="str">
            <v>Microphone-ML21</v>
          </cell>
          <cell r="D4561">
            <v>1.02</v>
          </cell>
        </row>
        <row r="4562">
          <cell r="B4562">
            <v>207123</v>
          </cell>
          <cell r="C4562" t="str">
            <v>Keypad Dome-ML21</v>
          </cell>
          <cell r="D4562">
            <v>1.02</v>
          </cell>
        </row>
        <row r="4563">
          <cell r="B4563">
            <v>207124</v>
          </cell>
          <cell r="C4563" t="str">
            <v>Front Housing-Black-ML21</v>
          </cell>
          <cell r="D4563">
            <v>1.02</v>
          </cell>
        </row>
        <row r="4564">
          <cell r="B4564">
            <v>207125</v>
          </cell>
          <cell r="C4564" t="str">
            <v>Front Housing-Dark Blue-ML21</v>
          </cell>
          <cell r="D4564">
            <v>1.02</v>
          </cell>
        </row>
        <row r="4565">
          <cell r="B4565">
            <v>207126</v>
          </cell>
          <cell r="C4565" t="str">
            <v>Tape-LCD Lens 67.5*47.5*0.1mm-ML21</v>
          </cell>
          <cell r="D4565">
            <v>1.02</v>
          </cell>
        </row>
        <row r="4566">
          <cell r="B4566">
            <v>207127</v>
          </cell>
          <cell r="C4566" t="str">
            <v>Foam-LCD 60*42.2*0.3mm-ML21</v>
          </cell>
          <cell r="D4566">
            <v>1.02</v>
          </cell>
        </row>
        <row r="4567">
          <cell r="B4567">
            <v>207128</v>
          </cell>
          <cell r="C4567" t="str">
            <v>Receiver Net-ML21</v>
          </cell>
          <cell r="D4567">
            <v>1.02</v>
          </cell>
        </row>
        <row r="4568">
          <cell r="B4568">
            <v>207129</v>
          </cell>
          <cell r="C4568" t="str">
            <v>Middle Housing-Black-ML21</v>
          </cell>
          <cell r="D4568">
            <v>1.02</v>
          </cell>
        </row>
        <row r="4569">
          <cell r="B4569">
            <v>207130</v>
          </cell>
          <cell r="C4569" t="str">
            <v>Middle Housing-Blue-ML21</v>
          </cell>
          <cell r="D4569">
            <v>1.02</v>
          </cell>
        </row>
        <row r="4570">
          <cell r="B4570">
            <v>207131</v>
          </cell>
          <cell r="C4570" t="str">
            <v>Middle Housing-Dark Blue-ML21</v>
          </cell>
          <cell r="D4570">
            <v>1.02</v>
          </cell>
        </row>
        <row r="4571">
          <cell r="B4571">
            <v>207132</v>
          </cell>
          <cell r="C4571" t="str">
            <v>Middle Housing-Red-ML21</v>
          </cell>
          <cell r="D4571">
            <v>1.02</v>
          </cell>
        </row>
        <row r="4572">
          <cell r="B4572">
            <v>207133</v>
          </cell>
          <cell r="C4572" t="str">
            <v>Tape-Camera Lens 15.2*7*0.1mm-ML21</v>
          </cell>
          <cell r="D4572">
            <v>1.03</v>
          </cell>
        </row>
        <row r="4573">
          <cell r="B4573">
            <v>207134</v>
          </cell>
          <cell r="C4573" t="str">
            <v>Foam-Speaker 28.46*36.86*0.5mm-ML21</v>
          </cell>
          <cell r="D4573">
            <v>1.02</v>
          </cell>
        </row>
        <row r="4574">
          <cell r="B4574">
            <v>207135</v>
          </cell>
          <cell r="C4574" t="str">
            <v>Back Housing(Battery Cover)-Balck-ML21</v>
          </cell>
          <cell r="D4574">
            <v>1.01</v>
          </cell>
        </row>
        <row r="4575">
          <cell r="B4575">
            <v>207136</v>
          </cell>
          <cell r="C4575" t="str">
            <v>Back Housing(Battery Cover)-Dark Blue-ML21</v>
          </cell>
          <cell r="D4575">
            <v>1.01</v>
          </cell>
        </row>
        <row r="4576">
          <cell r="B4576">
            <v>207137</v>
          </cell>
          <cell r="C4576" t="str">
            <v>Keypad-Black Red-ML21</v>
          </cell>
          <cell r="D4576">
            <v>1.01</v>
          </cell>
        </row>
        <row r="4577">
          <cell r="B4577">
            <v>207138</v>
          </cell>
          <cell r="C4577" t="str">
            <v>Keypad-Black-ML21</v>
          </cell>
          <cell r="D4577">
            <v>1.01</v>
          </cell>
        </row>
        <row r="4578">
          <cell r="B4578">
            <v>207139</v>
          </cell>
          <cell r="C4578" t="str">
            <v>Keypad-Blue-ML21</v>
          </cell>
          <cell r="D4578">
            <v>1.01</v>
          </cell>
        </row>
        <row r="4579">
          <cell r="B4579">
            <v>207140</v>
          </cell>
          <cell r="C4579" t="str">
            <v>Keypad-Dark Blue-ML21</v>
          </cell>
          <cell r="D4579">
            <v>1.01</v>
          </cell>
        </row>
        <row r="4580">
          <cell r="B4580">
            <v>207141</v>
          </cell>
          <cell r="C4580" t="str">
            <v>LCM Lens-Black-ML21</v>
          </cell>
          <cell r="D4580">
            <v>1.03</v>
          </cell>
        </row>
        <row r="4581">
          <cell r="B4581">
            <v>207142</v>
          </cell>
          <cell r="C4581" t="str">
            <v>Camera Lens-Black-ML21</v>
          </cell>
          <cell r="D4581">
            <v>1.03</v>
          </cell>
        </row>
        <row r="4582">
          <cell r="B4582">
            <v>207143</v>
          </cell>
          <cell r="C4582" t="str">
            <v>Insulation Paste 30*10*0.05mm-ML21</v>
          </cell>
          <cell r="D4582">
            <v>1.03</v>
          </cell>
        </row>
        <row r="4583">
          <cell r="B4583">
            <v>207144</v>
          </cell>
          <cell r="C4583" t="str">
            <v>Conductive Cloth-LCD Shielding Cover 55*42*0.05mm-ML21</v>
          </cell>
          <cell r="D4583">
            <v>1.02</v>
          </cell>
        </row>
        <row r="4584">
          <cell r="B4584">
            <v>207145</v>
          </cell>
          <cell r="C4584" t="str">
            <v>Foam-LCD Padding 50*2.5*0.5mm-ML21</v>
          </cell>
          <cell r="D4584">
            <v>2.04</v>
          </cell>
        </row>
        <row r="4585">
          <cell r="B4585">
            <v>207146</v>
          </cell>
          <cell r="C4585" t="str">
            <v>Tape-Speaker Net 17.8*13.4*0.1mm-ML21</v>
          </cell>
          <cell r="D4585">
            <v>1.03</v>
          </cell>
        </row>
        <row r="4586">
          <cell r="B4586">
            <v>207147</v>
          </cell>
          <cell r="C4586" t="str">
            <v>Screw-PM1.4*3.5/D=2.5*0.7mm-ML21</v>
          </cell>
          <cell r="D4586">
            <v>8.16</v>
          </cell>
        </row>
        <row r="4587">
          <cell r="B4587">
            <v>207148</v>
          </cell>
          <cell r="C4587" t="str">
            <v>Waterproof Label Dia 4mm-ML21</v>
          </cell>
          <cell r="D4587">
            <v>1.02</v>
          </cell>
        </row>
        <row r="4588">
          <cell r="B4588">
            <v>207149</v>
          </cell>
          <cell r="C4588" t="str">
            <v>Screen Protector Film-ML21</v>
          </cell>
          <cell r="D4588">
            <v>1</v>
          </cell>
        </row>
        <row r="4589">
          <cell r="B4589">
            <v>207150</v>
          </cell>
          <cell r="C4589" t="str">
            <v>Battery Label-WMB1000107AAAN</v>
          </cell>
          <cell r="D4589">
            <v>1.02</v>
          </cell>
        </row>
        <row r="4590">
          <cell r="B4590">
            <v>207151</v>
          </cell>
          <cell r="C4590" t="str">
            <v>PE Bag(Battery)-WMB1000107AAAN</v>
          </cell>
          <cell r="D4590">
            <v>1</v>
          </cell>
        </row>
        <row r="4591">
          <cell r="B4591">
            <v>207152</v>
          </cell>
          <cell r="C4591" t="str">
            <v>Battery Cell-WMB1000107AAAN</v>
          </cell>
          <cell r="D4591">
            <v>1.00011966</v>
          </cell>
        </row>
        <row r="4592">
          <cell r="B4592">
            <v>207153</v>
          </cell>
          <cell r="C4592" t="str">
            <v>Protection Board-WMB1000107AAAN</v>
          </cell>
          <cell r="D4592">
            <v>1.02</v>
          </cell>
        </row>
        <row r="4593">
          <cell r="B4593">
            <v>207154</v>
          </cell>
          <cell r="C4593" t="str">
            <v>TOP Housing-WMB1000107AAAN</v>
          </cell>
          <cell r="D4593">
            <v>1.02</v>
          </cell>
        </row>
        <row r="4594">
          <cell r="B4594">
            <v>207155</v>
          </cell>
          <cell r="C4594" t="str">
            <v>Bottom Housing-WMB1000107AAAN</v>
          </cell>
          <cell r="D4594">
            <v>1.01</v>
          </cell>
        </row>
        <row r="4595">
          <cell r="B4595">
            <v>207156</v>
          </cell>
          <cell r="C4595" t="str">
            <v>Nickel Strip-WMB1000107AAAN</v>
          </cell>
          <cell r="D4595">
            <v>0</v>
          </cell>
        </row>
        <row r="4596">
          <cell r="B4596">
            <v>207157</v>
          </cell>
          <cell r="C4596" t="str">
            <v>3M Glue Tape-WMB1000107AAAN</v>
          </cell>
          <cell r="D4596">
            <v>1E-4</v>
          </cell>
        </row>
        <row r="4597">
          <cell r="B4597">
            <v>207158</v>
          </cell>
          <cell r="C4597" t="str">
            <v>Highland Barley Paper 0.5*2.8*10mm-WMB1000107AAAN</v>
          </cell>
          <cell r="D4597">
            <v>1.03</v>
          </cell>
        </row>
        <row r="4598">
          <cell r="B4598">
            <v>207159</v>
          </cell>
          <cell r="C4598" t="str">
            <v>Highland Barley Paper 1.1*3*25mm-WMB1000107AAAN</v>
          </cell>
          <cell r="D4598">
            <v>1.03</v>
          </cell>
        </row>
        <row r="4599">
          <cell r="B4599">
            <v>207160</v>
          </cell>
          <cell r="C4599" t="str">
            <v>BTB type connector_support 10A?3.3+/-0.1*2.32+/-0.1*0.63+/-0.05mm</v>
          </cell>
          <cell r="D4599">
            <v>1.01</v>
          </cell>
        </row>
        <row r="4600">
          <cell r="B4600">
            <v>207161</v>
          </cell>
          <cell r="C4600" t="str">
            <v>2.0 * 2.0 * 0.9__Straight type-Female-SMT, 2 +/- 0.2 * 1.9 +/- 0.2 * 0.9 +/- 0.1mm</v>
          </cell>
          <cell r="D4600">
            <v>2.02</v>
          </cell>
        </row>
        <row r="4601">
          <cell r="B4601">
            <v>207162</v>
          </cell>
          <cell r="C4601" t="str">
            <v>1.2max_0.6mm_ coaxial line connector_ANT Contact IV?2+/-0.1*2+/-0.1*0.6+/-0.1mm</v>
          </cell>
          <cell r="D4601">
            <v>1.01</v>
          </cell>
        </row>
        <row r="4602">
          <cell r="B4602">
            <v>207163</v>
          </cell>
          <cell r="C4602" t="str">
            <v>ANT H1.0_Short contact shrapnel?1.8+/-0.1*1.0+/-0.1*1.0+/-0.1mm</v>
          </cell>
          <cell r="D4602">
            <v>16.16</v>
          </cell>
        </row>
        <row r="4603">
          <cell r="B4603">
            <v>207164</v>
          </cell>
          <cell r="C4603" t="str">
            <v>IND 0201 7.5nH +/-5% Q&gt;13 Srf=4800MHz DCR=0.56ohm Ir=0.2A</v>
          </cell>
          <cell r="D4603">
            <v>2.04</v>
          </cell>
        </row>
        <row r="4604">
          <cell r="B4604">
            <v>207165</v>
          </cell>
          <cell r="C4604" t="str">
            <v>IND 0201 8.2nH +/-5% Q&gt;13 Srf=4800MHz DCR=0.72ohm Ir=0.19A</v>
          </cell>
          <cell r="D4604">
            <v>1.02</v>
          </cell>
        </row>
        <row r="4605">
          <cell r="B4605">
            <v>207166</v>
          </cell>
          <cell r="C4605" t="str">
            <v>IND 0201 9.1nH +/-5% Q&gt;13 Srf=4500MHz DCR=0.8ohm Ir=0.17A</v>
          </cell>
          <cell r="D4605">
            <v>2.04</v>
          </cell>
        </row>
        <row r="4606">
          <cell r="B4606">
            <v>207167</v>
          </cell>
          <cell r="C4606" t="str">
            <v>IND 0201 10nH +/-5% Q&gt;13 Srf=4500MHz DCR=1.2ohm Ir=0.16A</v>
          </cell>
          <cell r="D4606">
            <v>2.04</v>
          </cell>
        </row>
        <row r="4607">
          <cell r="B4607">
            <v>207168</v>
          </cell>
          <cell r="C4607" t="str">
            <v>IND 0201 12nH +/-5% Q&gt;13 Srf=3700MHz DCR=1.42ohm Ir=0.16A</v>
          </cell>
          <cell r="D4607">
            <v>3.06</v>
          </cell>
        </row>
        <row r="4608">
          <cell r="B4608">
            <v>207169</v>
          </cell>
          <cell r="C4608" t="str">
            <v>IND 0201 18nH +/-5% Q&gt;13 Srf=2800MHz DCR=1.71ohm Ir=0.14A</v>
          </cell>
          <cell r="D4608">
            <v>2.04</v>
          </cell>
        </row>
        <row r="4609">
          <cell r="B4609">
            <v>207170</v>
          </cell>
          <cell r="C4609" t="str">
            <v>IND 0201 4.3nH +/-0.3nH Q&gt;13 Srf=6400MHz DCR=0.45ohm Ir=0.22A</v>
          </cell>
          <cell r="D4609">
            <v>1.02</v>
          </cell>
        </row>
        <row r="4610">
          <cell r="B4610">
            <v>207171</v>
          </cell>
          <cell r="C4610" t="str">
            <v>CAP 0201 18pF +/-5% NPO 25V</v>
          </cell>
          <cell r="D4610">
            <v>1.0149999999999999</v>
          </cell>
        </row>
        <row r="4611">
          <cell r="B4611">
            <v>207172</v>
          </cell>
          <cell r="C4611" t="str">
            <v>CAP 0201 1.2pF +/-0.25pF NPO 25V</v>
          </cell>
          <cell r="D4611">
            <v>1.0149999999999999</v>
          </cell>
        </row>
        <row r="4612">
          <cell r="B4612">
            <v>207173</v>
          </cell>
          <cell r="C4612" t="str">
            <v>CAP 0201 2.2pF +/-0.25pF NPO 50V</v>
          </cell>
          <cell r="D4612">
            <v>1.0149999999999999</v>
          </cell>
        </row>
        <row r="4613">
          <cell r="B4613">
            <v>207174</v>
          </cell>
          <cell r="C4613" t="str">
            <v>CAP 0201 2.7pF +/-0.25pF NPO 25V</v>
          </cell>
          <cell r="D4613">
            <v>1.0149999999999999</v>
          </cell>
        </row>
        <row r="4614">
          <cell r="B4614">
            <v>207175</v>
          </cell>
          <cell r="C4614" t="str">
            <v>CAP 0201 3.9pF +/-0.25pF NPO 25V</v>
          </cell>
          <cell r="D4614">
            <v>1.0149999999999999</v>
          </cell>
        </row>
        <row r="4615">
          <cell r="B4615">
            <v>207176</v>
          </cell>
          <cell r="C4615" t="str">
            <v>CAP 0201 4.7pF +/-0.25pF NPO 25V</v>
          </cell>
          <cell r="D4615">
            <v>1.0149999999999999</v>
          </cell>
        </row>
        <row r="4616">
          <cell r="B4616">
            <v>207177</v>
          </cell>
          <cell r="C4616" t="str">
            <v>CAP 0201 6.8pF +/-0.5pF NPO 25V</v>
          </cell>
          <cell r="D4616">
            <v>1.0149999999999999</v>
          </cell>
        </row>
        <row r="4617">
          <cell r="B4617">
            <v>207178</v>
          </cell>
          <cell r="C4617" t="str">
            <v>CAP 0201 8.2pF +/-0.25pF NPO 25V</v>
          </cell>
          <cell r="D4617">
            <v>1.0149999999999999</v>
          </cell>
        </row>
        <row r="4618">
          <cell r="B4618">
            <v>207179</v>
          </cell>
          <cell r="C4618" t="str">
            <v>CAP 0201 100Nf +/-10% X5R 6.3V</v>
          </cell>
          <cell r="D4618">
            <v>1.0149999999999999</v>
          </cell>
        </row>
        <row r="4619">
          <cell r="B4619">
            <v>207180</v>
          </cell>
          <cell r="C4619" t="str">
            <v>CAP 0402 47nF +/-10% X7R 16V</v>
          </cell>
          <cell r="D4619">
            <v>1.0149999999999999</v>
          </cell>
        </row>
        <row r="4620">
          <cell r="B4620">
            <v>207181</v>
          </cell>
          <cell r="C4620" t="str">
            <v>CAP 0603 10uF +/-20% X5R 16V</v>
          </cell>
          <cell r="D4620">
            <v>7.1050000000000004</v>
          </cell>
        </row>
        <row r="4621">
          <cell r="B4621">
            <v>207182</v>
          </cell>
          <cell r="C4621" t="str">
            <v>CAP 0603 2.2uF +/-10% X5R 25V</v>
          </cell>
          <cell r="D4621">
            <v>4.0599999999999996</v>
          </cell>
        </row>
        <row r="4622">
          <cell r="B4622">
            <v>207183</v>
          </cell>
          <cell r="C4622" t="str">
            <v>CAP 0201 5.1pF +/-0.25pF C0G 50V</v>
          </cell>
          <cell r="D4622">
            <v>2.0299999999999998</v>
          </cell>
        </row>
        <row r="4623">
          <cell r="B4623">
            <v>207184</v>
          </cell>
          <cell r="C4623" t="str">
            <v>RES 0201 1500ohm +/-1%</v>
          </cell>
          <cell r="D4623">
            <v>2.04</v>
          </cell>
        </row>
        <row r="4624">
          <cell r="B4624">
            <v>207185</v>
          </cell>
          <cell r="C4624" t="str">
            <v>RES 0201 15ohm +/-1%</v>
          </cell>
          <cell r="D4624">
            <v>1.02</v>
          </cell>
        </row>
        <row r="4625">
          <cell r="B4625">
            <v>207186</v>
          </cell>
          <cell r="C4625" t="str">
            <v>RES 0201 200Kohm +/-1%</v>
          </cell>
          <cell r="D4625">
            <v>1.02</v>
          </cell>
        </row>
        <row r="4626">
          <cell r="B4626">
            <v>207187</v>
          </cell>
          <cell r="C4626" t="str">
            <v>RES 0201 33ohm +/-1%</v>
          </cell>
          <cell r="D4626">
            <v>2.04</v>
          </cell>
        </row>
        <row r="4627">
          <cell r="B4627">
            <v>207188</v>
          </cell>
          <cell r="C4627" t="str">
            <v>RES 0201 390Kohm 1%</v>
          </cell>
          <cell r="D4627">
            <v>2.04</v>
          </cell>
        </row>
        <row r="4628">
          <cell r="B4628">
            <v>207189</v>
          </cell>
          <cell r="C4628" t="str">
            <v>RES 0201 680ohm +/-1%</v>
          </cell>
          <cell r="D4628">
            <v>1.02</v>
          </cell>
        </row>
        <row r="4629">
          <cell r="B4629">
            <v>207190</v>
          </cell>
          <cell r="C4629" t="str">
            <v>NTC 100Kohm +/-5%,0402</v>
          </cell>
          <cell r="D4629">
            <v>3.06</v>
          </cell>
        </row>
        <row r="4630">
          <cell r="B4630">
            <v>207191</v>
          </cell>
          <cell r="C4630" t="str">
            <v>shield cover stainless steel ?not SMT?43.91+/-0.1*30.56+/-0.1*1.05+/-0.05</v>
          </cell>
          <cell r="D4630">
            <v>1.01</v>
          </cell>
        </row>
        <row r="4631">
          <cell r="B4631">
            <v>207192</v>
          </cell>
          <cell r="C4631" t="str">
            <v>shield cover stainless steel ?not SMT?32.66+/-0.1*16.76+/-0.1*1.05+/-0.05</v>
          </cell>
          <cell r="D4631">
            <v>1.01</v>
          </cell>
        </row>
        <row r="4632">
          <cell r="B4632">
            <v>207193</v>
          </cell>
          <cell r="C4632" t="str">
            <v>shield cover stainless steel ?not SMT?28.81+/-0.1*24.16+/-0.1*1.00+/-0.05</v>
          </cell>
          <cell r="D4632">
            <v>1.01</v>
          </cell>
        </row>
        <row r="4633">
          <cell r="B4633">
            <v>207194</v>
          </cell>
          <cell r="C4633" t="str">
            <v>Shield frame_ copper_ internal top side with insulating paint?43.55+/-0.1*30.2+/-0.1*1.3+/-0.05</v>
          </cell>
          <cell r="D4633">
            <v>1.01</v>
          </cell>
        </row>
        <row r="4634">
          <cell r="B4634">
            <v>207195</v>
          </cell>
          <cell r="C4634" t="str">
            <v>Shield frame_ copper_ internal top side with insulating paint?32.3+/-0.1*16.4+/-0.1*1.3+/-0.1</v>
          </cell>
          <cell r="D4634">
            <v>1.01</v>
          </cell>
        </row>
        <row r="4635">
          <cell r="B4635">
            <v>207196</v>
          </cell>
          <cell r="C4635" t="str">
            <v>Shield frame_ copper_ internal top side with insulating paint?28.45+/-0.1*23.80+/-0.1*1.2+/-0.05</v>
          </cell>
          <cell r="D4635">
            <v>1.01</v>
          </cell>
        </row>
        <row r="4636">
          <cell r="B4636">
            <v>207197</v>
          </cell>
          <cell r="C4636" t="str">
            <v>Shield cover_copper_ internal top side with insulating paint?41.93+/-0.1*32.75+/-0.1*1.35+/-0.05</v>
          </cell>
          <cell r="D4636">
            <v>1.01</v>
          </cell>
        </row>
        <row r="4637">
          <cell r="B4637">
            <v>207198</v>
          </cell>
          <cell r="C4637" t="str">
            <v>10 layers 2 steps_wu zhu__V2.0(20190904??4 jointed board size?139.2+/-0.1*98+/-0.1*0.8+/-0.1?</v>
          </cell>
          <cell r="D4637">
            <v>1.0009999999999999</v>
          </cell>
        </row>
        <row r="4638">
          <cell r="B4638">
            <v>207199</v>
          </cell>
          <cell r="C4638" t="str">
            <v>Heat dissipation material__regulation shape_5*5*0.6mm_grey color _5W heat conductivity_hardness 30 degree_</v>
          </cell>
          <cell r="D4638">
            <v>1.02</v>
          </cell>
        </row>
        <row r="4639">
          <cell r="B4639">
            <v>207200</v>
          </cell>
          <cell r="C4639" t="str">
            <v>Heat dissipation material__regulation shape_10*10*0.6mm_grey color_5W heat conductivity_hardness 30 degree_</v>
          </cell>
          <cell r="D4639">
            <v>1.02</v>
          </cell>
        </row>
        <row r="4640">
          <cell r="B4640">
            <v>207201</v>
          </cell>
          <cell r="C4640" t="str">
            <v>Keypad-Black Blue-OLIVO L51</v>
          </cell>
          <cell r="D4640">
            <v>1.01</v>
          </cell>
        </row>
        <row r="4641">
          <cell r="B4641">
            <v>207202</v>
          </cell>
          <cell r="C4641" t="str">
            <v>11.5*13.0*1.0 153FBGA_64GB_eMMC5.1__</v>
          </cell>
          <cell r="D4641">
            <v>1.002</v>
          </cell>
        </row>
        <row r="4642">
          <cell r="B4642">
            <v>207203</v>
          </cell>
          <cell r="C4642" t="str">
            <v>200-ball VFBGA(10mm*14.5mm*1.0mm max)_32Gb(4GB)_LPDDR4X__</v>
          </cell>
          <cell r="D4642">
            <v>1.002</v>
          </cell>
        </row>
        <row r="4643">
          <cell r="B4643">
            <v>207204</v>
          </cell>
          <cell r="C4643" t="str">
            <v>Foam-Side Key FPC 10.3*3.5mm-Primo N4</v>
          </cell>
          <cell r="D4643">
            <v>1.03</v>
          </cell>
        </row>
        <row r="4644">
          <cell r="B4644">
            <v>207205</v>
          </cell>
          <cell r="C4644" t="str">
            <v>Rubber Sleeve 8M 6.86*H2.05mm-Primo N4</v>
          </cell>
          <cell r="D4644">
            <v>1.02</v>
          </cell>
        </row>
        <row r="4645">
          <cell r="B4645">
            <v>207206</v>
          </cell>
          <cell r="C4645" t="str">
            <v>Machine Screw- M14* L30* D25* T05-P-B;2.5*1.4 0mm-Primo N4</v>
          </cell>
          <cell r="D4645">
            <v>8.24</v>
          </cell>
        </row>
        <row r="4646">
          <cell r="B4646">
            <v>207207</v>
          </cell>
          <cell r="C4646" t="str">
            <v>Mylar-FPC Hole-Yellow 19*8.5*0.05mm-Primo N4</v>
          </cell>
          <cell r="D4646">
            <v>1.02</v>
          </cell>
        </row>
        <row r="4647">
          <cell r="B4647">
            <v>207208</v>
          </cell>
          <cell r="C4647" t="str">
            <v>Steel Sheet-LCD FPC Connector-Primo N4</v>
          </cell>
          <cell r="D4647">
            <v>1.0049999999999999</v>
          </cell>
        </row>
        <row r="4648">
          <cell r="B4648">
            <v>207209</v>
          </cell>
          <cell r="C4648" t="str">
            <v>FPC Key With Dome-Black-Primo N4</v>
          </cell>
          <cell r="D4648">
            <v>1.0149999999999999</v>
          </cell>
        </row>
        <row r="4649">
          <cell r="B4649">
            <v>207210</v>
          </cell>
          <cell r="C4649" t="str">
            <v>Main FPC-BTB Type-Black-Primo N4</v>
          </cell>
          <cell r="D4649">
            <v>1.008</v>
          </cell>
        </row>
        <row r="4650">
          <cell r="B4650">
            <v>207211</v>
          </cell>
          <cell r="C4650" t="str">
            <v>Antenna-GSM-Black-Primo N4</v>
          </cell>
          <cell r="D4650">
            <v>1.02</v>
          </cell>
        </row>
        <row r="4651">
          <cell r="B4651">
            <v>207212</v>
          </cell>
          <cell r="C4651" t="str">
            <v>Antenna-Driversity-Black-Primo N4</v>
          </cell>
          <cell r="D4651">
            <v>1.02</v>
          </cell>
        </row>
        <row r="4652">
          <cell r="B4652">
            <v>207213</v>
          </cell>
          <cell r="C4652" t="str">
            <v>Antenna-GPS-Black-Primo N4</v>
          </cell>
          <cell r="D4652">
            <v>1.02</v>
          </cell>
        </row>
        <row r="4653">
          <cell r="B4653">
            <v>207214</v>
          </cell>
          <cell r="C4653" t="str">
            <v>Antenna-WIFI/BT-Black-Primo N4</v>
          </cell>
          <cell r="D4653">
            <v>1.02</v>
          </cell>
        </row>
        <row r="4654">
          <cell r="B4654">
            <v>207215</v>
          </cell>
          <cell r="C4654" t="str">
            <v>Cable Coaxial-Primo N4</v>
          </cell>
          <cell r="D4654">
            <v>1.0149999999999999</v>
          </cell>
        </row>
        <row r="4655">
          <cell r="B4655">
            <v>207216</v>
          </cell>
          <cell r="C4655" t="str">
            <v>Camera Protective Lens-Black-Primo N4</v>
          </cell>
          <cell r="D4655">
            <v>1.01</v>
          </cell>
        </row>
        <row r="4656">
          <cell r="B4656">
            <v>207217</v>
          </cell>
          <cell r="C4656" t="str">
            <v>Back Housing(Battery Cover)Rainbow Black-Primo N4</v>
          </cell>
          <cell r="D4656">
            <v>1.01</v>
          </cell>
        </row>
        <row r="4657">
          <cell r="B4657">
            <v>207218</v>
          </cell>
          <cell r="C4657" t="str">
            <v>Back Housing(Battery Cover)Sea Green-Primo N4</v>
          </cell>
          <cell r="D4657">
            <v>1.01</v>
          </cell>
        </row>
        <row r="4658">
          <cell r="B4658">
            <v>207219</v>
          </cell>
          <cell r="C4658" t="str">
            <v>Camera Decoration-Rainbow Black-Primo N4</v>
          </cell>
          <cell r="D4658">
            <v>1.01</v>
          </cell>
        </row>
        <row r="4659">
          <cell r="B4659">
            <v>207220</v>
          </cell>
          <cell r="C4659" t="str">
            <v>Camera Decoration-Sea Green-Primo N4</v>
          </cell>
          <cell r="D4659">
            <v>1.01</v>
          </cell>
        </row>
        <row r="4660">
          <cell r="B4660">
            <v>207221</v>
          </cell>
          <cell r="C4660" t="str">
            <v>Machine Screw M14* L25* D25* T05-P-B;2.5*1.4 0mm-Primo N4</v>
          </cell>
          <cell r="D4660">
            <v>11.33</v>
          </cell>
        </row>
        <row r="4661">
          <cell r="B4661">
            <v>207222</v>
          </cell>
          <cell r="C4661" t="str">
            <v>Camera 16M AF Back-Primo N4</v>
          </cell>
          <cell r="D4661">
            <v>1.0049999999999999</v>
          </cell>
        </row>
        <row r="4662">
          <cell r="B4662">
            <v>207223</v>
          </cell>
          <cell r="C4662" t="str">
            <v>Sub PCBA-Primo N4</v>
          </cell>
          <cell r="D4662">
            <v>1.01</v>
          </cell>
        </row>
        <row r="4663">
          <cell r="B4663">
            <v>207224</v>
          </cell>
          <cell r="C4663" t="str">
            <v>Camera 13M FF Front-Primo N4</v>
          </cell>
          <cell r="D4663">
            <v>1.0049999999999999</v>
          </cell>
        </row>
        <row r="4664">
          <cell r="B4664">
            <v>207225</v>
          </cell>
          <cell r="C4664" t="str">
            <v>Camera 8.0M FF Dual Back-Primo N4</v>
          </cell>
          <cell r="D4664">
            <v>1.0049999999999999</v>
          </cell>
        </row>
        <row r="4665">
          <cell r="B4665">
            <v>207226</v>
          </cell>
          <cell r="C4665" t="str">
            <v>Camera 2.0M FF Dual Sub Rear-Primo N4</v>
          </cell>
          <cell r="D4665">
            <v>1.0049999999999999</v>
          </cell>
        </row>
        <row r="4666">
          <cell r="B4666">
            <v>207227</v>
          </cell>
          <cell r="C4666" t="str">
            <v>Conductive Cloth-compacted foam 21.1*6.1*0.1mm-Primo N4</v>
          </cell>
          <cell r="D4666">
            <v>1.02</v>
          </cell>
        </row>
        <row r="4667">
          <cell r="B4667">
            <v>207228</v>
          </cell>
          <cell r="C4667" t="str">
            <v>Graphite Film-PCBA Front 62.77*42.91*0.07mm-Primo N4</v>
          </cell>
          <cell r="D4667">
            <v>1.03</v>
          </cell>
        </row>
        <row r="4668">
          <cell r="B4668">
            <v>207229</v>
          </cell>
          <cell r="C4668" t="str">
            <v>Graphite Film-PCBA Back 50.68*40.9*0.07mm-Primo N4</v>
          </cell>
          <cell r="D4668">
            <v>1.03</v>
          </cell>
        </row>
        <row r="4669">
          <cell r="B4669">
            <v>207230</v>
          </cell>
          <cell r="C4669" t="str">
            <v>Graphite Film-Battery 60*57*0.1mm-Primo N4</v>
          </cell>
          <cell r="D4669">
            <v>1.03</v>
          </cell>
        </row>
        <row r="4670">
          <cell r="B4670">
            <v>207231</v>
          </cell>
          <cell r="C4670" t="str">
            <v>Mylar-Mic Double Sided Adhesive 4.5*3.38mm-Primo N4</v>
          </cell>
          <cell r="D4670">
            <v>1.03</v>
          </cell>
        </row>
        <row r="4671">
          <cell r="B4671">
            <v>207233</v>
          </cell>
          <cell r="C4671" t="str">
            <v>Graphite Paper PCBA 58.3*32.46*0.14 Black-Primo H9</v>
          </cell>
          <cell r="D4671">
            <v>1.03</v>
          </cell>
        </row>
        <row r="4672">
          <cell r="B4672">
            <v>207234</v>
          </cell>
          <cell r="C4672" t="str">
            <v>Graphite Paper Finger 30.7*33.1*0.05 Dark yellow-Primo H9</v>
          </cell>
          <cell r="D4672">
            <v>1.03</v>
          </cell>
        </row>
        <row r="4673">
          <cell r="B4673">
            <v>207235</v>
          </cell>
          <cell r="C4673" t="str">
            <v>Foam P/L Sensor Waterproof 4.8*6.6*0.2mm, black-Primo H9</v>
          </cell>
          <cell r="D4673">
            <v>1.03</v>
          </cell>
        </row>
        <row r="4674">
          <cell r="B4674">
            <v>207236</v>
          </cell>
          <cell r="C4674" t="str">
            <v>Foam P/L Sensor PCBA 9.35*5*1.2, black-Primo H9</v>
          </cell>
          <cell r="D4674">
            <v>1.03</v>
          </cell>
        </row>
        <row r="4675">
          <cell r="B4675">
            <v>207237</v>
          </cell>
          <cell r="C4675" t="str">
            <v>Front Housing With Touch &amp; LCM Black-Primo H9</v>
          </cell>
          <cell r="D4675">
            <v>1.02</v>
          </cell>
        </row>
        <row r="4676">
          <cell r="B4676">
            <v>207238</v>
          </cell>
          <cell r="C4676" t="str">
            <v>Sub PCBA-Primo H9</v>
          </cell>
          <cell r="D4676">
            <v>1.01</v>
          </cell>
        </row>
        <row r="4677">
          <cell r="B4677">
            <v>207239</v>
          </cell>
          <cell r="C4677" t="str">
            <v>Camera 8.0M FF Front-Primo H9</v>
          </cell>
          <cell r="D4677">
            <v>1.0049999999999999</v>
          </cell>
        </row>
        <row r="4678">
          <cell r="B4678">
            <v>207240</v>
          </cell>
          <cell r="C4678" t="str">
            <v>Main Rear Camera 13M AF-Primo H9</v>
          </cell>
          <cell r="D4678">
            <v>1.0049999999999999</v>
          </cell>
        </row>
        <row r="4679">
          <cell r="B4679">
            <v>207241</v>
          </cell>
          <cell r="C4679" t="str">
            <v>Sub Rear Camera 2.0M FF-Primo H9</v>
          </cell>
          <cell r="D4679">
            <v>1.0049999999999999</v>
          </cell>
        </row>
        <row r="4680">
          <cell r="B4680">
            <v>207242</v>
          </cell>
          <cell r="C4680" t="str">
            <v>Graphite Paper Battery Cover 60.45*60*0.14mm Black-Primo H9</v>
          </cell>
          <cell r="D4680">
            <v>1.03</v>
          </cell>
        </row>
        <row r="4681">
          <cell r="B4681">
            <v>207244</v>
          </cell>
          <cell r="C4681" t="str">
            <v>Front Housing-Deep Blue-S33</v>
          </cell>
          <cell r="D4681">
            <v>1</v>
          </cell>
        </row>
        <row r="4682">
          <cell r="B4682">
            <v>207245</v>
          </cell>
          <cell r="C4682" t="str">
            <v>Back Housing(Battery Cover)Deep Blue-S33</v>
          </cell>
          <cell r="D4682">
            <v>1</v>
          </cell>
        </row>
        <row r="4683">
          <cell r="B4683">
            <v>207246</v>
          </cell>
          <cell r="C4683" t="str">
            <v>Foam-Camera 6.7*4.4*0.5mm-S33</v>
          </cell>
          <cell r="D4683">
            <v>1.02</v>
          </cell>
        </row>
        <row r="4684">
          <cell r="B4684">
            <v>207247</v>
          </cell>
          <cell r="C4684" t="str">
            <v>RF PA (Duad Band GSM/GPRS)</v>
          </cell>
          <cell r="D4684">
            <v>1</v>
          </cell>
        </row>
        <row r="4685">
          <cell r="B4685">
            <v>207248</v>
          </cell>
          <cell r="C4685" t="str">
            <v>0402 BEAD (1000 Ohm @100MHz,</v>
          </cell>
          <cell r="D4685">
            <v>9</v>
          </cell>
        </row>
        <row r="4686">
          <cell r="B4686">
            <v>207249</v>
          </cell>
          <cell r="C4686" t="str">
            <v>0603 BEAD (60 ohm @100MHz,</v>
          </cell>
          <cell r="D4686">
            <v>1</v>
          </cell>
        </row>
        <row r="4687">
          <cell r="B4687">
            <v>207250</v>
          </cell>
          <cell r="C4687" t="str">
            <v>0201 IND (2.0nH, +/- 0.3nH,Q&gt;13,compensate+0.25N)</v>
          </cell>
          <cell r="D4687">
            <v>1</v>
          </cell>
        </row>
        <row r="4688">
          <cell r="B4688">
            <v>207251</v>
          </cell>
          <cell r="C4688" t="str">
            <v>0201Patch multilayer inductor (2.2nH, +/- 0.3nH, high Q value)</v>
          </cell>
          <cell r="D4688">
            <v>1</v>
          </cell>
        </row>
        <row r="4689">
          <cell r="B4689">
            <v>207252</v>
          </cell>
          <cell r="C4689" t="str">
            <v>0201 IND (2.7nH, +/- 0.3nH, high Q, compensate + 0.25N)</v>
          </cell>
          <cell r="D4689">
            <v>2</v>
          </cell>
        </row>
        <row r="4690">
          <cell r="B4690">
            <v>207253</v>
          </cell>
          <cell r="C4690" t="str">
            <v>0201 IND (3.3nH, +/- 0.3nH, high Q, compensate+0.25N)</v>
          </cell>
          <cell r="D4690">
            <v>4</v>
          </cell>
        </row>
        <row r="4691">
          <cell r="B4691">
            <v>207254</v>
          </cell>
          <cell r="C4691" t="str">
            <v>0201 IND (3.9nH, +/- 0.3nH, high Q, compensate+0.25N)</v>
          </cell>
          <cell r="D4691">
            <v>2</v>
          </cell>
        </row>
        <row r="4692">
          <cell r="B4692">
            <v>207255</v>
          </cell>
          <cell r="C4692" t="str">
            <v>0201 IND(5.1nH, +/- 0.3nH,Q&gt;13,compensate+0.25N)</v>
          </cell>
          <cell r="D4692">
            <v>1</v>
          </cell>
        </row>
        <row r="4693">
          <cell r="B4693">
            <v>207256</v>
          </cell>
          <cell r="C4693" t="str">
            <v>0201Patch multilayer inductor (5.6nH, +/- 0.3nH, high Q value)</v>
          </cell>
          <cell r="D4693">
            <v>1</v>
          </cell>
        </row>
        <row r="4694">
          <cell r="B4694">
            <v>207257</v>
          </cell>
          <cell r="C4694" t="str">
            <v>0201Patch multilayer inductor (18nH, +/- 5%, high Q value)</v>
          </cell>
          <cell r="D4694">
            <v>2</v>
          </cell>
        </row>
        <row r="4695">
          <cell r="B4695">
            <v>207258</v>
          </cell>
          <cell r="C4695" t="str">
            <v>0201 IND(33nH, +/- 5%,Q&gt;11,compensate +0.85N)</v>
          </cell>
          <cell r="D4695">
            <v>1</v>
          </cell>
        </row>
        <row r="4696">
          <cell r="B4696">
            <v>207259</v>
          </cell>
          <cell r="C4696" t="str">
            <v>Micro USB CONNECTOR (7.5*5.2*2.45,0.65PITCH, 5pin,4DIP,On board, without flanging nickel plating.)</v>
          </cell>
          <cell r="D4696">
            <v>1</v>
          </cell>
        </row>
        <row r="4697">
          <cell r="B4697">
            <v>207260</v>
          </cell>
          <cell r="C4697" t="str">
            <v>T-FLASH CARD CONNECTOR (simple, 1.5H)</v>
          </cell>
          <cell r="D4697">
            <v>1</v>
          </cell>
        </row>
        <row r="4698">
          <cell r="B4698">
            <v>207261</v>
          </cell>
          <cell r="C4698" t="str">
            <v>BATTERY CONNECTOR (3pin side contact with post,5.4H,3.0PBelt positioning column)</v>
          </cell>
          <cell r="D4698">
            <v>1</v>
          </cell>
        </row>
        <row r="4699">
          <cell r="B4699">
            <v>207262</v>
          </cell>
          <cell r="C4699" t="str">
            <v>Micro sim slot (1.5h inline anti-crash PIN)</v>
          </cell>
          <cell r="D4699">
            <v>2</v>
          </cell>
        </row>
        <row r="4700">
          <cell r="B4700">
            <v>207263</v>
          </cell>
          <cell r="C4700" t="str">
            <v>Keypad-Deep Blue-S33</v>
          </cell>
          <cell r="D4700">
            <v>1</v>
          </cell>
        </row>
        <row r="4701">
          <cell r="B4701">
            <v>207264</v>
          </cell>
          <cell r="C4701" t="str">
            <v>Main PCBA-GH7i</v>
          </cell>
          <cell r="D4701">
            <v>1</v>
          </cell>
        </row>
        <row r="4702">
          <cell r="B4702">
            <v>207265</v>
          </cell>
          <cell r="C4702" t="str">
            <v>Battery 2500mAh-GH7i</v>
          </cell>
          <cell r="D4702">
            <v>1</v>
          </cell>
        </row>
        <row r="4703">
          <cell r="B4703">
            <v>207266</v>
          </cell>
          <cell r="C4703" t="str">
            <v>TP-Black-GH7i</v>
          </cell>
          <cell r="D4703">
            <v>1</v>
          </cell>
        </row>
        <row r="4704">
          <cell r="B4704">
            <v>207267</v>
          </cell>
          <cell r="C4704" t="str">
            <v>TP-Golden-GH7i</v>
          </cell>
          <cell r="D4704">
            <v>1</v>
          </cell>
        </row>
        <row r="4705">
          <cell r="B4705">
            <v>207268</v>
          </cell>
          <cell r="C4705" t="str">
            <v>Earphone(White) 3.5mm Jack-GH7i</v>
          </cell>
          <cell r="D4705">
            <v>1</v>
          </cell>
        </row>
        <row r="4706">
          <cell r="B4706">
            <v>207269</v>
          </cell>
          <cell r="C4706" t="str">
            <v>Screen Protector Film-GH7i</v>
          </cell>
          <cell r="D4706">
            <v>1</v>
          </cell>
        </row>
        <row r="4707">
          <cell r="B4707">
            <v>207270</v>
          </cell>
          <cell r="C4707" t="str">
            <v>Speaker Dustproof Net 23.74*6.94*0.5mm-GH7i</v>
          </cell>
          <cell r="D4707">
            <v>1.01</v>
          </cell>
        </row>
        <row r="4708">
          <cell r="B4708">
            <v>207271</v>
          </cell>
          <cell r="C4708" t="str">
            <v>Speaker Insulating Paper 12*11.2*0.06mm-GH7i</v>
          </cell>
          <cell r="D4708">
            <v>1.01</v>
          </cell>
        </row>
        <row r="4709">
          <cell r="B4709">
            <v>207272</v>
          </cell>
          <cell r="C4709" t="str">
            <v>Tape-Motor Conductive Double Sided D9.6*0.15mm-GH7i</v>
          </cell>
          <cell r="D4709">
            <v>1.01</v>
          </cell>
        </row>
        <row r="4710">
          <cell r="B4710">
            <v>207273</v>
          </cell>
          <cell r="C4710" t="str">
            <v>Conductive Foam-Rear Camera 12*6*0.06mm-GH7i</v>
          </cell>
          <cell r="D4710">
            <v>1.01</v>
          </cell>
        </row>
        <row r="4711">
          <cell r="B4711">
            <v>207274</v>
          </cell>
          <cell r="C4711" t="str">
            <v>Conductive Foam-Front Camera 5*5*0.8mm-GH7i</v>
          </cell>
          <cell r="D4711">
            <v>1.01</v>
          </cell>
        </row>
        <row r="4712">
          <cell r="B4712">
            <v>207275</v>
          </cell>
          <cell r="C4712" t="str">
            <v>Conductive Foam-Rear Camera 5*5*0.06mm-GH7i</v>
          </cell>
          <cell r="D4712">
            <v>2.02</v>
          </cell>
        </row>
        <row r="4713">
          <cell r="B4713">
            <v>207276</v>
          </cell>
          <cell r="C4713" t="str">
            <v>Flash Lampshade Gum 3*1.5*0.1mm-GH7i</v>
          </cell>
          <cell r="D4713">
            <v>1.01</v>
          </cell>
        </row>
        <row r="4714">
          <cell r="B4714">
            <v>207277</v>
          </cell>
          <cell r="C4714" t="str">
            <v>Earphone Waterproof Paper 20.8*9.5*0.06mm-GH7i</v>
          </cell>
          <cell r="D4714">
            <v>1.01</v>
          </cell>
        </row>
        <row r="4715">
          <cell r="B4715">
            <v>207278</v>
          </cell>
          <cell r="C4715" t="str">
            <v>USB Support Steel Disc-GH7i</v>
          </cell>
          <cell r="D4715">
            <v>1</v>
          </cell>
        </row>
        <row r="4716">
          <cell r="B4716">
            <v>207279</v>
          </cell>
          <cell r="C4716" t="str">
            <v>Foam-USB Steel Fixed 8*3.6*0.25mm-GH7i</v>
          </cell>
          <cell r="D4716">
            <v>1.01</v>
          </cell>
        </row>
        <row r="4717">
          <cell r="B4717">
            <v>207280</v>
          </cell>
          <cell r="C4717" t="str">
            <v>Foam-Common Connector Press 13*4.0*0.5mm-GH7i</v>
          </cell>
          <cell r="D4717">
            <v>2.02</v>
          </cell>
        </row>
        <row r="4718">
          <cell r="B4718">
            <v>207281</v>
          </cell>
          <cell r="C4718" t="str">
            <v>Camera 5MP-Front-GH7i</v>
          </cell>
          <cell r="D4718">
            <v>1</v>
          </cell>
        </row>
        <row r="4719">
          <cell r="B4719">
            <v>207282</v>
          </cell>
          <cell r="C4719" t="str">
            <v>Camera 8MP-Back-GH7i</v>
          </cell>
          <cell r="D4719">
            <v>1</v>
          </cell>
        </row>
        <row r="4720">
          <cell r="B4720">
            <v>207283</v>
          </cell>
          <cell r="C4720" t="str">
            <v>LCM-GH7i</v>
          </cell>
          <cell r="D4720">
            <v>1</v>
          </cell>
        </row>
        <row r="4721">
          <cell r="B4721">
            <v>207284</v>
          </cell>
          <cell r="C4721" t="str">
            <v>MIC-GH7i</v>
          </cell>
          <cell r="D4721">
            <v>1</v>
          </cell>
        </row>
        <row r="4722">
          <cell r="B4722">
            <v>207285</v>
          </cell>
          <cell r="C4722" t="str">
            <v>Speaker-GH7i</v>
          </cell>
          <cell r="D4722">
            <v>1</v>
          </cell>
        </row>
        <row r="4723">
          <cell r="B4723">
            <v>207286</v>
          </cell>
          <cell r="C4723" t="str">
            <v>Seal Rubber-Distance Sensor- GH7i</v>
          </cell>
          <cell r="D4723">
            <v>1</v>
          </cell>
        </row>
        <row r="4724">
          <cell r="B4724">
            <v>207287</v>
          </cell>
          <cell r="C4724" t="str">
            <v>Seal Rubber-Mic-GH7i</v>
          </cell>
          <cell r="D4724">
            <v>1</v>
          </cell>
        </row>
        <row r="4725">
          <cell r="B4725">
            <v>207288</v>
          </cell>
          <cell r="C4725" t="str">
            <v>Sealed Foam-Common Speaker Front Chamber-15*11*0.7mm-GH7i</v>
          </cell>
          <cell r="D4725">
            <v>1.01</v>
          </cell>
        </row>
        <row r="4726">
          <cell r="B4726">
            <v>207289</v>
          </cell>
          <cell r="C4726" t="str">
            <v>Tape-CTP 144.76*67.8*0.2mm-GH7i</v>
          </cell>
          <cell r="D4726">
            <v>1.0302</v>
          </cell>
        </row>
        <row r="4727">
          <cell r="B4727">
            <v>207290</v>
          </cell>
          <cell r="C4727" t="str">
            <v>Flash cover-Rear Camera-GH7i</v>
          </cell>
          <cell r="D4727">
            <v>1</v>
          </cell>
        </row>
        <row r="4728">
          <cell r="B4728">
            <v>207291</v>
          </cell>
          <cell r="C4728" t="str">
            <v>Antenna-GSM-Black-GH7i</v>
          </cell>
          <cell r="D4728">
            <v>1</v>
          </cell>
        </row>
        <row r="4729">
          <cell r="B4729">
            <v>207292</v>
          </cell>
          <cell r="C4729" t="str">
            <v>Antenna-GSM-White-GH7i</v>
          </cell>
          <cell r="D4729">
            <v>1</v>
          </cell>
        </row>
        <row r="4730">
          <cell r="B4730">
            <v>207293</v>
          </cell>
          <cell r="C4730" t="str">
            <v>Antenna-GPS Wifi-Black-GH7i</v>
          </cell>
          <cell r="D4730">
            <v>1</v>
          </cell>
        </row>
        <row r="4731">
          <cell r="B4731">
            <v>207294</v>
          </cell>
          <cell r="C4731" t="str">
            <v>Antenna-GPS Wifi-White-GH7i</v>
          </cell>
          <cell r="D4731">
            <v>1</v>
          </cell>
        </row>
        <row r="4732">
          <cell r="B4732">
            <v>207295</v>
          </cell>
          <cell r="C4732" t="str">
            <v>Screw-White-PB 2.0*3.4mm-GH7i</v>
          </cell>
          <cell r="D4732">
            <v>10.1</v>
          </cell>
        </row>
        <row r="4733">
          <cell r="B4733">
            <v>207296</v>
          </cell>
          <cell r="C4733" t="str">
            <v>Screw-Black-PB 2.0*3.4mm-GH7i</v>
          </cell>
          <cell r="D4733">
            <v>10.1</v>
          </cell>
        </row>
        <row r="4734">
          <cell r="B4734">
            <v>207297</v>
          </cell>
          <cell r="C4734" t="str">
            <v>Screw ST1.4*0.3*2.5mm-GH7i</v>
          </cell>
          <cell r="D4734">
            <v>2.02</v>
          </cell>
        </row>
        <row r="4735">
          <cell r="B4735">
            <v>207298</v>
          </cell>
          <cell r="C4735" t="str">
            <v>Foam-LCD 131.31*64.98*0.55mm-GH7i</v>
          </cell>
          <cell r="D4735">
            <v>1.01</v>
          </cell>
        </row>
        <row r="4736">
          <cell r="B4736">
            <v>207299</v>
          </cell>
          <cell r="C4736" t="str">
            <v>Receiver Dustproof Net 11.3*3.9*0.35mm-GH7i</v>
          </cell>
          <cell r="D4736">
            <v>1.01</v>
          </cell>
        </row>
        <row r="4737">
          <cell r="B4737">
            <v>207300</v>
          </cell>
          <cell r="C4737" t="str">
            <v>Conductive Sponge-PCBA Ground Connection Electric 20*6*0.2mm-GH7i</v>
          </cell>
          <cell r="D4737">
            <v>3.03</v>
          </cell>
        </row>
        <row r="4738">
          <cell r="B4738">
            <v>207301</v>
          </cell>
          <cell r="C4738" t="str">
            <v>Foam-Front Camera Sealed D6.4*3.8*0.5mm-GH7i</v>
          </cell>
          <cell r="D4738">
            <v>1.01</v>
          </cell>
        </row>
        <row r="4739">
          <cell r="B4739">
            <v>207302</v>
          </cell>
          <cell r="C4739" t="str">
            <v>Foam-Rear Camera Sealed D8.4*8.4*0.5mm-GH7i</v>
          </cell>
          <cell r="D4739">
            <v>1.01</v>
          </cell>
        </row>
        <row r="4740">
          <cell r="B4740">
            <v>207303</v>
          </cell>
          <cell r="C4740" t="str">
            <v>Sealed Foam-Rear Cover USB 10.1*5.16*0.55mm-GH7i</v>
          </cell>
          <cell r="D4740">
            <v>1.01</v>
          </cell>
        </row>
        <row r="4741">
          <cell r="B4741">
            <v>207304</v>
          </cell>
          <cell r="C4741" t="str">
            <v>Rear Camera Lens Gum D9.64*7.04*0.1mm-GH7i</v>
          </cell>
          <cell r="D4741">
            <v>1.01</v>
          </cell>
        </row>
        <row r="4742">
          <cell r="B4742">
            <v>207305</v>
          </cell>
          <cell r="C4742" t="str">
            <v>Foam-Speaker Cavity Back Housing 42.8*17.6*0.8mm-GH7i</v>
          </cell>
          <cell r="D4742">
            <v>1.01</v>
          </cell>
        </row>
        <row r="4743">
          <cell r="B4743">
            <v>207306</v>
          </cell>
          <cell r="C4743" t="str">
            <v>Foam-Rear Cover Earphone Socket 11.8*9.4*0.5mm-GH7i</v>
          </cell>
          <cell r="D4743">
            <v>1.01</v>
          </cell>
        </row>
        <row r="4744">
          <cell r="B4744">
            <v>207307</v>
          </cell>
          <cell r="C4744" t="str">
            <v>Foam-Front Housing Earphone Socket 12.25*11.6mm-GH7i</v>
          </cell>
          <cell r="D4744">
            <v>1.01</v>
          </cell>
        </row>
        <row r="4745">
          <cell r="B4745">
            <v>207308</v>
          </cell>
          <cell r="C4745" t="str">
            <v>Motor-GH7i</v>
          </cell>
          <cell r="D4745">
            <v>1</v>
          </cell>
        </row>
        <row r="4746">
          <cell r="B4746">
            <v>207309</v>
          </cell>
          <cell r="C4746" t="str">
            <v>Receiver-GH7i</v>
          </cell>
          <cell r="D4746">
            <v>1</v>
          </cell>
        </row>
        <row r="4747">
          <cell r="B4747">
            <v>207310</v>
          </cell>
          <cell r="C4747" t="str">
            <v>FPC Key With Dome-GH7i</v>
          </cell>
          <cell r="D4747">
            <v>1</v>
          </cell>
        </row>
        <row r="4748">
          <cell r="B4748">
            <v>207311</v>
          </cell>
          <cell r="C4748" t="str">
            <v>Back Housing(Battery Cover)Black-GH7i</v>
          </cell>
          <cell r="D4748">
            <v>1</v>
          </cell>
        </row>
        <row r="4749">
          <cell r="B4749">
            <v>207312</v>
          </cell>
          <cell r="C4749" t="str">
            <v>Back Housing(Battery Cover) Ice Blue-GH7i</v>
          </cell>
          <cell r="D4749">
            <v>1</v>
          </cell>
        </row>
        <row r="4750">
          <cell r="B4750">
            <v>207313</v>
          </cell>
          <cell r="C4750" t="str">
            <v>Back Housing(Battery Cover)Golden-GH7i</v>
          </cell>
          <cell r="D4750">
            <v>1</v>
          </cell>
        </row>
        <row r="4751">
          <cell r="B4751">
            <v>207314</v>
          </cell>
          <cell r="C4751" t="str">
            <v>Charger-(White)1000mAh-GH7i</v>
          </cell>
          <cell r="D4751">
            <v>1</v>
          </cell>
        </row>
        <row r="4752">
          <cell r="B4752">
            <v>207315</v>
          </cell>
          <cell r="C4752" t="str">
            <v>Usb Cable(White) Micro 5 Pin-GH7i</v>
          </cell>
          <cell r="D4752">
            <v>1</v>
          </cell>
        </row>
        <row r="4753">
          <cell r="B4753">
            <v>207316</v>
          </cell>
          <cell r="C4753" t="str">
            <v>Back Housing(Battery Cover)Golden-GM3+</v>
          </cell>
          <cell r="D4753">
            <v>0</v>
          </cell>
        </row>
        <row r="4754">
          <cell r="B4754">
            <v>207317</v>
          </cell>
          <cell r="C4754" t="str">
            <v>Sim Slot (Tray)Golden-GM3+</v>
          </cell>
          <cell r="D4754">
            <v>1</v>
          </cell>
        </row>
        <row r="4755">
          <cell r="B4755">
            <v>207318</v>
          </cell>
          <cell r="C4755" t="str">
            <v>Fingerprint Module-Golden-GM3+</v>
          </cell>
          <cell r="D4755">
            <v>0</v>
          </cell>
        </row>
        <row r="4756">
          <cell r="B4756">
            <v>207319</v>
          </cell>
          <cell r="C4756" t="str">
            <v>Camera Lens Protector Film-F8s</v>
          </cell>
          <cell r="D4756">
            <v>1.01</v>
          </cell>
        </row>
        <row r="4757">
          <cell r="B4757">
            <v>207320</v>
          </cell>
          <cell r="C4757" t="str">
            <v>Battery Cover Cooling Copper Foil 59.4*60*0.07mm-Black-F8s</v>
          </cell>
          <cell r="D4757">
            <v>1</v>
          </cell>
        </row>
        <row r="4758">
          <cell r="B4758">
            <v>207321</v>
          </cell>
          <cell r="C4758" t="str">
            <v>Battery Cover Cooling Copper Foil 59.4*60*0.07mm-White-F8s</v>
          </cell>
          <cell r="D4758">
            <v>1</v>
          </cell>
        </row>
        <row r="4759">
          <cell r="B4759">
            <v>207322</v>
          </cell>
          <cell r="C4759" t="str">
            <v>Screw CM1.4*3.0*2.5*0.5mm-GM3+</v>
          </cell>
          <cell r="D4759">
            <v>2</v>
          </cell>
        </row>
        <row r="4760">
          <cell r="B4760">
            <v>207323</v>
          </cell>
          <cell r="C4760" t="str">
            <v>Resistor-0 ohm 0~0.05 ohm 1/20W 0201- 4.H-0502-000JA0-A00</v>
          </cell>
          <cell r="D4760">
            <v>2</v>
          </cell>
        </row>
        <row r="4761">
          <cell r="B4761">
            <v>207324</v>
          </cell>
          <cell r="C4761" t="str">
            <v>Inductor-(T) 1.8nH ,0.3nH 0201 SDCL0603Q1N8ST02 Sunlord- 4.H-0701-18FBA1-101</v>
          </cell>
          <cell r="D4761">
            <v>1</v>
          </cell>
        </row>
        <row r="4762">
          <cell r="B4762">
            <v>207325</v>
          </cell>
          <cell r="C4762" t="str">
            <v>Inductor-(T) 3.0nH , +/- 0.3nH 0201 SDCL0603Q3N0ST02 Sunlord- 4.H-0701-30FSA1-101</v>
          </cell>
          <cell r="D4762">
            <v>1</v>
          </cell>
        </row>
        <row r="4763">
          <cell r="B4763">
            <v>207326</v>
          </cell>
          <cell r="C4763" t="str">
            <v>Inductor-(T) 3.3nH , +/- 0.3nH 0201 SDCL0603Q3N3ST02 Sunlord- 4.H-0701-33FSA0-101</v>
          </cell>
          <cell r="D4763">
            <v>2</v>
          </cell>
        </row>
        <row r="4764">
          <cell r="B4764">
            <v>207327</v>
          </cell>
          <cell r="C4764" t="str">
            <v>Inductor-(T) 3.6nH ,0.3nH 0201 SDCL0603Q3N6ST02 Sunlord- 4.H-0701-36FSA0-101</v>
          </cell>
          <cell r="D4764">
            <v>1</v>
          </cell>
        </row>
        <row r="4765">
          <cell r="B4765">
            <v>207328</v>
          </cell>
          <cell r="C4765" t="str">
            <v>Inductor-(S) 3.9nH ,0.3nH 0402 SDCL1005C3N9STDF Sunlord- 4.H-0701-39FSB1-001</v>
          </cell>
          <cell r="D4765">
            <v>1</v>
          </cell>
        </row>
        <row r="4766">
          <cell r="B4766">
            <v>207329</v>
          </cell>
          <cell r="C4766" t="str">
            <v>SIM Card Connector 6PIN 2.54PITCH 16.4x13.6x1.8mmH Weikang- 4.H-2105-M06B25-001</v>
          </cell>
          <cell r="D4766">
            <v>2</v>
          </cell>
        </row>
        <row r="4767">
          <cell r="B4767">
            <v>207330</v>
          </cell>
          <cell r="C4767" t="str">
            <v>Audio Jack(Dia 3.5mm) 6PIN(6SMT) 14x6.3x4.55mmH Weikang- 4.H-2108-B45011-001</v>
          </cell>
          <cell r="D4767">
            <v>1</v>
          </cell>
        </row>
        <row r="4768">
          <cell r="B4768">
            <v>207331</v>
          </cell>
          <cell r="C4768" t="str">
            <v>Battery Conector 3PIN,3.0PITCH 8.4x3.5x5.4mmH Hongrida(DG)- 4.H-2107-B03F54-002</v>
          </cell>
          <cell r="D4768">
            <v>1</v>
          </cell>
        </row>
        <row r="4769">
          <cell r="B4769">
            <v>207332</v>
          </cell>
          <cell r="C4769" t="str">
            <v>capacitor -0201 1uF, 20% 6.3V- 30212814006</v>
          </cell>
          <cell r="D4769">
            <v>16</v>
          </cell>
        </row>
        <row r="4770">
          <cell r="B4770">
            <v>207333</v>
          </cell>
          <cell r="C4770" t="str">
            <v>Integrated Circuit-(T)IC Power Amplifier Module Quad-Band Tx/Dual-Band Rx GSM/GPRS FEM 7.0x6.0x0.85mm SC2631H SPREADTRUM- 30531000056</v>
          </cell>
          <cell r="D4770">
            <v>1</v>
          </cell>
        </row>
        <row r="4771">
          <cell r="B4771">
            <v>207334</v>
          </cell>
          <cell r="C4771" t="str">
            <v>Shield- 1253 Baseband Shield 25.7*19.3*1.8- 31521000011</v>
          </cell>
          <cell r="D4771">
            <v>1</v>
          </cell>
        </row>
        <row r="4772">
          <cell r="B4772">
            <v>207335</v>
          </cell>
          <cell r="C4772" t="str">
            <v>PCB- 1253A V1.1PCB Single Board 62.65*37*1.1 Collage Board 126.8*114.05*1- 31811000093</v>
          </cell>
          <cell r="D4772">
            <v>1</v>
          </cell>
        </row>
        <row r="4773">
          <cell r="B4773">
            <v>207336</v>
          </cell>
          <cell r="C4773" t="str">
            <v>T-card Connector 8PIN 1.1PITCH 14.5x13.6x1.6mmH Alips- 4.H-2112-H81501-000</v>
          </cell>
          <cell r="D4773">
            <v>1</v>
          </cell>
        </row>
        <row r="4774">
          <cell r="B4774">
            <v>207337</v>
          </cell>
          <cell r="C4774" t="str">
            <v>Crystal 26MHz , +/- 10ppm 9pF 3225 HARMONY- 4.H-2200-260000-910</v>
          </cell>
          <cell r="D4774">
            <v>1</v>
          </cell>
        </row>
        <row r="4775">
          <cell r="B4775">
            <v>207338</v>
          </cell>
          <cell r="C4775" t="str">
            <v>Micro USB Connector(Micro USB) 5PIN 0.65PITCH 1.5A 8.1x5.8x2.5mmH Weikang- 4.H-2103-651116-000</v>
          </cell>
          <cell r="D4775">
            <v>1</v>
          </cell>
        </row>
        <row r="4776">
          <cell r="B4776">
            <v>207339</v>
          </cell>
          <cell r="C4776" t="str">
            <v>Capacitance- 0402 4.7uF ,20% 6.3V 0.55mm- 30214812002</v>
          </cell>
          <cell r="D4776">
            <v>1</v>
          </cell>
        </row>
        <row r="4777">
          <cell r="B4777">
            <v>207340</v>
          </cell>
          <cell r="C4777" t="str">
            <v>Capacitor - 0402 2.2UF , +/- 20% 6.3V CAP CER X5R- 30214826004</v>
          </cell>
          <cell r="D4777">
            <v>7</v>
          </cell>
        </row>
        <row r="4778">
          <cell r="B4778">
            <v>207341</v>
          </cell>
          <cell r="C4778" t="str">
            <v>Capacitor - 0603 10uF , +/- 20% 6.3V 0.85mm- 30216815056</v>
          </cell>
          <cell r="D4778">
            <v>4</v>
          </cell>
        </row>
        <row r="4779">
          <cell r="B4779">
            <v>207342</v>
          </cell>
          <cell r="C4779" t="str">
            <v>capacitor 0603 1uF, +/- 10% 16V- 30216832048</v>
          </cell>
          <cell r="D4779">
            <v>1</v>
          </cell>
        </row>
        <row r="4780">
          <cell r="B4780">
            <v>207343</v>
          </cell>
          <cell r="C4780" t="str">
            <v>Integrated Circuit(T)IC baseband processor TFBGA 175ball 7.8x7.8x1.211mm 0.4pitch SC6531E SPREADTRUM- 30580000068</v>
          </cell>
          <cell r="D4780">
            <v>1</v>
          </cell>
        </row>
        <row r="4781">
          <cell r="B4781">
            <v>207344</v>
          </cell>
          <cell r="C4781" t="str">
            <v>Resistor-0 ohm 0~0.05 ohm 1/16W 0402- 4.H-0502-000JB0-B00</v>
          </cell>
          <cell r="D4781">
            <v>3</v>
          </cell>
        </row>
        <row r="4782">
          <cell r="B4782">
            <v>207345</v>
          </cell>
          <cell r="C4782" t="str">
            <v>Resistor(F) 0.068 ohm ,1% 1/4W TCR?,800PPM/?,0805- 4.H-0502-068FE0-D00</v>
          </cell>
          <cell r="D4782">
            <v>1</v>
          </cell>
        </row>
        <row r="4783">
          <cell r="B4783">
            <v>207346</v>
          </cell>
          <cell r="C4783" t="str">
            <v>Resistor-100 ohm ,5% 1/16W 0402- 4.H-0502-101JB0-B00</v>
          </cell>
          <cell r="D4783">
            <v>1</v>
          </cell>
        </row>
        <row r="4784">
          <cell r="B4784">
            <v>207347</v>
          </cell>
          <cell r="C4784" t="str">
            <v>Resistor-1K ohm , +/- 5% 1/20W 0201- 4.H-0502-102JA0-A00</v>
          </cell>
          <cell r="D4784">
            <v>5</v>
          </cell>
        </row>
        <row r="4785">
          <cell r="B4785">
            <v>207348</v>
          </cell>
          <cell r="C4785" t="str">
            <v>Resistor-1K ohm , +/- 5% 1/16W 0402- 4.H-0502-102JB0-B00</v>
          </cell>
          <cell r="D4785">
            <v>3</v>
          </cell>
        </row>
        <row r="4786">
          <cell r="B4786">
            <v>207349</v>
          </cell>
          <cell r="C4786" t="str">
            <v>Resistor-10K ohm , +/- 5% 1/16W 0402- 4.H-0502-103JB0-B00</v>
          </cell>
          <cell r="D4786">
            <v>1</v>
          </cell>
        </row>
        <row r="4787">
          <cell r="B4787">
            <v>207350</v>
          </cell>
          <cell r="C4787" t="str">
            <v>Resistor-100K ohm ,5% 1/16W 0402- 4.H-0502-104JB0-B00</v>
          </cell>
          <cell r="D4787">
            <v>1</v>
          </cell>
        </row>
        <row r="4788">
          <cell r="B4788">
            <v>207351</v>
          </cell>
          <cell r="C4788" t="str">
            <v>RES 0402 1.2Kohm +/-5%</v>
          </cell>
          <cell r="D4788">
            <v>2.04</v>
          </cell>
        </row>
        <row r="4789">
          <cell r="B4789">
            <v>207352</v>
          </cell>
          <cell r="C4789" t="str">
            <v>Resistor-1.5K ohm , +/- 5% 1/20W 0201- 4.H-0502-152JA0-A00</v>
          </cell>
          <cell r="D4789">
            <v>1</v>
          </cell>
        </row>
        <row r="4790">
          <cell r="B4790">
            <v>207353</v>
          </cell>
          <cell r="C4790" t="str">
            <v>Resistor-1.5K ohm , +/- 5% 1/16W 0402- 4.H-0502-152JB0-B00</v>
          </cell>
          <cell r="D4790">
            <v>2</v>
          </cell>
        </row>
        <row r="4791">
          <cell r="B4791">
            <v>207354</v>
          </cell>
          <cell r="C4791" t="str">
            <v>Resistor-200 ohm , +/- 5% 1/16W 0402</v>
          </cell>
          <cell r="D4791">
            <v>1</v>
          </cell>
        </row>
        <row r="4792">
          <cell r="B4792">
            <v>207355</v>
          </cell>
          <cell r="C4792" t="str">
            <v>Resistor-33 ohm , +/- 5% 1/20W 0201- 4.H-0502-330JA0-A00</v>
          </cell>
          <cell r="D4792">
            <v>1</v>
          </cell>
        </row>
        <row r="4793">
          <cell r="B4793">
            <v>207356</v>
          </cell>
          <cell r="C4793" t="str">
            <v>Resistor-33 ohm ,5% 1/16W 0402- 4.H-0502-330JB0-B00</v>
          </cell>
          <cell r="D4793">
            <v>1</v>
          </cell>
        </row>
        <row r="4794">
          <cell r="B4794">
            <v>207357</v>
          </cell>
          <cell r="C4794" t="str">
            <v>Resistor-510 ohm ,5% 1/16W 0402- 4.H-0502-511JB0-B00</v>
          </cell>
          <cell r="D4794">
            <v>2</v>
          </cell>
        </row>
        <row r="4795">
          <cell r="B4795">
            <v>207358</v>
          </cell>
          <cell r="C4795" t="str">
            <v>Capacitor-0.5pF , +/- 0.25pF 25V COG 0201</v>
          </cell>
          <cell r="D4795">
            <v>1</v>
          </cell>
        </row>
        <row r="4796">
          <cell r="B4796">
            <v>207359</v>
          </cell>
          <cell r="C4796" t="str">
            <v>Capacitor-10pF , +/- 5% 25V COG 0201</v>
          </cell>
          <cell r="D4796">
            <v>1</v>
          </cell>
        </row>
        <row r="4797">
          <cell r="B4797">
            <v>207360</v>
          </cell>
          <cell r="C4797" t="str">
            <v>Capacitor-100pF , +/- 10% pF ,25V COG 0201- 4.H-0602-101K6A-A00</v>
          </cell>
          <cell r="D4797">
            <v>5</v>
          </cell>
        </row>
        <row r="4798">
          <cell r="B4798">
            <v>207361</v>
          </cell>
          <cell r="C4798" t="str">
            <v>Capacitor-1nF , +/- 20% nF 25V X5R 0201- 4.H-0602-102M6C-A00</v>
          </cell>
          <cell r="D4798">
            <v>2</v>
          </cell>
        </row>
        <row r="4799">
          <cell r="B4799">
            <v>207362</v>
          </cell>
          <cell r="C4799" t="str">
            <v>Capacitor-100nF , +/- 20% nF 6.3V X5R 0201- 4.H-0602-104M2C-A00</v>
          </cell>
          <cell r="D4799">
            <v>4</v>
          </cell>
        </row>
        <row r="4800">
          <cell r="B4800">
            <v>207363</v>
          </cell>
          <cell r="C4800" t="str">
            <v>Capacitor-1pF , +/- 0.25pF 25V COG,0201- 4.H-0602-10FC6A-A00</v>
          </cell>
          <cell r="D4800">
            <v>1</v>
          </cell>
        </row>
        <row r="4801">
          <cell r="B4801">
            <v>207364</v>
          </cell>
          <cell r="C4801" t="str">
            <v>Capacitor-1.8pF,?0.25pF,25V,COG,0201-4.H-0602-18FC6A-A00</v>
          </cell>
          <cell r="D4801">
            <v>2</v>
          </cell>
        </row>
        <row r="4802">
          <cell r="B4802">
            <v>207365</v>
          </cell>
          <cell r="C4802" t="str">
            <v>Capacitor-22pF , +/- 5% pF 25V COG,0201- 4.H-0602-220J6A-A00</v>
          </cell>
          <cell r="D4802">
            <v>3</v>
          </cell>
        </row>
        <row r="4803">
          <cell r="B4803">
            <v>207366</v>
          </cell>
          <cell r="C4803" t="str">
            <v>Capacitor-27PF , +/- 5%pF 25V COG 0201- 4.H-0602-270J6A-A00</v>
          </cell>
          <cell r="D4803">
            <v>2</v>
          </cell>
        </row>
        <row r="4804">
          <cell r="B4804">
            <v>207367</v>
          </cell>
          <cell r="C4804" t="str">
            <v>Capacitor-2.7pF , +/- 0.25pF 25V COG 0201- 4.H-0602-27FC6A-A00</v>
          </cell>
          <cell r="D4804">
            <v>2</v>
          </cell>
        </row>
        <row r="4805">
          <cell r="B4805">
            <v>207368</v>
          </cell>
          <cell r="C4805" t="str">
            <v>Capacitor-47pF , +/- 5%pF 16V COG 0201- 4.H-0602-470J4A-A00</v>
          </cell>
          <cell r="D4805">
            <v>10</v>
          </cell>
        </row>
        <row r="4806">
          <cell r="B4806">
            <v>207369</v>
          </cell>
          <cell r="C4806" t="str">
            <v>Capacitor 470PF , +/- 10% 25V X7R 0201- 4.H-0602-471K6D-A00</v>
          </cell>
          <cell r="D4806">
            <v>1</v>
          </cell>
        </row>
        <row r="4807">
          <cell r="B4807">
            <v>207370</v>
          </cell>
          <cell r="C4807" t="str">
            <v>Inductor-(T) 120nH , +/- 5% 0201 SDCL0603QR12JT02 Sunlord- 4.H-0701-121JA1-001</v>
          </cell>
          <cell r="D4807">
            <v>2</v>
          </cell>
        </row>
        <row r="4808">
          <cell r="B4808">
            <v>207371</v>
          </cell>
          <cell r="C4808" t="str">
            <v>Inductor-(T) 15nH , +/- 5% 0201 SDCL0603Q15NJT02 Sunlord- 4.H-0701-150JA0-101</v>
          </cell>
          <cell r="D4808">
            <v>1</v>
          </cell>
        </row>
        <row r="4809">
          <cell r="B4809">
            <v>207372</v>
          </cell>
          <cell r="C4809" t="str">
            <v>Back Housing(Battery Cover)Light Blue-GM3+</v>
          </cell>
          <cell r="D4809">
            <v>1</v>
          </cell>
        </row>
        <row r="4810">
          <cell r="B4810">
            <v>207373</v>
          </cell>
          <cell r="C4810" t="str">
            <v>Sim Slot (Tray)Light Blue-GM3+</v>
          </cell>
          <cell r="D4810">
            <v>1</v>
          </cell>
        </row>
        <row r="4811">
          <cell r="B4811">
            <v>207374</v>
          </cell>
          <cell r="C4811" t="str">
            <v>Fingerprint Module-Light Blue-GM3+</v>
          </cell>
          <cell r="D4811">
            <v>1</v>
          </cell>
        </row>
        <row r="4812">
          <cell r="B4812">
            <v>207400</v>
          </cell>
          <cell r="C4812" t="str">
            <v>IPA Alcohol anhydrous ethanol</v>
          </cell>
          <cell r="D4812">
            <v>5.0000000000000001E-4</v>
          </cell>
        </row>
        <row r="4813">
          <cell r="B4813">
            <v>207411</v>
          </cell>
          <cell r="C4813" t="str">
            <v>LCM-EF9</v>
          </cell>
          <cell r="D4813">
            <v>1</v>
          </cell>
        </row>
        <row r="4814">
          <cell r="B4814">
            <v>207412</v>
          </cell>
          <cell r="C4814" t="str">
            <v>Camera 5MP Back-EF9</v>
          </cell>
          <cell r="D4814">
            <v>1</v>
          </cell>
        </row>
        <row r="4815">
          <cell r="B4815">
            <v>207413</v>
          </cell>
          <cell r="C4815" t="str">
            <v>Touch Panel-Black-EF9</v>
          </cell>
          <cell r="D4815">
            <v>1</v>
          </cell>
        </row>
        <row r="4816">
          <cell r="B4816">
            <v>207414</v>
          </cell>
          <cell r="C4816" t="str">
            <v>Cable Coaxial-EF9</v>
          </cell>
          <cell r="D4816">
            <v>1</v>
          </cell>
        </row>
        <row r="4817">
          <cell r="B4817">
            <v>207415</v>
          </cell>
          <cell r="C4817" t="str">
            <v>Motor Flat-EF9</v>
          </cell>
          <cell r="D4817">
            <v>1</v>
          </cell>
        </row>
        <row r="4818">
          <cell r="B4818">
            <v>207416</v>
          </cell>
          <cell r="C4818" t="str">
            <v>Receiver-EF9</v>
          </cell>
          <cell r="D4818">
            <v>1</v>
          </cell>
        </row>
        <row r="4819">
          <cell r="B4819">
            <v>207417</v>
          </cell>
          <cell r="C4819" t="str">
            <v>Speaker-EF9</v>
          </cell>
          <cell r="D4819">
            <v>1</v>
          </cell>
        </row>
        <row r="4820">
          <cell r="B4820">
            <v>207418</v>
          </cell>
          <cell r="C4820" t="str">
            <v>Antenna-GSM-EF9</v>
          </cell>
          <cell r="D4820">
            <v>1</v>
          </cell>
        </row>
        <row r="4821">
          <cell r="B4821">
            <v>207420</v>
          </cell>
          <cell r="C4821" t="str">
            <v>Camera Lens Rear-E8s</v>
          </cell>
          <cell r="D4821">
            <v>1</v>
          </cell>
        </row>
        <row r="4822">
          <cell r="B4822">
            <v>207429</v>
          </cell>
          <cell r="C4822" t="str">
            <v>IND 0201 2.7nH +/-0.2% Q&gt;4 Srf=8500MHz DCR=0.25ohm Ir=450mA</v>
          </cell>
          <cell r="D4822">
            <v>1.02</v>
          </cell>
        </row>
        <row r="4823">
          <cell r="B4823">
            <v>207430</v>
          </cell>
          <cell r="C4823" t="str">
            <v>CAP 0201 47pF +/-5% COG 25V</v>
          </cell>
          <cell r="D4823">
            <v>2.0299999999999998</v>
          </cell>
        </row>
        <row r="4824">
          <cell r="B4824">
            <v>207431</v>
          </cell>
          <cell r="C4824" t="str">
            <v>IND 0201 18nH +/-5% Q&gt;4 Srf=2500MHz DCR=0.55ohm Ir=300mA</v>
          </cell>
          <cell r="D4824">
            <v>1.02</v>
          </cell>
        </row>
        <row r="4825">
          <cell r="B4825">
            <v>207432</v>
          </cell>
          <cell r="C4825" t="str">
            <v>thermistor(100K.0201)</v>
          </cell>
          <cell r="D4825">
            <v>2.04</v>
          </cell>
        </row>
        <row r="4826">
          <cell r="B4826">
            <v>207433</v>
          </cell>
          <cell r="C4826" t="str">
            <v>TVS_Diodes Vrwm=4.5V C=70pF ESD=30kV SOD882</v>
          </cell>
          <cell r="D4826">
            <v>1.02</v>
          </cell>
        </row>
        <row r="4827">
          <cell r="B4827">
            <v>207434</v>
          </cell>
          <cell r="C4827" t="str">
            <v>TVS_Diodes Vrwm=12V C=1000pF ESD=30kV DFN2020-3L</v>
          </cell>
          <cell r="D4827">
            <v>1.02</v>
          </cell>
        </row>
        <row r="4828">
          <cell r="B4828">
            <v>207435</v>
          </cell>
          <cell r="C4828" t="str">
            <v>TVS_Diodes Vrwm=4.5V C=250pF ESD=12kV SOD323</v>
          </cell>
          <cell r="D4828">
            <v>1.02</v>
          </cell>
        </row>
        <row r="4829">
          <cell r="B4829">
            <v>207436</v>
          </cell>
          <cell r="C4829" t="str">
            <v>TVS_Diodes Vrwm=5.0V C=0.5pF ESD=15kV SOD882</v>
          </cell>
          <cell r="D4829">
            <v>2.04</v>
          </cell>
        </row>
        <row r="4830">
          <cell r="B4830">
            <v>207437</v>
          </cell>
          <cell r="C4830" t="str">
            <v>TVS_Diodes Vrwm=5.0V C=65pF ESD=15kV SOD882</v>
          </cell>
          <cell r="D4830">
            <v>3.06</v>
          </cell>
        </row>
        <row r="4831">
          <cell r="B4831">
            <v>207438</v>
          </cell>
          <cell r="C4831" t="str">
            <v>TVS_Diodes Vrwm=5.0V C=12pF ESD=25kV SOD882</v>
          </cell>
          <cell r="D4831">
            <v>1.02</v>
          </cell>
        </row>
        <row r="4832">
          <cell r="B4832">
            <v>207439</v>
          </cell>
          <cell r="C4832" t="str">
            <v>Diode 5V 25mA C01-2T</v>
          </cell>
          <cell r="D4832">
            <v>1.02</v>
          </cell>
        </row>
        <row r="4833">
          <cell r="B4833">
            <v>207440</v>
          </cell>
          <cell r="C4833" t="str">
            <v>Diode 30V 0.15A SOT723</v>
          </cell>
          <cell r="D4833">
            <v>2.04</v>
          </cell>
        </row>
        <row r="4834">
          <cell r="B4834">
            <v>207441</v>
          </cell>
          <cell r="C4834" t="str">
            <v>Charger audion?PNP,3A/3W,PDFN3x2-8L,H=0.9max)</v>
          </cell>
          <cell r="D4834">
            <v>1.02</v>
          </cell>
        </row>
        <row r="4835">
          <cell r="B4835">
            <v>207442</v>
          </cell>
          <cell r="C4835" t="str">
            <v>SAW_FBARWIFI_1.8/3.0dB_1-in-1_1.1?0.9</v>
          </cell>
          <cell r="D4835">
            <v>1.02</v>
          </cell>
        </row>
        <row r="4836">
          <cell r="B4836">
            <v>207443</v>
          </cell>
          <cell r="C4836" t="str">
            <v>duplexerB3_Unbalance_1.9/3.2dB_1.8?1.4?0.8</v>
          </cell>
          <cell r="D4836">
            <v>1.02</v>
          </cell>
        </row>
        <row r="4837">
          <cell r="B4837">
            <v>207444</v>
          </cell>
          <cell r="C4837" t="str">
            <v>duplexer_Unbalance_B1_1.8/2.3dB_1.8?1.4?0.6</v>
          </cell>
          <cell r="D4837">
            <v>1.02</v>
          </cell>
        </row>
        <row r="4838">
          <cell r="B4838">
            <v>207445</v>
          </cell>
          <cell r="C4838" t="str">
            <v>DC-DC/SGM3804-0YG/TR/CH1: 2.4~6.4; CH2: -6.4~-2.4/70 mA/1.6 mHz/WLCSP-12/1.7*1.51*0.575mm/2kV/1</v>
          </cell>
          <cell r="D4838">
            <v>1.02</v>
          </cell>
        </row>
        <row r="4839">
          <cell r="B4839">
            <v>207446</v>
          </cell>
          <cell r="C4839" t="str">
            <v>DC-DC/SGM3804-0YG/TR/CH1: 2.4~6.4; CH2: -6.4~-2.4/70 mA/1.6 mHz/WLCSP-12/1.7*1.51*0.575mm/2kV/1</v>
          </cell>
          <cell r="D4839">
            <v>1.01</v>
          </cell>
        </row>
        <row r="4840">
          <cell r="B4840">
            <v>207447</v>
          </cell>
          <cell r="C4840" t="str">
            <v>DC-DC/SGM3804-0YG/TR/CH1: 2.4~6.4; CH2: -6.4~-2.4/70 mA/1.6 mHz/WLCSP-12/1.7*1.51*0.575mm/2kV/1</v>
          </cell>
          <cell r="D4840">
            <v>1.01</v>
          </cell>
        </row>
        <row r="4841">
          <cell r="B4841">
            <v>207448</v>
          </cell>
          <cell r="C4841" t="str">
            <v>RF chip_VFBGA-120_5?4.6?0.9</v>
          </cell>
          <cell r="D4841">
            <v>1.01</v>
          </cell>
        </row>
        <row r="4842">
          <cell r="B4842">
            <v>207449</v>
          </cell>
          <cell r="C4842" t="str">
            <v>PMU_VFBGA-209_7?6.6?1.0</v>
          </cell>
          <cell r="D4842">
            <v>1.002</v>
          </cell>
        </row>
        <row r="4843">
          <cell r="B4843">
            <v>207450</v>
          </cell>
          <cell r="C4843" t="str">
            <v>DC-DC/SGM3804-0YG/TR/CH1: 2.4~6.4; CH2: -6.4~-2.4/70 mA/1.6 mHz/WLCSP-12/1.7*1.51*0.575mm/2kV/1</v>
          </cell>
          <cell r="D4843">
            <v>1.01</v>
          </cell>
        </row>
        <row r="4844">
          <cell r="B4844">
            <v>207451</v>
          </cell>
          <cell r="C4844" t="str">
            <v>flashlight driver_Charge Pump_500mA_DFN3X3-10L</v>
          </cell>
          <cell r="D4844">
            <v>2.02</v>
          </cell>
        </row>
        <row r="4845">
          <cell r="B4845">
            <v>207452</v>
          </cell>
          <cell r="C4845" t="str">
            <v>PA_K_0.6~1.2W_CSP-14_1.6?1.68?0.6</v>
          </cell>
          <cell r="D4845">
            <v>1.01</v>
          </cell>
        </row>
        <row r="4846">
          <cell r="B4846">
            <v>207453</v>
          </cell>
          <cell r="C4846" t="str">
            <v>SAW_B2_1.8dB_1.4?1.1?0.6</v>
          </cell>
          <cell r="D4846">
            <v>1.01</v>
          </cell>
        </row>
        <row r="4847">
          <cell r="B4847">
            <v>207454</v>
          </cell>
          <cell r="C4847" t="str">
            <v>SAW_LPF_698~960M_0.45dB_1.6?0.8?0.6</v>
          </cell>
          <cell r="D4847">
            <v>1.01</v>
          </cell>
        </row>
        <row r="4848">
          <cell r="B4848">
            <v>207455</v>
          </cell>
          <cell r="C4848" t="str">
            <v>SIM card connector_direct Nano_H=1.3_weian</v>
          </cell>
          <cell r="D4848">
            <v>1.01</v>
          </cell>
        </row>
        <row r="4849">
          <cell r="B4849">
            <v>207456</v>
          </cell>
          <cell r="C4849" t="str">
            <v>wireless module?GPS/WIFI/BT/FM QFN-40 T0.9mm?</v>
          </cell>
          <cell r="D4849">
            <v>1.01</v>
          </cell>
        </row>
        <row r="4850">
          <cell r="B4850">
            <v>207457</v>
          </cell>
          <cell r="C4850" t="str">
            <v>PA Module_2G SP16T_LGA-38_5.5x5.3x0.8</v>
          </cell>
          <cell r="D4850">
            <v>1.01</v>
          </cell>
        </row>
        <row r="4851">
          <cell r="B4851">
            <v>207458</v>
          </cell>
          <cell r="C4851" t="str">
            <v>RF Switch_SP8T_QFN-14_2?2?0.6</v>
          </cell>
          <cell r="D4851">
            <v>1.02</v>
          </cell>
        </row>
        <row r="4852">
          <cell r="B4852">
            <v>207459</v>
          </cell>
          <cell r="C4852" t="str">
            <v>LNA_0.65/17dB_DFN-6_1.5?1.0?0.55</v>
          </cell>
          <cell r="D4852">
            <v>1.01</v>
          </cell>
        </row>
        <row r="4853">
          <cell r="B4853">
            <v>207460</v>
          </cell>
          <cell r="C4853" t="str">
            <v>SIM card connector_pin Micro_H=1.5_weilan</v>
          </cell>
          <cell r="D4853">
            <v>1.01</v>
          </cell>
        </row>
        <row r="4854">
          <cell r="B4854">
            <v>207461</v>
          </cell>
          <cell r="C4854" t="str">
            <v>FPC connector_21pin_0.3mm_1.0mm_yixintong</v>
          </cell>
          <cell r="D4854">
            <v>1.01</v>
          </cell>
        </row>
        <row r="4855">
          <cell r="B4855">
            <v>207462</v>
          </cell>
          <cell r="C4855" t="str">
            <v>FPC connector_27pin_0.3mm_1.0mm_yixintong</v>
          </cell>
          <cell r="D4855">
            <v>1.01</v>
          </cell>
        </row>
        <row r="4856">
          <cell r="B4856">
            <v>207463</v>
          </cell>
          <cell r="C4856" t="str">
            <v>RF Switch L2.5*W2.5*H1.5mm/dianlian</v>
          </cell>
          <cell r="D4856">
            <v>1.01</v>
          </cell>
        </row>
        <row r="4857">
          <cell r="B4857">
            <v>207464</v>
          </cell>
          <cell r="C4857" t="str">
            <v>RF connector_4th generation RF socket_2.0*W2.0_H0.6mm_leijiang</v>
          </cell>
          <cell r="D4857">
            <v>1.01</v>
          </cell>
        </row>
        <row r="4858">
          <cell r="B4858">
            <v>207465</v>
          </cell>
          <cell r="C4858" t="str">
            <v>Battery connector_1.9_3.0_1.9mm_jiehuang</v>
          </cell>
          <cell r="D4858">
            <v>1.01</v>
          </cell>
        </row>
        <row r="4859">
          <cell r="B4859">
            <v>207466</v>
          </cell>
          <cell r="C4859" t="str">
            <v>I/Oconnector_MICRO 5P_1.6_weian</v>
          </cell>
          <cell r="D4859">
            <v>1.01</v>
          </cell>
        </row>
        <row r="4860">
          <cell r="B4860">
            <v>207467</v>
          </cell>
          <cell r="C4860" t="str">
            <v>T card connector_H=1.7mmjiehuang</v>
          </cell>
          <cell r="D4860">
            <v>1.01</v>
          </cell>
        </row>
        <row r="4861">
          <cell r="B4861">
            <v>207468</v>
          </cell>
          <cell r="C4861" t="str">
            <v>female earphone connector_3.6_jiehuang</v>
          </cell>
          <cell r="D4861">
            <v>1.01</v>
          </cell>
        </row>
        <row r="4862">
          <cell r="B4862">
            <v>207469</v>
          </cell>
          <cell r="C4862" t="str">
            <v>RF Test seat third generation, 2*2*0.9,818011998</v>
          </cell>
          <cell r="D4862">
            <v>6.06</v>
          </cell>
        </row>
        <row r="4863">
          <cell r="B4863">
            <v>207470</v>
          </cell>
          <cell r="C4863" t="str">
            <v>K510AG Receiver_left Shielding frame/jinglitong</v>
          </cell>
          <cell r="D4863">
            <v>1.01</v>
          </cell>
        </row>
        <row r="4864">
          <cell r="B4864">
            <v>207471</v>
          </cell>
          <cell r="C4864" t="str">
            <v>K510AG Receiver_right Shielding frame/jinglitong</v>
          </cell>
          <cell r="D4864">
            <v>1.01</v>
          </cell>
        </row>
        <row r="4865">
          <cell r="B4865">
            <v>207472</v>
          </cell>
          <cell r="C4865" t="str">
            <v>K510AG BB Shielding frame/jinglitong</v>
          </cell>
          <cell r="D4865">
            <v>1.01</v>
          </cell>
        </row>
        <row r="4866">
          <cell r="B4866">
            <v>207473</v>
          </cell>
          <cell r="C4866" t="str">
            <v>K510AG WCN Shielding frame/jinglitong</v>
          </cell>
          <cell r="D4866">
            <v>1.01</v>
          </cell>
        </row>
        <row r="4867">
          <cell r="B4867">
            <v>207474</v>
          </cell>
          <cell r="C4867" t="str">
            <v>PCB high temperature label 36mm*6mm</v>
          </cell>
          <cell r="D4867">
            <v>1.01</v>
          </cell>
        </row>
        <row r="4868">
          <cell r="B4868">
            <v>207475</v>
          </cell>
          <cell r="C4868" t="str">
            <v>FPC connector_51P_HRS</v>
          </cell>
          <cell r="D4868">
            <v>1.01</v>
          </cell>
        </row>
        <row r="4869">
          <cell r="B4869">
            <v>207476</v>
          </cell>
          <cell r="C4869" t="str">
            <v>SAW_B3_3.2dB_1-in-1_1.1?0.9?0.5</v>
          </cell>
          <cell r="D4869">
            <v>1.02</v>
          </cell>
        </row>
        <row r="4870">
          <cell r="B4870">
            <v>207477</v>
          </cell>
          <cell r="C4870" t="str">
            <v>SAW_B66_1.7dB_1-in-1_1.1?0.9?0.5</v>
          </cell>
          <cell r="D4870">
            <v>1.02</v>
          </cell>
        </row>
        <row r="4871">
          <cell r="B4871">
            <v>207478</v>
          </cell>
          <cell r="C4871" t="str">
            <v>DC-DC/SGM3804-0YG/TR/CH1: 2.4~6.4; CH2: -6.4~-2.4/70 mA/1.6 mHz/WLCSP-12/1.7*1.51*0.575mm/2kV/1</v>
          </cell>
          <cell r="D4871">
            <v>1.02</v>
          </cell>
        </row>
        <row r="4872">
          <cell r="B4872">
            <v>207479</v>
          </cell>
          <cell r="C4872" t="str">
            <v>SAW_GPS/WIFI_0.75dB/0.8dB_1.6?0.8?0.6</v>
          </cell>
          <cell r="D4872">
            <v>1.02</v>
          </cell>
        </row>
        <row r="4873">
          <cell r="B4873">
            <v>207480</v>
          </cell>
          <cell r="C4873" t="str">
            <v>Shield rack White copper</v>
          </cell>
          <cell r="D4873">
            <v>1.01</v>
          </cell>
        </row>
        <row r="4874">
          <cell r="B4874">
            <v>207484</v>
          </cell>
          <cell r="C4874" t="str">
            <v>PE Bag(Battery)</v>
          </cell>
          <cell r="D4874">
            <v>1</v>
          </cell>
        </row>
        <row r="4875">
          <cell r="B4875">
            <v>207485</v>
          </cell>
          <cell r="C4875" t="str">
            <v>Nickel Strip (Negative Pole)</v>
          </cell>
          <cell r="D4875">
            <v>1</v>
          </cell>
        </row>
        <row r="4876">
          <cell r="B4876">
            <v>207486</v>
          </cell>
          <cell r="C4876" t="str">
            <v>ABS (Battery)</v>
          </cell>
          <cell r="D4876">
            <v>1E-3</v>
          </cell>
        </row>
        <row r="4877">
          <cell r="B4877">
            <v>207487</v>
          </cell>
          <cell r="C4877" t="str">
            <v>Camera 0.8MP Back-P13</v>
          </cell>
          <cell r="D4877">
            <v>1</v>
          </cell>
        </row>
        <row r="4878">
          <cell r="B4878">
            <v>207488</v>
          </cell>
          <cell r="C4878" t="str">
            <v>Speaker-P13</v>
          </cell>
          <cell r="D4878">
            <v>1</v>
          </cell>
        </row>
        <row r="4879">
          <cell r="B4879">
            <v>207489</v>
          </cell>
          <cell r="C4879" t="str">
            <v>LCM 2.4 Inch-P13</v>
          </cell>
          <cell r="D4879">
            <v>1</v>
          </cell>
        </row>
        <row r="4880">
          <cell r="B4880">
            <v>207490</v>
          </cell>
          <cell r="C4880" t="str">
            <v>RF PA (Duad Band GSM/GPRS)</v>
          </cell>
          <cell r="D4880">
            <v>1</v>
          </cell>
        </row>
        <row r="4881">
          <cell r="B4881">
            <v>207491</v>
          </cell>
          <cell r="C4881" t="str">
            <v>26MHz Crystal(3225,9.0pF)</v>
          </cell>
          <cell r="D4881">
            <v>1</v>
          </cell>
        </row>
        <row r="4882">
          <cell r="B4882">
            <v>207492</v>
          </cell>
          <cell r="C4882" t="str">
            <v>0402 BEAD(120Ohm @100MHz,500mA)</v>
          </cell>
          <cell r="D4882">
            <v>2</v>
          </cell>
        </row>
        <row r="4883">
          <cell r="B4883">
            <v>207493</v>
          </cell>
          <cell r="C4883" t="str">
            <v>0402 BEAD(1000 Ohm @100MHz,</v>
          </cell>
          <cell r="D4883">
            <v>9</v>
          </cell>
        </row>
        <row r="4884">
          <cell r="B4884">
            <v>207494</v>
          </cell>
          <cell r="C4884" t="str">
            <v>0603 BEAD(60 ohm @100MHz,</v>
          </cell>
          <cell r="D4884">
            <v>1</v>
          </cell>
        </row>
        <row r="4885">
          <cell r="B4885">
            <v>207495</v>
          </cell>
          <cell r="C4885" t="str">
            <v>TVS(ESD,Bi-direction,DFP1006,5.0V,17.5pF)</v>
          </cell>
          <cell r="D4885">
            <v>1</v>
          </cell>
        </row>
        <row r="4886">
          <cell r="B4886">
            <v>207496</v>
          </cell>
          <cell r="C4886" t="str">
            <v>TVS(ESD,Uni-direction,WBFBP-02C,5.0V,0.5pF)</v>
          </cell>
          <cell r="D4886">
            <v>1</v>
          </cell>
        </row>
        <row r="4887">
          <cell r="B4887">
            <v>207497</v>
          </cell>
          <cell r="C4887" t="str">
            <v>TVS(Surge,Bi-direction,DFN1006,4.5V,430W)</v>
          </cell>
          <cell r="D4887">
            <v>1</v>
          </cell>
        </row>
        <row r="4888">
          <cell r="B4888">
            <v>207498</v>
          </cell>
          <cell r="C4888" t="str">
            <v>TVS(Surge,Bi-direction,SOD-323,4.5V,2800W)</v>
          </cell>
          <cell r="D4888">
            <v>1</v>
          </cell>
        </row>
        <row r="4889">
          <cell r="B4889">
            <v>207499</v>
          </cell>
          <cell r="C4889" t="str">
            <v>TVS(Surge,Bi-direction,SOD-123,7V,4500W)</v>
          </cell>
          <cell r="D4889">
            <v>1</v>
          </cell>
        </row>
        <row r="4890">
          <cell r="B4890">
            <v>207500</v>
          </cell>
          <cell r="C4890" t="str">
            <v>N302 BB shielding case (BB, Tin, 1.55h)tinplate</v>
          </cell>
          <cell r="D4890">
            <v>1</v>
          </cell>
        </row>
        <row r="4891">
          <cell r="B4891">
            <v>207501</v>
          </cell>
          <cell r="C4891" t="str">
            <v>0201 RES(200Ohm , +/- 1%,1/20W)</v>
          </cell>
          <cell r="D4891">
            <v>2</v>
          </cell>
        </row>
        <row r="4892">
          <cell r="B4892">
            <v>207502</v>
          </cell>
          <cell r="C4892" t="str">
            <v>0201 RES(10kOhm , +/- 5%,1/20W)</v>
          </cell>
          <cell r="D4892">
            <v>4</v>
          </cell>
        </row>
        <row r="4893">
          <cell r="B4893">
            <v>207503</v>
          </cell>
          <cell r="C4893" t="str">
            <v>0201 RES(24kOhm , +/- 1%,1/20W)</v>
          </cell>
          <cell r="D4893">
            <v>1</v>
          </cell>
        </row>
        <row r="4894">
          <cell r="B4894">
            <v>207504</v>
          </cell>
          <cell r="C4894" t="str">
            <v>0201 RES(1MOhm , +/- 5%,1/20W)</v>
          </cell>
          <cell r="D4894">
            <v>1</v>
          </cell>
        </row>
        <row r="4895">
          <cell r="B4895">
            <v>207505</v>
          </cell>
          <cell r="C4895" t="str">
            <v>CAP 0201 1.2pF +/-0.1pF C0G 50V</v>
          </cell>
          <cell r="D4895">
            <v>2</v>
          </cell>
        </row>
        <row r="4896">
          <cell r="B4896">
            <v>207506</v>
          </cell>
          <cell r="C4896" t="str">
            <v>0201 CAP(3.0pF, +/- 0.25pF,50V)</v>
          </cell>
          <cell r="D4896">
            <v>1</v>
          </cell>
        </row>
        <row r="4897">
          <cell r="B4897">
            <v>207507</v>
          </cell>
          <cell r="C4897" t="str">
            <v>0201 CAP(22pF, +/- 5%,50V)</v>
          </cell>
          <cell r="D4897">
            <v>3</v>
          </cell>
        </row>
        <row r="4898">
          <cell r="B4898">
            <v>207508</v>
          </cell>
          <cell r="C4898" t="str">
            <v>0201 CAP(68pF, +/- 5%,25V)</v>
          </cell>
          <cell r="D4898">
            <v>4</v>
          </cell>
        </row>
        <row r="4899">
          <cell r="B4899">
            <v>207509</v>
          </cell>
          <cell r="C4899" t="str">
            <v>0201 CAP(120pF, +/- 10%,50V)</v>
          </cell>
          <cell r="D4899">
            <v>1</v>
          </cell>
        </row>
        <row r="4900">
          <cell r="B4900">
            <v>207510</v>
          </cell>
          <cell r="C4900" t="str">
            <v>CAP 0201 22nF +/-10% X5R 6.3V</v>
          </cell>
          <cell r="D4900">
            <v>2</v>
          </cell>
        </row>
        <row r="4901">
          <cell r="B4901">
            <v>207511</v>
          </cell>
          <cell r="C4901" t="str">
            <v>0402 CAP(100nF, +/- 20%,50V)</v>
          </cell>
          <cell r="D4901">
            <v>1</v>
          </cell>
        </row>
        <row r="4902">
          <cell r="B4902">
            <v>207512</v>
          </cell>
          <cell r="C4902" t="str">
            <v>CAP 0603 1uF +/-10% X5R 50V</v>
          </cell>
          <cell r="D4902">
            <v>3.0449999999999999</v>
          </cell>
        </row>
        <row r="4903">
          <cell r="B4903">
            <v>207513</v>
          </cell>
          <cell r="C4903" t="str">
            <v>LED Light-P13</v>
          </cell>
          <cell r="D4903">
            <v>1</v>
          </cell>
        </row>
        <row r="4904">
          <cell r="B4904">
            <v>207514</v>
          </cell>
          <cell r="C4904" t="str">
            <v>BT Antenna-P13</v>
          </cell>
          <cell r="D4904">
            <v>1</v>
          </cell>
        </row>
        <row r="4905">
          <cell r="B4905">
            <v>207515</v>
          </cell>
          <cell r="C4905" t="str">
            <v>Speaker Cover-P13</v>
          </cell>
          <cell r="D4905">
            <v>1</v>
          </cell>
        </row>
        <row r="4906">
          <cell r="B4906">
            <v>207516</v>
          </cell>
          <cell r="C4906" t="str">
            <v>Microphone-P13</v>
          </cell>
          <cell r="D4906">
            <v>1</v>
          </cell>
        </row>
        <row r="4907">
          <cell r="B4907">
            <v>207517</v>
          </cell>
          <cell r="C4907" t="str">
            <v>Keypad Dome-P13</v>
          </cell>
          <cell r="D4907">
            <v>1</v>
          </cell>
        </row>
        <row r="4908">
          <cell r="B4908">
            <v>207518</v>
          </cell>
          <cell r="C4908" t="str">
            <v>Front Housing-Black-P13</v>
          </cell>
          <cell r="D4908">
            <v>1</v>
          </cell>
        </row>
        <row r="4909">
          <cell r="B4909">
            <v>207519</v>
          </cell>
          <cell r="C4909" t="str">
            <v>Tape-Main Lens 68.6*46.7*0.1mm-P13</v>
          </cell>
          <cell r="D4909">
            <v>1</v>
          </cell>
        </row>
        <row r="4910">
          <cell r="B4910">
            <v>207520</v>
          </cell>
          <cell r="C4910" t="str">
            <v>Foam-LCD 60.2*42.66*0.5mm-P13</v>
          </cell>
          <cell r="D4910">
            <v>1</v>
          </cell>
        </row>
        <row r="4911">
          <cell r="B4911">
            <v>207521</v>
          </cell>
          <cell r="C4911" t="str">
            <v>Receiver Mesh 14.2*4.1*0.15mm-P13</v>
          </cell>
          <cell r="D4911">
            <v>1</v>
          </cell>
        </row>
        <row r="4912">
          <cell r="B4912">
            <v>207522</v>
          </cell>
          <cell r="C4912" t="str">
            <v>Middle Housing-Black-P13</v>
          </cell>
          <cell r="D4912">
            <v>1</v>
          </cell>
        </row>
        <row r="4913">
          <cell r="B4913">
            <v>207523</v>
          </cell>
          <cell r="C4913" t="str">
            <v>Middle Housing-Red-P13</v>
          </cell>
          <cell r="D4913">
            <v>1</v>
          </cell>
        </row>
        <row r="4914">
          <cell r="B4914">
            <v>207524</v>
          </cell>
          <cell r="C4914" t="str">
            <v>Tape-Camera Lens Rear 10.2*8.1*0.1mm-P13</v>
          </cell>
          <cell r="D4914">
            <v>1</v>
          </cell>
        </row>
        <row r="4915">
          <cell r="B4915">
            <v>207525</v>
          </cell>
          <cell r="C4915" t="str">
            <v>Foam-Speaker 30.16*31.8*0.5mm-P13</v>
          </cell>
          <cell r="D4915">
            <v>1</v>
          </cell>
        </row>
        <row r="4916">
          <cell r="B4916">
            <v>207526</v>
          </cell>
          <cell r="C4916" t="str">
            <v>Speaker Mesh 17.5*10*0.15mm-P13</v>
          </cell>
          <cell r="D4916">
            <v>1</v>
          </cell>
        </row>
        <row r="4917">
          <cell r="B4917">
            <v>207527</v>
          </cell>
          <cell r="C4917" t="str">
            <v>Keypad-Black-P13</v>
          </cell>
          <cell r="D4917">
            <v>1</v>
          </cell>
        </row>
        <row r="4918">
          <cell r="B4918">
            <v>207528</v>
          </cell>
          <cell r="C4918" t="str">
            <v>Keypad-Red-P13</v>
          </cell>
          <cell r="D4918">
            <v>1</v>
          </cell>
        </row>
        <row r="4919">
          <cell r="B4919">
            <v>207529</v>
          </cell>
          <cell r="C4919" t="str">
            <v>Conductive Fabric-Camera FPC 30*14.05*0.1mm-P13</v>
          </cell>
          <cell r="D4919">
            <v>1</v>
          </cell>
        </row>
        <row r="4920">
          <cell r="B4920">
            <v>207530</v>
          </cell>
          <cell r="C4920" t="str">
            <v>LCD Lens-Black-P13</v>
          </cell>
          <cell r="D4920">
            <v>1</v>
          </cell>
        </row>
        <row r="4921">
          <cell r="B4921">
            <v>207531</v>
          </cell>
          <cell r="C4921" t="str">
            <v>Camera Protective Lens 10.5*8.4mm-P13</v>
          </cell>
          <cell r="D4921">
            <v>1</v>
          </cell>
        </row>
        <row r="4922">
          <cell r="B4922">
            <v>207532</v>
          </cell>
          <cell r="C4922" t="str">
            <v>Screw PM1.4*3.5*2.5*0.7mm-P13</v>
          </cell>
          <cell r="D4922">
            <v>7</v>
          </cell>
        </row>
        <row r="4923">
          <cell r="B4923">
            <v>207533</v>
          </cell>
          <cell r="C4923" t="str">
            <v>Waterproof Label 4mm-P13</v>
          </cell>
          <cell r="D4923">
            <v>1</v>
          </cell>
        </row>
        <row r="4924">
          <cell r="B4924">
            <v>207534</v>
          </cell>
          <cell r="C4924" t="str">
            <v>IND 0201 12nH +/-5% Q&gt;4 Srf=2700MHz DCR=0.68ohm Ir=190mA</v>
          </cell>
          <cell r="D4924">
            <v>2.04</v>
          </cell>
        </row>
        <row r="4925">
          <cell r="B4925">
            <v>207535</v>
          </cell>
          <cell r="C4925" t="str">
            <v>IND 0201 1.8nH +/-0.1nH Q&gt;14 Srf=10000MHz DCR=0.15ohm Ir=0.38A</v>
          </cell>
          <cell r="D4925">
            <v>1.02</v>
          </cell>
        </row>
        <row r="4926">
          <cell r="B4926">
            <v>207536</v>
          </cell>
          <cell r="C4926" t="str">
            <v>IND 0201 2.4nH +/-0.3nH Q&gt;14 Srf=10000MHz DCR=0.22ohm Ir=0.31A</v>
          </cell>
          <cell r="D4926">
            <v>5.0999999999999996</v>
          </cell>
        </row>
        <row r="4927">
          <cell r="B4927">
            <v>207537</v>
          </cell>
          <cell r="C4927" t="str">
            <v>IND 0201 3.3nH +/-0.1nH Q&gt;14 Srf=8100MHz DCR=0.3ohm Ir=0.27A</v>
          </cell>
          <cell r="D4927">
            <v>2.04</v>
          </cell>
        </row>
        <row r="4928">
          <cell r="B4928">
            <v>207538</v>
          </cell>
          <cell r="C4928" t="str">
            <v>IND 0201 5.6nH +/-0.3nH Q&gt;14 Srf=5500MHz DCR=0.46ohm Ir=0.21A</v>
          </cell>
          <cell r="D4928">
            <v>1.02</v>
          </cell>
        </row>
        <row r="4929">
          <cell r="B4929">
            <v>207539</v>
          </cell>
          <cell r="C4929" t="str">
            <v>IND 0201 12nH +/-5% Q&gt;14 Srf=3400MHz DCR=0.8ohm Ir=0.16A</v>
          </cell>
          <cell r="D4929">
            <v>4.08</v>
          </cell>
        </row>
        <row r="4930">
          <cell r="B4930">
            <v>207540</v>
          </cell>
          <cell r="C4930" t="str">
            <v>IND 0201 6.8nH +/-0.3nH Q&gt;14 Srf=4900MHz DCR=0.5ohm Ir=0.2A</v>
          </cell>
          <cell r="D4930">
            <v>4.08</v>
          </cell>
        </row>
        <row r="4931">
          <cell r="B4931">
            <v>207541</v>
          </cell>
          <cell r="C4931" t="str">
            <v>IND 0201 5.1nH +/-3% Q&gt;14 Srf=5900MHz DCR=0.46ohm Ir=0.21A</v>
          </cell>
          <cell r="D4931">
            <v>1.02</v>
          </cell>
        </row>
        <row r="4932">
          <cell r="B4932">
            <v>207542</v>
          </cell>
          <cell r="C4932" t="str">
            <v>IND 0201 33nH +/-5% Q&gt;12 Srf=1700MHz DCR=1.7ohm Ir=0.10A</v>
          </cell>
          <cell r="D4932">
            <v>1.02</v>
          </cell>
        </row>
        <row r="4933">
          <cell r="B4933">
            <v>207543</v>
          </cell>
          <cell r="C4933" t="str">
            <v>IND 0201 2.7nH +/-0.3nH Q&gt;14 Srf=9200MHz DCR=0.22ohm Ir=0.31A</v>
          </cell>
          <cell r="D4933">
            <v>4.08</v>
          </cell>
        </row>
        <row r="4934">
          <cell r="B4934">
            <v>207544</v>
          </cell>
          <cell r="C4934" t="str">
            <v>IND 0201 3.9nH +/-0.3nH Q&gt;14 Srf=7400MHz DCR=0.42ohm Ir=0.23A</v>
          </cell>
          <cell r="D4934">
            <v>3.06</v>
          </cell>
        </row>
        <row r="4935">
          <cell r="B4935">
            <v>207545</v>
          </cell>
          <cell r="C4935" t="str">
            <v>IND 0201 10nH +/-5% Q&gt;14 Srf=3800MHz DCR=0.8ohm Ir=0.16A</v>
          </cell>
          <cell r="D4935">
            <v>1.02</v>
          </cell>
        </row>
        <row r="4936">
          <cell r="B4936">
            <v>207546</v>
          </cell>
          <cell r="C4936" t="str">
            <v>IND 0201 1nH +/-0.3nH Q&gt;14 Srf=10000MHz DCR=0.08ohm Ir=0.52A</v>
          </cell>
          <cell r="D4936">
            <v>3.06</v>
          </cell>
        </row>
        <row r="4937">
          <cell r="B4937">
            <v>207547</v>
          </cell>
          <cell r="C4937" t="str">
            <v>IND 0201 18nH +/-5% Q&gt;13 Srf=2300MHz DCR=1.0ohm Ir=0.14A</v>
          </cell>
          <cell r="D4937">
            <v>1.02</v>
          </cell>
        </row>
        <row r="4938">
          <cell r="B4938">
            <v>207548</v>
          </cell>
          <cell r="C4938" t="str">
            <v>IND 0201 6.2nH +/-0.3nH Q&gt;14 Srf=5100MHz DCR=0.48ohm Ir=0.21A</v>
          </cell>
          <cell r="D4938">
            <v>3.06</v>
          </cell>
        </row>
        <row r="4939">
          <cell r="B4939">
            <v>207549</v>
          </cell>
          <cell r="C4939" t="str">
            <v>2.2*1.6*0.65 +/-0.1mm 3.25V 350mA 800mA light</v>
          </cell>
          <cell r="D4939">
            <v>1.01</v>
          </cell>
        </row>
        <row r="4940">
          <cell r="B4940">
            <v>207550</v>
          </cell>
          <cell r="C4940" t="str">
            <v>TVS_Diode Vrwm=12V C=15pF ESD=25KV DFN1006-2L</v>
          </cell>
          <cell r="D4940">
            <v>2.04</v>
          </cell>
        </row>
        <row r="4941">
          <cell r="B4941">
            <v>207551</v>
          </cell>
          <cell r="C4941" t="str">
            <v>TVS_Diode Vrwm=12V C=350pF ESD=25KV SOD-123F</v>
          </cell>
          <cell r="D4941">
            <v>1.02</v>
          </cell>
        </row>
        <row r="4942">
          <cell r="B4942">
            <v>207552</v>
          </cell>
          <cell r="C4942" t="str">
            <v>TVS_Diode Vrwm=4.5V C=150pF ESD=30KV SOD-323</v>
          </cell>
          <cell r="D4942">
            <v>1.02</v>
          </cell>
        </row>
        <row r="4943">
          <cell r="B4943">
            <v>207553</v>
          </cell>
          <cell r="C4943" t="str">
            <v>TVS_Diode Vrwm=5V C=1.25uF ESD=25KV SOD-323</v>
          </cell>
          <cell r="D4943">
            <v>2.04</v>
          </cell>
        </row>
        <row r="4944">
          <cell r="B4944">
            <v>207554</v>
          </cell>
          <cell r="C4944" t="str">
            <v>TVS_Diode Vrwm=4.5V C=360pF ESD=30KV DFNWB1610-2L</v>
          </cell>
          <cell r="D4944">
            <v>1.02</v>
          </cell>
        </row>
        <row r="4945">
          <cell r="B4945">
            <v>207555</v>
          </cell>
          <cell r="C4945" t="str">
            <v>TVS_Diode Vrwm=5V C=12pF ESD=25KV DFN/FBP</v>
          </cell>
          <cell r="D4945">
            <v>40.799999999999997</v>
          </cell>
        </row>
        <row r="4946">
          <cell r="B4946">
            <v>207556</v>
          </cell>
          <cell r="C4946" t="str">
            <v>TVS_Diode Vrwm=5V C=0.45pF ESD=25KV DFNWB1006-2L</v>
          </cell>
          <cell r="D4946">
            <v>3.06</v>
          </cell>
        </row>
        <row r="4947">
          <cell r="B4947">
            <v>207557</v>
          </cell>
          <cell r="C4947" t="str">
            <v>Charger audion?PNP,3A/3W,PDFN3x2-8L,H=0.9max)</v>
          </cell>
          <cell r="D4947">
            <v>9.18</v>
          </cell>
        </row>
        <row r="4948">
          <cell r="B4948">
            <v>207558</v>
          </cell>
          <cell r="C4948" t="str">
            <v>Charger audion?PNP,3A/3W,PDFN3x2-8L,H=0.9max)</v>
          </cell>
          <cell r="D4948">
            <v>3.06</v>
          </cell>
        </row>
        <row r="4949">
          <cell r="B4949">
            <v>207559</v>
          </cell>
          <cell r="C4949" t="str">
            <v>TVS_Diode Vrwm=4.85V C=700pF ESD=30KV DFN2020</v>
          </cell>
          <cell r="D4949">
            <v>2.04</v>
          </cell>
        </row>
        <row r="4950">
          <cell r="B4950">
            <v>207560</v>
          </cell>
          <cell r="C4950" t="str">
            <v>Diode 40V 0.5A SOD-323F</v>
          </cell>
          <cell r="D4950">
            <v>1.02</v>
          </cell>
        </row>
        <row r="4951">
          <cell r="B4951">
            <v>207561</v>
          </cell>
          <cell r="C4951" t="str">
            <v>SHIELDING White copper</v>
          </cell>
          <cell r="D4951">
            <v>1.01</v>
          </cell>
        </row>
        <row r="4952">
          <cell r="B4952">
            <v>207562</v>
          </cell>
          <cell r="C4952" t="str">
            <v>SHIELDING Stainless steel (non SMT) 34.71+/-0.1*29.18+/-0.1*1.05+/-0.05mm</v>
          </cell>
          <cell r="D4952">
            <v>1.01</v>
          </cell>
        </row>
        <row r="4953">
          <cell r="B4953">
            <v>207563</v>
          </cell>
          <cell r="C4953" t="str">
            <v>SHIELDING Stainless steel (non SMT)</v>
          </cell>
          <cell r="D4953">
            <v>1.01</v>
          </cell>
        </row>
        <row r="4954">
          <cell r="B4954">
            <v>207564</v>
          </cell>
          <cell r="C4954" t="str">
            <v>Shield rack White copper</v>
          </cell>
          <cell r="D4954">
            <v>1.01</v>
          </cell>
        </row>
        <row r="4955">
          <cell r="B4955">
            <v>207565</v>
          </cell>
          <cell r="C4955" t="str">
            <v>SHIELDING Stainless steel (non SMT)</v>
          </cell>
          <cell r="D4955">
            <v>1.01</v>
          </cell>
        </row>
        <row r="4956">
          <cell r="B4956">
            <v>207566</v>
          </cell>
          <cell r="C4956" t="str">
            <v>Shield rack White copper</v>
          </cell>
          <cell r="D4956">
            <v>1.01</v>
          </cell>
        </row>
        <row r="4957">
          <cell r="B4957">
            <v>207567</v>
          </cell>
          <cell r="C4957" t="str">
            <v>Shield rack White copper</v>
          </cell>
          <cell r="D4957">
            <v>1.01</v>
          </cell>
        </row>
        <row r="4958">
          <cell r="B4958">
            <v>207568</v>
          </cell>
          <cell r="C4958" t="str">
            <v>8 layer 2 tier Yuehu V2.0(190413)</v>
          </cell>
          <cell r="D4958">
            <v>1.0009999999999999</v>
          </cell>
        </row>
        <row r="4959">
          <cell r="B4959">
            <v>207569</v>
          </cell>
          <cell r="C4959" t="str">
            <v>TP Protective Film-R6 Max</v>
          </cell>
          <cell r="D4959">
            <v>1</v>
          </cell>
        </row>
        <row r="4960">
          <cell r="B4960">
            <v>207570</v>
          </cell>
          <cell r="C4960" t="str">
            <v>Graphite Paper-Black 60.3*56.1*0.14mm-R6 Max</v>
          </cell>
          <cell r="D4960">
            <v>1</v>
          </cell>
        </row>
        <row r="4961">
          <cell r="B4961">
            <v>207571</v>
          </cell>
          <cell r="C4961" t="str">
            <v>Copper Foil 46* 44.5*0. 08mm -R6 Max</v>
          </cell>
          <cell r="D4961">
            <v>1</v>
          </cell>
        </row>
        <row r="4962">
          <cell r="B4962">
            <v>207572</v>
          </cell>
          <cell r="C4962" t="str">
            <v>Sub PCBA-R6 Max</v>
          </cell>
          <cell r="D4962">
            <v>1</v>
          </cell>
        </row>
        <row r="4963">
          <cell r="B4963">
            <v>207573</v>
          </cell>
          <cell r="C4963" t="str">
            <v>Front Housing With LCM &amp; TP-Black-R6 Max</v>
          </cell>
          <cell r="D4963">
            <v>1</v>
          </cell>
        </row>
        <row r="4964">
          <cell r="B4964">
            <v>207574</v>
          </cell>
          <cell r="C4964" t="str">
            <v>PL Sensor-Sub PCBA-R6 Max</v>
          </cell>
          <cell r="D4964">
            <v>1</v>
          </cell>
        </row>
        <row r="4965">
          <cell r="B4965">
            <v>207575</v>
          </cell>
          <cell r="C4965" t="str">
            <v>Conductive Sponge 6 *4*0.5mm -R6 Max</v>
          </cell>
          <cell r="D4965">
            <v>3</v>
          </cell>
        </row>
        <row r="4966">
          <cell r="B4966">
            <v>207576</v>
          </cell>
          <cell r="C4966" t="str">
            <v>Mylar-High Temperature Insulating 19*8*0.05mm-R6 Max</v>
          </cell>
          <cell r="D4966">
            <v>1</v>
          </cell>
        </row>
        <row r="4967">
          <cell r="B4967">
            <v>207577</v>
          </cell>
          <cell r="C4967" t="str">
            <v>Sim Card Tray With T-Card Tray-Black -R6 Max</v>
          </cell>
          <cell r="D4967">
            <v>1</v>
          </cell>
        </row>
        <row r="4968">
          <cell r="B4968">
            <v>207578</v>
          </cell>
          <cell r="C4968" t="str">
            <v>Sim Card Tray With T-Card Tray-Blue-R6 Max</v>
          </cell>
          <cell r="D4968">
            <v>1</v>
          </cell>
        </row>
        <row r="4969">
          <cell r="B4969">
            <v>207579</v>
          </cell>
          <cell r="C4969" t="str">
            <v>Camera 8.0M FF Front-R6 Max</v>
          </cell>
          <cell r="D4969">
            <v>1</v>
          </cell>
        </row>
        <row r="4970">
          <cell r="B4970">
            <v>207580</v>
          </cell>
          <cell r="C4970" t="str">
            <v>Fingerprint Module-Black-R6 Max</v>
          </cell>
          <cell r="D4970">
            <v>1</v>
          </cell>
        </row>
        <row r="4971">
          <cell r="B4971">
            <v>207581</v>
          </cell>
          <cell r="C4971" t="str">
            <v>Camera 13M FF Back-R6 Max</v>
          </cell>
          <cell r="D4971">
            <v>1</v>
          </cell>
        </row>
        <row r="4972">
          <cell r="B4972">
            <v>207582</v>
          </cell>
          <cell r="C4972" t="str">
            <v>Fingerprint Module-Blue-R6 Max</v>
          </cell>
          <cell r="D4972">
            <v>1</v>
          </cell>
        </row>
        <row r="4973">
          <cell r="B4973">
            <v>207583</v>
          </cell>
          <cell r="C4973" t="str">
            <v>Battery Cover Protector Film 146*65mm-R6 Max</v>
          </cell>
          <cell r="D4973">
            <v>1</v>
          </cell>
        </row>
        <row r="4974">
          <cell r="B4974">
            <v>207584</v>
          </cell>
          <cell r="C4974" t="str">
            <v>Cable Coaxial-R6 Max</v>
          </cell>
          <cell r="D4974">
            <v>1</v>
          </cell>
        </row>
        <row r="4975">
          <cell r="B4975">
            <v>207585</v>
          </cell>
          <cell r="C4975" t="str">
            <v>Phone Case-R6 Max</v>
          </cell>
          <cell r="D4975">
            <v>1</v>
          </cell>
        </row>
        <row r="4976">
          <cell r="B4976">
            <v>207586</v>
          </cell>
          <cell r="C4976" t="str">
            <v>Graphite Paper-Black 27 *27.2 *0.14mm -R6 Max</v>
          </cell>
          <cell r="D4976">
            <v>1</v>
          </cell>
        </row>
        <row r="4977">
          <cell r="B4977">
            <v>207587</v>
          </cell>
          <cell r="C4977" t="str">
            <v>X633/8/second order/P2/surface treatment/Immersion gold+OSP(BGAarea)/58mm/0.1/49.2mm/0.1/0.8mm/0.08</v>
          </cell>
          <cell r="D4977">
            <v>1</v>
          </cell>
        </row>
        <row r="4978">
          <cell r="B4978">
            <v>207588</v>
          </cell>
          <cell r="C4978" t="str">
            <v>crystal/26MHz/+/-10ppm/7pF/30ohm/100 uW/2.5*2.0*0.9mm/1</v>
          </cell>
          <cell r="D4978">
            <v>1</v>
          </cell>
        </row>
        <row r="4979">
          <cell r="B4979">
            <v>207589</v>
          </cell>
          <cell r="C4979" t="str">
            <v>0805\330Kohm+/-1%\1\8W\ROHS\CKD</v>
          </cell>
          <cell r="D4979">
            <v>1.0029999999999999</v>
          </cell>
        </row>
        <row r="4980">
          <cell r="B4980">
            <v>207590</v>
          </cell>
          <cell r="C4980" t="str">
            <v>0805\200ohm+/-5%\1\8W\ROHS\CKD</v>
          </cell>
          <cell r="D4980">
            <v>1.0029999999999999</v>
          </cell>
        </row>
        <row r="4981">
          <cell r="B4981">
            <v>207591</v>
          </cell>
          <cell r="C4981" t="str">
            <v>0805\4.7ohm+/-5%\1\8W\ROHS\CKD</v>
          </cell>
          <cell r="D4981">
            <v>1.0029999999999999</v>
          </cell>
        </row>
        <row r="4982">
          <cell r="B4982">
            <v>207592</v>
          </cell>
          <cell r="C4982" t="str">
            <v>0805\2.2Mohm+/-5%\1\8W\ROHS\CKD</v>
          </cell>
          <cell r="D4982">
            <v>2.0059999999999998</v>
          </cell>
        </row>
        <row r="4983">
          <cell r="B4983">
            <v>207593</v>
          </cell>
          <cell r="C4983" t="str">
            <v>0603\2.4Kohm+/-1%\1\10W\ROHS\CKD</v>
          </cell>
          <cell r="D4983">
            <v>1.0029999999999999</v>
          </cell>
        </row>
        <row r="4984">
          <cell r="B4984">
            <v>207594</v>
          </cell>
          <cell r="C4984" t="str">
            <v>1206\2.1ohm+/-1%\1\4W\ROHS\CKD</v>
          </cell>
          <cell r="D4984">
            <v>1.0029999999999999</v>
          </cell>
        </row>
        <row r="4985">
          <cell r="B4985">
            <v>207595</v>
          </cell>
          <cell r="C4985" t="str">
            <v>0805\1.2Kohm+/-1%\1\8W\ROHS\CKD</v>
          </cell>
          <cell r="D4985">
            <v>1.0029999999999999</v>
          </cell>
        </row>
        <row r="4986">
          <cell r="B4986">
            <v>207596</v>
          </cell>
          <cell r="C4986" t="str">
            <v>TPA-67050200-1\CEM1\B00\2018-11-05\53.5*33.5W*1.0t CKD</v>
          </cell>
          <cell r="D4986">
            <v>1.0029999999999999</v>
          </cell>
        </row>
        <row r="4987">
          <cell r="B4987">
            <v>207597</v>
          </cell>
          <cell r="C4987" t="str">
            <v>0805\RDC:0.04ohm\max\IDC:3A\max\CKD</v>
          </cell>
          <cell r="D4987">
            <v>1.0029999999999999</v>
          </cell>
        </row>
        <row r="4988">
          <cell r="B4988">
            <v>207598</v>
          </cell>
          <cell r="C4988" t="str">
            <v>SSL34F\3A\40V\SMAF SMT\ROHS\CKD</v>
          </cell>
          <cell r="D4988">
            <v>1.0029999999999999</v>
          </cell>
        </row>
        <row r="4989">
          <cell r="B4989">
            <v>207599</v>
          </cell>
          <cell r="C4989" t="str">
            <v>A7\1A\1000V\SOD-123FL\SMT\ROHS\ CKD</v>
          </cell>
          <cell r="D4989">
            <v>1.0029999999999999</v>
          </cell>
        </row>
        <row r="4990">
          <cell r="B4990">
            <v>207600</v>
          </cell>
          <cell r="C4990" t="str">
            <v>DP2525JB\SOIC-7\ROHS\CKD</v>
          </cell>
          <cell r="D4990">
            <v>1.0029999999999999</v>
          </cell>
        </row>
        <row r="4991">
          <cell r="B4991">
            <v>207601</v>
          </cell>
          <cell r="C4991" t="str">
            <v>FM107\1A\1000V\SOD-123FL\SMT\ROHS\ CKD</v>
          </cell>
          <cell r="D4991">
            <v>1.0029999999999999</v>
          </cell>
        </row>
        <row r="4992">
          <cell r="B4992">
            <v>207602</v>
          </cell>
          <cell r="C4992" t="str">
            <v>TPA-97H050100\A00\2018.10.08\44.3L*28.2W*1.2mmT\CEM-1\CKD</v>
          </cell>
          <cell r="D4992">
            <v>1.0029999999999999</v>
          </cell>
        </row>
        <row r="4993">
          <cell r="B4993">
            <v>207603</v>
          </cell>
          <cell r="C4993" t="str">
            <v>MB6F\600V\0.5A\ SMD \ROHS\CKD</v>
          </cell>
          <cell r="D4993">
            <v>1.0029999999999999</v>
          </cell>
        </row>
        <row r="4994">
          <cell r="B4994">
            <v>207604</v>
          </cell>
          <cell r="C4994" t="str">
            <v>0603\18.2Kohm+/-1%\1\10W\ROHS\CKD</v>
          </cell>
          <cell r="D4994">
            <v>1.0029999999999999</v>
          </cell>
        </row>
        <row r="4995">
          <cell r="B4995">
            <v>207605</v>
          </cell>
          <cell r="C4995" t="str">
            <v>OB2500POP\SOP-8 CKD</v>
          </cell>
          <cell r="D4995">
            <v>1.0029999999999999</v>
          </cell>
        </row>
        <row r="4996">
          <cell r="B4996">
            <v>207606</v>
          </cell>
          <cell r="C4996" t="str">
            <v>SSL54B\SMBF\ROHS CKD</v>
          </cell>
          <cell r="D4996">
            <v>1.0029999999999999</v>
          </cell>
        </row>
        <row r="4997">
          <cell r="B4997">
            <v>207607</v>
          </cell>
          <cell r="C4997" t="str">
            <v>A7\1A\1000V\SOD-123FL\ROHS CKD</v>
          </cell>
          <cell r="D4997">
            <v>1.0029999999999999</v>
          </cell>
        </row>
        <row r="4998">
          <cell r="B4998">
            <v>207608</v>
          </cell>
          <cell r="C4998" t="str">
            <v>FM107\1A\1000V\SOD-123FL\ROHS CKD</v>
          </cell>
          <cell r="D4998">
            <v>1.0029999999999999</v>
          </cell>
        </row>
        <row r="4999">
          <cell r="B4999">
            <v>207609</v>
          </cell>
          <cell r="C4999" t="str">
            <v>ABS10\1000V\1A\ROHS CKD</v>
          </cell>
          <cell r="D4999">
            <v>1.0029999999999999</v>
          </cell>
        </row>
        <row r="5000">
          <cell r="B5000">
            <v>207610</v>
          </cell>
          <cell r="C5000" t="str">
            <v>0805\1000PF\500V+/-10%\X7R\ROHS CKD</v>
          </cell>
          <cell r="D5000">
            <v>1.0029999999999999</v>
          </cell>
        </row>
        <row r="5001">
          <cell r="B5001">
            <v>207611</v>
          </cell>
          <cell r="C5001" t="str">
            <v>0805\2.2UF\50V\+/-10%\X5R\ROHS CKD</v>
          </cell>
          <cell r="D5001">
            <v>1.0029999999999999</v>
          </cell>
        </row>
        <row r="5002">
          <cell r="B5002">
            <v>207612</v>
          </cell>
          <cell r="C5002" t="str">
            <v>0603\22PF\50V+/-10%\X7R\ROHS CKD</v>
          </cell>
          <cell r="D5002">
            <v>1.0029999999999999</v>
          </cell>
        </row>
        <row r="5003">
          <cell r="B5003">
            <v>207613</v>
          </cell>
          <cell r="C5003" t="str">
            <v>1206\200Kohm+/-5%\1\4W\ROHS CKD</v>
          </cell>
          <cell r="D5003">
            <v>1.0029999999999999</v>
          </cell>
        </row>
        <row r="5004">
          <cell r="B5004">
            <v>207614</v>
          </cell>
          <cell r="C5004" t="str">
            <v>0805\2Kohm+/-5%\1\8W\ROHS CKD</v>
          </cell>
          <cell r="D5004">
            <v>1.0029999999999999</v>
          </cell>
        </row>
        <row r="5005">
          <cell r="B5005">
            <v>207615</v>
          </cell>
          <cell r="C5005" t="str">
            <v>Back Housing (Battery Cover)Black-NH4</v>
          </cell>
          <cell r="D5005">
            <v>1</v>
          </cell>
        </row>
        <row r="5006">
          <cell r="B5006">
            <v>207616</v>
          </cell>
          <cell r="C5006" t="str">
            <v>Back Housing (Battery Cover)Red-NH4</v>
          </cell>
          <cell r="D5006">
            <v>1</v>
          </cell>
        </row>
        <row r="5007">
          <cell r="B5007">
            <v>207617</v>
          </cell>
          <cell r="C5007" t="str">
            <v>RES 0805 0.22ohm +/-1%</v>
          </cell>
          <cell r="D5007">
            <v>1</v>
          </cell>
        </row>
        <row r="5008">
          <cell r="B5008">
            <v>207618</v>
          </cell>
          <cell r="C5008" t="str">
            <v>RES 0805 0.47ohm +/-1%</v>
          </cell>
          <cell r="D5008">
            <v>1</v>
          </cell>
        </row>
        <row r="5009">
          <cell r="B5009">
            <v>207619</v>
          </cell>
          <cell r="C5009" t="str">
            <v>MT6739V/WWZA</v>
          </cell>
          <cell r="D5009">
            <v>1</v>
          </cell>
        </row>
        <row r="5010">
          <cell r="B5010">
            <v>207620</v>
          </cell>
          <cell r="C5010" t="str">
            <v>MT6177MV/B</v>
          </cell>
          <cell r="D5010">
            <v>1</v>
          </cell>
        </row>
        <row r="5011">
          <cell r="B5011">
            <v>207621</v>
          </cell>
          <cell r="C5011" t="str">
            <v>MT6357V/A</v>
          </cell>
          <cell r="D5011">
            <v>1</v>
          </cell>
        </row>
        <row r="5012">
          <cell r="B5012">
            <v>207622</v>
          </cell>
          <cell r="C5012" t="str">
            <v>MT6625LN/A</v>
          </cell>
          <cell r="D5012">
            <v>1</v>
          </cell>
        </row>
        <row r="5013">
          <cell r="B5013">
            <v>207624</v>
          </cell>
          <cell r="C5013" t="str">
            <v>RES 0402 100Kohm +/-1%</v>
          </cell>
          <cell r="D5013">
            <v>1</v>
          </cell>
        </row>
        <row r="5014">
          <cell r="B5014">
            <v>207625</v>
          </cell>
          <cell r="C5014" t="str">
            <v>RES 0603 0.33ohm +/-1%</v>
          </cell>
          <cell r="D5014">
            <v>1</v>
          </cell>
        </row>
        <row r="5015">
          <cell r="B5015">
            <v>207626</v>
          </cell>
          <cell r="C5015" t="str">
            <v>RES 0201 5.1ohm +/-1%</v>
          </cell>
          <cell r="D5015">
            <v>1</v>
          </cell>
        </row>
        <row r="5016">
          <cell r="B5016">
            <v>207627</v>
          </cell>
          <cell r="C5016" t="str">
            <v>RES 0201 68Kohm +/-5%</v>
          </cell>
          <cell r="D5016">
            <v>1</v>
          </cell>
        </row>
        <row r="5017">
          <cell r="B5017">
            <v>207628</v>
          </cell>
          <cell r="C5017" t="str">
            <v>RES 0201 10ohm +/-1%</v>
          </cell>
          <cell r="D5017">
            <v>6</v>
          </cell>
        </row>
        <row r="5018">
          <cell r="B5018">
            <v>207629</v>
          </cell>
          <cell r="C5018" t="str">
            <v>RES 0402 10ohm +/-5%</v>
          </cell>
          <cell r="D5018">
            <v>2</v>
          </cell>
        </row>
        <row r="5019">
          <cell r="B5019">
            <v>207630</v>
          </cell>
          <cell r="C5019" t="str">
            <v>RES 0201 2.2Kohm +/-5%</v>
          </cell>
          <cell r="D5019">
            <v>1.02</v>
          </cell>
        </row>
        <row r="5020">
          <cell r="B5020">
            <v>207631</v>
          </cell>
          <cell r="C5020" t="str">
            <v>IND 3010 22uH +/-20% Q&gt;14 Srf=28MHz DCR=0.93ohm Ir=0.38mA</v>
          </cell>
          <cell r="D5020">
            <v>1</v>
          </cell>
        </row>
        <row r="5021">
          <cell r="B5021">
            <v>207632</v>
          </cell>
          <cell r="C5021" t="str">
            <v>IND 2520 0.68uH +/-20% Q&gt;12 Srf=2800MHz DCR=0.58ohm Ir=3.20mA</v>
          </cell>
          <cell r="D5021">
            <v>2</v>
          </cell>
        </row>
        <row r="5022">
          <cell r="B5022">
            <v>207633</v>
          </cell>
          <cell r="C5022" t="str">
            <v>IND 0201 39nH +/-5% Q&gt;7 Srf=1500MHz DCR=2ohm Ir=80mA</v>
          </cell>
          <cell r="D5022">
            <v>4</v>
          </cell>
        </row>
        <row r="5023">
          <cell r="B5023">
            <v>207634</v>
          </cell>
          <cell r="C5023" t="str">
            <v>IND 0201 4.3nH +/-0.3nH Q&gt;16 Srf=6400MHz DCR=0.34ohm Ir=350mA</v>
          </cell>
          <cell r="D5023">
            <v>1</v>
          </cell>
        </row>
        <row r="5024">
          <cell r="B5024">
            <v>207635</v>
          </cell>
          <cell r="C5024" t="str">
            <v>IND 0201 1nH +/-0.2nH Q&gt;19 Srf=10000MHz DCR=0.11ohm Ir=600mA</v>
          </cell>
          <cell r="D5024">
            <v>1</v>
          </cell>
        </row>
        <row r="5025">
          <cell r="B5025">
            <v>207636</v>
          </cell>
          <cell r="C5025" t="str">
            <v>IND 0201 1.8nH +/-0.2nH Q&gt;17 Srf=10000MHz DCR=0.15ohm Ir=500mA</v>
          </cell>
          <cell r="D5025">
            <v>1</v>
          </cell>
        </row>
        <row r="5026">
          <cell r="B5026">
            <v>207637</v>
          </cell>
          <cell r="C5026" t="str">
            <v>CAP 0201 1.5nF +/-10% X5R 10V</v>
          </cell>
          <cell r="D5026">
            <v>1</v>
          </cell>
        </row>
        <row r="5027">
          <cell r="B5027">
            <v>207638</v>
          </cell>
          <cell r="C5027" t="str">
            <v>CAP 0201 12pF +/-2% C0G 25V</v>
          </cell>
          <cell r="D5027">
            <v>1</v>
          </cell>
        </row>
        <row r="5028">
          <cell r="B5028">
            <v>207639</v>
          </cell>
          <cell r="C5028" t="str">
            <v>CAP 0402 1uF +/-10% X5R 25V</v>
          </cell>
          <cell r="D5028">
            <v>1</v>
          </cell>
        </row>
        <row r="5029">
          <cell r="B5029">
            <v>207640</v>
          </cell>
          <cell r="C5029" t="str">
            <v>CAP 0201 3.9pF +/-0.25pF C0G 25V</v>
          </cell>
          <cell r="D5029">
            <v>2</v>
          </cell>
        </row>
        <row r="5030">
          <cell r="B5030">
            <v>207641</v>
          </cell>
          <cell r="C5030" t="str">
            <v>CAP 0201 15pF +/-5% C0G 25V</v>
          </cell>
          <cell r="D5030">
            <v>2</v>
          </cell>
        </row>
        <row r="5031">
          <cell r="B5031">
            <v>207642</v>
          </cell>
          <cell r="C5031" t="str">
            <v>CAP 0201 22pF +/-5% C0G 25V</v>
          </cell>
          <cell r="D5031">
            <v>3.0449999999999999</v>
          </cell>
        </row>
        <row r="5032">
          <cell r="B5032">
            <v>207643</v>
          </cell>
          <cell r="C5032" t="str">
            <v>CAP 0201 33pF +/-5% C0G 25V</v>
          </cell>
          <cell r="D5032">
            <v>4.0599999999999996</v>
          </cell>
        </row>
        <row r="5033">
          <cell r="B5033">
            <v>207644</v>
          </cell>
          <cell r="C5033" t="str">
            <v>CAP 0201 100pF +/-5% C0G 25V</v>
          </cell>
          <cell r="D5033">
            <v>25.375</v>
          </cell>
        </row>
        <row r="5034">
          <cell r="B5034">
            <v>207645</v>
          </cell>
          <cell r="C5034" t="str">
            <v>CAP 0201 47nF +/-10% X5R 6.3V</v>
          </cell>
          <cell r="D5034">
            <v>3.0449999999999999</v>
          </cell>
        </row>
        <row r="5035">
          <cell r="B5035">
            <v>207646</v>
          </cell>
          <cell r="C5035" t="str">
            <v>CAP 0201 1nF +/-20% X7R 25V</v>
          </cell>
          <cell r="D5035">
            <v>1</v>
          </cell>
        </row>
        <row r="5036">
          <cell r="B5036">
            <v>207647</v>
          </cell>
          <cell r="C5036" t="str">
            <v>CAP 0201 220pF +/-10% X7R 16V</v>
          </cell>
          <cell r="D5036">
            <v>2</v>
          </cell>
        </row>
        <row r="5037">
          <cell r="B5037">
            <v>207648</v>
          </cell>
          <cell r="C5037" t="str">
            <v>CAP 0201 15nF +/-10% X5R 6.3V</v>
          </cell>
          <cell r="D5037">
            <v>2</v>
          </cell>
        </row>
        <row r="5038">
          <cell r="B5038">
            <v>207649</v>
          </cell>
          <cell r="C5038" t="str">
            <v>CAP 0402 2.2uF +/-20% X5R 10V</v>
          </cell>
          <cell r="D5038">
            <v>2</v>
          </cell>
        </row>
        <row r="5039">
          <cell r="B5039">
            <v>207650</v>
          </cell>
          <cell r="C5039" t="str">
            <v>CAP 0201 56pF +/-5% C0G 25V</v>
          </cell>
          <cell r="D5039">
            <v>2</v>
          </cell>
        </row>
        <row r="5040">
          <cell r="B5040">
            <v>207651</v>
          </cell>
          <cell r="C5040" t="str">
            <v>CAP 0201 8.2pF +/-0.5pF C0G 25V</v>
          </cell>
          <cell r="D5040">
            <v>1</v>
          </cell>
        </row>
        <row r="5041">
          <cell r="B5041">
            <v>207653</v>
          </cell>
          <cell r="C5041" t="str">
            <v>Foam-Speaker Anti-Dust 14.5*3.5*0.5mm-Primo S7</v>
          </cell>
          <cell r="D5041">
            <v>1.01</v>
          </cell>
        </row>
        <row r="5042">
          <cell r="B5042">
            <v>207654</v>
          </cell>
          <cell r="C5042" t="str">
            <v>Tape-Rear Camera Decoration 12.3*28.7*0.05mm-Primo S7</v>
          </cell>
          <cell r="D5042">
            <v>1.01</v>
          </cell>
        </row>
        <row r="5043">
          <cell r="B5043">
            <v>207655</v>
          </cell>
          <cell r="C5043" t="str">
            <v>Screw Label With W-Primo S7</v>
          </cell>
          <cell r="D5043">
            <v>1</v>
          </cell>
        </row>
        <row r="5044">
          <cell r="B5044">
            <v>207656</v>
          </cell>
          <cell r="C5044" t="str">
            <v>Tape-Motor Connector D8.6mm-Primo S7</v>
          </cell>
          <cell r="D5044">
            <v>2.02</v>
          </cell>
        </row>
        <row r="5045">
          <cell r="B5045">
            <v>207657</v>
          </cell>
          <cell r="C5045" t="str">
            <v>Conductive Cloth-Shielding Can Connector 7.5*2.590.5mm-Primo S7</v>
          </cell>
          <cell r="D5045">
            <v>1.01</v>
          </cell>
        </row>
        <row r="5046">
          <cell r="B5046">
            <v>207658</v>
          </cell>
          <cell r="C5046" t="str">
            <v>Conductive Cloth-Battery 3.5*3.5*0.5mm-Primo S7</v>
          </cell>
          <cell r="D5046">
            <v>1.01</v>
          </cell>
        </row>
        <row r="5047">
          <cell r="B5047">
            <v>207659</v>
          </cell>
          <cell r="C5047" t="str">
            <v>Tape-Rear Camera 11.5*8*0.7mm-Primo S7</v>
          </cell>
          <cell r="D5047">
            <v>1.01</v>
          </cell>
        </row>
        <row r="5048">
          <cell r="B5048">
            <v>207660</v>
          </cell>
          <cell r="C5048" t="str">
            <v>Tape-Fingerprint FPC 6*4*0.7mm-Primo S7</v>
          </cell>
          <cell r="D5048">
            <v>1.01</v>
          </cell>
        </row>
        <row r="5049">
          <cell r="B5049">
            <v>207661</v>
          </cell>
          <cell r="C5049" t="str">
            <v>Keypad-Blue-ML15</v>
          </cell>
          <cell r="D5049">
            <v>1</v>
          </cell>
        </row>
        <row r="5050">
          <cell r="B5050">
            <v>207662</v>
          </cell>
          <cell r="C5050" t="str">
            <v>Thermistor 26MHZ 7.0pF2.5*2.0*1.0</v>
          </cell>
          <cell r="D5050">
            <v>1</v>
          </cell>
        </row>
        <row r="5051">
          <cell r="B5051">
            <v>207663</v>
          </cell>
          <cell r="C5051" t="str">
            <v>Foam-Fingerprint Hardness D14*0.5mm-Primo S7</v>
          </cell>
          <cell r="D5051">
            <v>1.01</v>
          </cell>
        </row>
        <row r="5052">
          <cell r="B5052">
            <v>207664</v>
          </cell>
          <cell r="C5052" t="str">
            <v>Insulation Tape-PCBA (6*4*0.05mm-Primo S7</v>
          </cell>
          <cell r="D5052">
            <v>1.01</v>
          </cell>
        </row>
        <row r="5053">
          <cell r="B5053">
            <v>207665</v>
          </cell>
          <cell r="C5053" t="str">
            <v>Tape-Fingerprint 14.2*11.4*0.5mm-Primo S7</v>
          </cell>
          <cell r="D5053">
            <v>1.01</v>
          </cell>
        </row>
        <row r="5054">
          <cell r="B5054">
            <v>207666</v>
          </cell>
          <cell r="C5054" t="str">
            <v>Conductive Cloth-Front Camera Conductive Fabric 19.6*9.8*0.1mm-Primo S7</v>
          </cell>
          <cell r="D5054">
            <v>1.01</v>
          </cell>
        </row>
        <row r="5055">
          <cell r="B5055">
            <v>207667</v>
          </cell>
          <cell r="C5055" t="str">
            <v>Tape-Receiver Decoration 22.2*1.7*0.3mm-Primo S7</v>
          </cell>
          <cell r="D5055">
            <v>1</v>
          </cell>
        </row>
        <row r="5056">
          <cell r="B5056">
            <v>207668</v>
          </cell>
          <cell r="C5056" t="str">
            <v>Tape-Earphone Socket 9.55*12.9mm-Primo S7</v>
          </cell>
          <cell r="D5056">
            <v>1.01</v>
          </cell>
        </row>
        <row r="5057">
          <cell r="B5057">
            <v>207669</v>
          </cell>
          <cell r="C5057" t="str">
            <v>Back Housing(Battery Cover)Blue-Primo S7</v>
          </cell>
          <cell r="D5057">
            <v>1</v>
          </cell>
        </row>
        <row r="5058">
          <cell r="B5058">
            <v>207670</v>
          </cell>
          <cell r="C5058" t="str">
            <v>Battery Protector Film 105*100*0.03mm-Primo S7</v>
          </cell>
          <cell r="D5058">
            <v>1.01</v>
          </cell>
        </row>
        <row r="5059">
          <cell r="B5059">
            <v>207671</v>
          </cell>
          <cell r="C5059" t="str">
            <v>Conductive Copper Platinum-Rear Camera 10.3*13*0.07mm-Primo S7</v>
          </cell>
          <cell r="D5059">
            <v>1.01</v>
          </cell>
        </row>
        <row r="5060">
          <cell r="B5060">
            <v>207672</v>
          </cell>
          <cell r="C5060" t="str">
            <v>Tape-Back Cover 154.9*72.6*0.2mm-Primo S7</v>
          </cell>
          <cell r="D5060">
            <v>1.01</v>
          </cell>
        </row>
        <row r="5061">
          <cell r="B5061">
            <v>207673</v>
          </cell>
          <cell r="C5061" t="str">
            <v>Tape-Front Camera Sealing 5.4*6.1*0.3mm-Primo S7</v>
          </cell>
          <cell r="D5061">
            <v>1.01</v>
          </cell>
        </row>
        <row r="5062">
          <cell r="B5062">
            <v>207674</v>
          </cell>
          <cell r="C5062" t="str">
            <v>Foam-Connecter Support 8.5*4*0.5mm-Primo S7</v>
          </cell>
          <cell r="D5062">
            <v>1.01</v>
          </cell>
        </row>
        <row r="5063">
          <cell r="B5063">
            <v>207675</v>
          </cell>
          <cell r="C5063" t="str">
            <v>MIC 4*1.3 Mesh GD STD</v>
          </cell>
          <cell r="D5063">
            <v>1</v>
          </cell>
        </row>
        <row r="5064">
          <cell r="B5064">
            <v>207676</v>
          </cell>
          <cell r="C5064" t="str">
            <v>Digital 3-axis accelerometers,2*2*1.05mm,STK8BA50-S,10bit</v>
          </cell>
          <cell r="D5064">
            <v>1</v>
          </cell>
        </row>
        <row r="5065">
          <cell r="B5065">
            <v>207677</v>
          </cell>
          <cell r="C5065" t="str">
            <v>Holder-Front Camera Support-Primo S7</v>
          </cell>
          <cell r="D5065">
            <v>1</v>
          </cell>
        </row>
        <row r="5066">
          <cell r="B5066">
            <v>207678</v>
          </cell>
          <cell r="C5066" t="str">
            <v>Foam-Rear Camera Connecter Support 26.7*4.4*0.5mm-Primo S7</v>
          </cell>
          <cell r="D5066">
            <v>1.01</v>
          </cell>
        </row>
        <row r="5067">
          <cell r="B5067">
            <v>207679</v>
          </cell>
          <cell r="C5067" t="str">
            <v>Conductive Cloth-Fingerprint 4.5*4.5*1.5mm-Primo S7</v>
          </cell>
          <cell r="D5067">
            <v>1.01</v>
          </cell>
        </row>
        <row r="5068">
          <cell r="B5068">
            <v>207680</v>
          </cell>
          <cell r="C5068" t="str">
            <v>Main PCBA-Primo S7</v>
          </cell>
          <cell r="D5068">
            <v>1</v>
          </cell>
        </row>
        <row r="5069">
          <cell r="B5069">
            <v>207681</v>
          </cell>
          <cell r="C5069" t="str">
            <v>Battery-WMB3900A-Primo S7</v>
          </cell>
          <cell r="D5069">
            <v>1</v>
          </cell>
        </row>
        <row r="5070">
          <cell r="B5070">
            <v>207682</v>
          </cell>
          <cell r="C5070" t="str">
            <v>Sub PCBA-Primo S7</v>
          </cell>
          <cell r="D5070">
            <v>1</v>
          </cell>
        </row>
        <row r="5071">
          <cell r="B5071">
            <v>207683</v>
          </cell>
          <cell r="C5071" t="str">
            <v>Fingerprint Moudle-Blue-Primo S7</v>
          </cell>
          <cell r="D5071">
            <v>1</v>
          </cell>
        </row>
        <row r="5072">
          <cell r="B5072">
            <v>207684</v>
          </cell>
          <cell r="C5072" t="str">
            <v>Fingerprint Moudle-Sea Green-Primo S7</v>
          </cell>
          <cell r="D5072">
            <v>1</v>
          </cell>
        </row>
        <row r="5073">
          <cell r="B5073">
            <v>207685</v>
          </cell>
          <cell r="C5073" t="str">
            <v>Touch With LCM-Balck-Primo S7</v>
          </cell>
          <cell r="D5073">
            <v>1</v>
          </cell>
        </row>
        <row r="5074">
          <cell r="B5074">
            <v>207686</v>
          </cell>
          <cell r="C5074" t="str">
            <v>Front Housing-Black-Primo S7</v>
          </cell>
          <cell r="D5074">
            <v>1</v>
          </cell>
        </row>
        <row r="5075">
          <cell r="B5075">
            <v>207687</v>
          </cell>
          <cell r="C5075" t="str">
            <v>Middle Housing-Black-Primo S7</v>
          </cell>
          <cell r="D5075">
            <v>1</v>
          </cell>
        </row>
        <row r="5076">
          <cell r="B5076">
            <v>207688</v>
          </cell>
          <cell r="C5076" t="str">
            <v>Middle Housing Side Cover-Black-Primo S7</v>
          </cell>
          <cell r="D5076">
            <v>1</v>
          </cell>
        </row>
        <row r="5077">
          <cell r="B5077">
            <v>207689</v>
          </cell>
          <cell r="C5077" t="str">
            <v>Middle Housing Side Cover-Sea Green-Primo S7</v>
          </cell>
          <cell r="D5077">
            <v>1</v>
          </cell>
        </row>
        <row r="5078">
          <cell r="B5078">
            <v>207690</v>
          </cell>
          <cell r="C5078" t="str">
            <v>Decoration-Rear Camera-Black-Primo S7</v>
          </cell>
          <cell r="D5078">
            <v>1</v>
          </cell>
        </row>
        <row r="5079">
          <cell r="B5079">
            <v>207691</v>
          </cell>
          <cell r="C5079" t="str">
            <v>Camera Lens Rear-Black-Primo S7</v>
          </cell>
          <cell r="D5079">
            <v>1</v>
          </cell>
        </row>
        <row r="5080">
          <cell r="B5080">
            <v>207692</v>
          </cell>
          <cell r="C5080" t="str">
            <v>Sim Card Tray-Blue-Primo S7</v>
          </cell>
          <cell r="D5080">
            <v>1</v>
          </cell>
        </row>
        <row r="5081">
          <cell r="B5081">
            <v>207693</v>
          </cell>
          <cell r="C5081" t="str">
            <v>Sim Card Tray-Sea Green-Primo S7</v>
          </cell>
          <cell r="D5081">
            <v>1</v>
          </cell>
        </row>
        <row r="5082">
          <cell r="B5082">
            <v>207694</v>
          </cell>
          <cell r="C5082" t="str">
            <v>Antenna-GPS/WIFI/BT-Black-Primo S7</v>
          </cell>
          <cell r="D5082">
            <v>1</v>
          </cell>
        </row>
        <row r="5083">
          <cell r="B5083">
            <v>207695</v>
          </cell>
          <cell r="C5083" t="str">
            <v>Antenna-Driversity-Black-Primo S7</v>
          </cell>
          <cell r="D5083">
            <v>1</v>
          </cell>
        </row>
        <row r="5084">
          <cell r="B5084">
            <v>207696</v>
          </cell>
          <cell r="C5084" t="str">
            <v>Antenna-Main FPC-Black-Primo S7</v>
          </cell>
          <cell r="D5084">
            <v>1</v>
          </cell>
        </row>
        <row r="5085">
          <cell r="B5085">
            <v>207697</v>
          </cell>
          <cell r="C5085" t="str">
            <v>Rear Flashlight-Primo S7</v>
          </cell>
          <cell r="D5085">
            <v>1</v>
          </cell>
        </row>
        <row r="5086">
          <cell r="B5086">
            <v>207698</v>
          </cell>
          <cell r="C5086" t="str">
            <v>Guide-Flashlight-Primo S7</v>
          </cell>
          <cell r="D5086">
            <v>1</v>
          </cell>
        </row>
        <row r="5087">
          <cell r="B5087">
            <v>207699</v>
          </cell>
          <cell r="C5087" t="str">
            <v>Guide-Indicator Light -Primo S7</v>
          </cell>
          <cell r="D5087">
            <v>1</v>
          </cell>
        </row>
        <row r="5088">
          <cell r="B5088">
            <v>207700</v>
          </cell>
          <cell r="C5088" t="str">
            <v>Screw-Black M1.4*0.30*2.7mm-Primo S7</v>
          </cell>
          <cell r="D5088">
            <v>15.15</v>
          </cell>
        </row>
        <row r="5089">
          <cell r="B5089">
            <v>207701</v>
          </cell>
          <cell r="C5089" t="str">
            <v>Tape-TP Adhesive 1-Primo S7</v>
          </cell>
          <cell r="D5089">
            <v>1.01</v>
          </cell>
        </row>
        <row r="5090">
          <cell r="B5090">
            <v>207702</v>
          </cell>
          <cell r="C5090" t="str">
            <v>Tape-TP Adhesive 2-Primo S7</v>
          </cell>
          <cell r="D5090">
            <v>1.01</v>
          </cell>
        </row>
        <row r="5091">
          <cell r="B5091">
            <v>207703</v>
          </cell>
          <cell r="C5091" t="str">
            <v>Tape-Sub Mic Sealing 3.5*2.9*0.3mm-Primo S7</v>
          </cell>
          <cell r="D5091">
            <v>1.01</v>
          </cell>
        </row>
        <row r="5092">
          <cell r="B5092">
            <v>207704</v>
          </cell>
          <cell r="C5092" t="str">
            <v>Tape-Main Mic Sealing 3.9*5.1*0.3mm-Primo S7</v>
          </cell>
          <cell r="D5092">
            <v>1.01</v>
          </cell>
        </row>
        <row r="5093">
          <cell r="B5093">
            <v>207705</v>
          </cell>
          <cell r="C5093" t="str">
            <v>Conductive Cloth-Sub Mic Sealing 2.25*2.4*0.5mm-Primo S7</v>
          </cell>
          <cell r="D5093">
            <v>1.01</v>
          </cell>
        </row>
        <row r="5094">
          <cell r="B5094">
            <v>207706</v>
          </cell>
          <cell r="C5094" t="str">
            <v>Conductive Cloth-Main Mic Sealing 2.9*3.4*0.5mm-Primo S7</v>
          </cell>
          <cell r="D5094">
            <v>1.01</v>
          </cell>
        </row>
        <row r="5095">
          <cell r="B5095">
            <v>207707</v>
          </cell>
          <cell r="C5095" t="str">
            <v>Tape-Battery 86.7*65.4*0.05mm-Primo S7</v>
          </cell>
          <cell r="D5095">
            <v>1.01</v>
          </cell>
        </row>
        <row r="5096">
          <cell r="B5096">
            <v>207708</v>
          </cell>
          <cell r="C5096" t="str">
            <v>Foam-Rear Camera Sealing 16.1*8.5*0.5mm-Primo S7</v>
          </cell>
          <cell r="D5096">
            <v>1.01</v>
          </cell>
        </row>
        <row r="5097">
          <cell r="B5097">
            <v>207709</v>
          </cell>
          <cell r="C5097" t="str">
            <v>Tape-Sub PCBA 36.9*5.8*0.3mm-Primo S7</v>
          </cell>
          <cell r="D5097">
            <v>1.01</v>
          </cell>
        </row>
        <row r="5098">
          <cell r="B5098">
            <v>207710</v>
          </cell>
          <cell r="C5098" t="str">
            <v>Graphene-Battery Cover 66*78*0.08mm-Primo S7</v>
          </cell>
          <cell r="D5098">
            <v>1</v>
          </cell>
        </row>
        <row r="5099">
          <cell r="B5099">
            <v>207711</v>
          </cell>
          <cell r="C5099" t="str">
            <v>Foam-Connector 22.2*4.5*0.5mm-Primo S7</v>
          </cell>
          <cell r="D5099">
            <v>1.01</v>
          </cell>
        </row>
        <row r="5100">
          <cell r="B5100">
            <v>207712</v>
          </cell>
          <cell r="C5100" t="str">
            <v>Foam-Battery Connector 5*3.7*0.5mm-Primo S7</v>
          </cell>
          <cell r="D5100">
            <v>2.02</v>
          </cell>
        </row>
        <row r="5101">
          <cell r="B5101">
            <v>207713</v>
          </cell>
          <cell r="C5101" t="str">
            <v>Foam-Earphone Jack Front Housing Sealed 11.1*119*0.5mm-Primo S7</v>
          </cell>
          <cell r="D5101">
            <v>1.01</v>
          </cell>
        </row>
        <row r="5102">
          <cell r="B5102">
            <v>207714</v>
          </cell>
          <cell r="C5102" t="str">
            <v>Foam-Earphone Jack Middle Housing Sealed 10*8.2*0.5mm-Primo S7</v>
          </cell>
          <cell r="D5102">
            <v>1.01</v>
          </cell>
        </row>
        <row r="5103">
          <cell r="B5103">
            <v>207715</v>
          </cell>
          <cell r="C5103" t="str">
            <v>Tape-Camera Lens 25.1*8.7*0.3mm-Primo S7</v>
          </cell>
          <cell r="D5103">
            <v>1.01</v>
          </cell>
        </row>
        <row r="5104">
          <cell r="B5104">
            <v>207716</v>
          </cell>
          <cell r="C5104" t="str">
            <v>Conductive Cloth-Rear Camera Connector 6.5*6.5*0.3mm-Primo S7</v>
          </cell>
          <cell r="D5104">
            <v>2.02</v>
          </cell>
        </row>
        <row r="5105">
          <cell r="B5105">
            <v>207717</v>
          </cell>
          <cell r="C5105" t="str">
            <v>Step-up DC/DC LCD LEDs driver dfn2x2-6l,OCP8178VAD</v>
          </cell>
          <cell r="D5105">
            <v>1</v>
          </cell>
        </row>
        <row r="5106">
          <cell r="B5106">
            <v>207718</v>
          </cell>
          <cell r="C5106" t="str">
            <v>WCDMA two-in-one power amplifier,Support four bands ? I, II, V, VIII,3*4.2*0.9mm,14PIN,HS8358F</v>
          </cell>
          <cell r="D5106">
            <v>1</v>
          </cell>
        </row>
        <row r="5107">
          <cell r="B5107">
            <v>207719</v>
          </cell>
          <cell r="C5107" t="str">
            <v>Quad-Band GSM RF PA and switch for GSM and WCDMA,include two GSM RX and TX ports,two WCDMA ports,without Edge,6.0*6.0*0.80mm,28pin,HS8684E</v>
          </cell>
          <cell r="D5107">
            <v>1</v>
          </cell>
        </row>
        <row r="5108">
          <cell r="B5108">
            <v>207720</v>
          </cell>
          <cell r="C5108" t="str">
            <v>GPS LNA,DFN-6L,1.5*1.0*0.75mm,MAX2659ELT+</v>
          </cell>
          <cell r="D5108">
            <v>1</v>
          </cell>
        </row>
        <row r="5109">
          <cell r="B5109">
            <v>207721</v>
          </cell>
          <cell r="C5109" t="str">
            <v>MCU,Quad-core ARM Cortex-A7,1.3GHz,TFBGA520,10.2*11*1.1mm,0.4mm Pitch,MT6580A/WM N</v>
          </cell>
          <cell r="D5109">
            <v>1</v>
          </cell>
        </row>
        <row r="5110">
          <cell r="B5110">
            <v>207722</v>
          </cell>
          <cell r="C5110" t="str">
            <v>8GB eMMC+4Gb LPDDR2 SDRAM,Emmc:3.3V/1.8V,LPDDR2:1.8V/1.2V,FBGA162,11.5*13.0*1.0mm,08EMCP04-AL2BT227,KINGSTOM</v>
          </cell>
          <cell r="D5110">
            <v>1</v>
          </cell>
        </row>
        <row r="5111">
          <cell r="B5111">
            <v>207723</v>
          </cell>
          <cell r="C5111" t="str">
            <v>Chip_Bead 0402 600ohm@100MHz +/-25% DCR=0.65ohm Ir=300mA</v>
          </cell>
          <cell r="D5111">
            <v>5</v>
          </cell>
        </row>
        <row r="5112">
          <cell r="B5112">
            <v>207724</v>
          </cell>
          <cell r="C5112" t="str">
            <v>Chip_Bead 0402 120ohm@100MHz +/-25% DCR=0.09ohm Ir=1200mA</v>
          </cell>
          <cell r="D5112">
            <v>3</v>
          </cell>
        </row>
        <row r="5113">
          <cell r="B5113">
            <v>207725</v>
          </cell>
          <cell r="C5113" t="str">
            <v>Chip_Bead 0402 120ohm@100MHz +/-25% DCR=0.19ohm Ir=600mA</v>
          </cell>
          <cell r="D5113">
            <v>1</v>
          </cell>
        </row>
        <row r="5114">
          <cell r="B5114">
            <v>207726</v>
          </cell>
          <cell r="C5114" t="str">
            <v>Middle Housing-Black- PRIMO E10</v>
          </cell>
          <cell r="D5114">
            <v>1</v>
          </cell>
        </row>
        <row r="5115">
          <cell r="B5115">
            <v>207727</v>
          </cell>
          <cell r="C5115" t="str">
            <v>Front Housing-Red- PRIMO E10</v>
          </cell>
          <cell r="D5115">
            <v>1</v>
          </cell>
        </row>
        <row r="5116">
          <cell r="B5116">
            <v>207728</v>
          </cell>
          <cell r="C5116" t="str">
            <v>Front Housing-Dark Blue- PRIMO E10</v>
          </cell>
          <cell r="D5116">
            <v>1</v>
          </cell>
        </row>
        <row r="5117">
          <cell r="B5117">
            <v>207729</v>
          </cell>
          <cell r="C5117" t="str">
            <v>LCD- PRIMO E10</v>
          </cell>
          <cell r="D5117">
            <v>1</v>
          </cell>
        </row>
        <row r="5118">
          <cell r="B5118">
            <v>207730</v>
          </cell>
          <cell r="C5118" t="str">
            <v>Foam-Front Camera Compression-H8</v>
          </cell>
          <cell r="D5118">
            <v>1</v>
          </cell>
        </row>
        <row r="5119">
          <cell r="B5119">
            <v>207731</v>
          </cell>
          <cell r="C5119" t="str">
            <v>Volume key-Dark Blue- PRIMO E10</v>
          </cell>
          <cell r="D5119">
            <v>1</v>
          </cell>
        </row>
        <row r="5120">
          <cell r="B5120">
            <v>207732</v>
          </cell>
          <cell r="C5120" t="str">
            <v>Volume key-Cambridge Bule - PRIMO E10</v>
          </cell>
          <cell r="D5120">
            <v>1</v>
          </cell>
        </row>
        <row r="5121">
          <cell r="B5121">
            <v>207733</v>
          </cell>
          <cell r="C5121" t="str">
            <v>Volume key-Violet - PRIMO E10</v>
          </cell>
          <cell r="D5121">
            <v>1</v>
          </cell>
        </row>
        <row r="5122">
          <cell r="B5122">
            <v>207734</v>
          </cell>
          <cell r="C5122" t="str">
            <v>Power key-Red- PRIMO E10</v>
          </cell>
          <cell r="D5122">
            <v>1</v>
          </cell>
        </row>
        <row r="5123">
          <cell r="B5123">
            <v>207735</v>
          </cell>
          <cell r="C5123" t="str">
            <v>Power key-Dark Blue- PRIMO E10</v>
          </cell>
          <cell r="D5123">
            <v>1</v>
          </cell>
        </row>
        <row r="5124">
          <cell r="B5124">
            <v>207736</v>
          </cell>
          <cell r="C5124" t="str">
            <v>Power key-Cambridge Bule - PRIMO E10</v>
          </cell>
          <cell r="D5124">
            <v>1</v>
          </cell>
        </row>
        <row r="5125">
          <cell r="B5125">
            <v>207737</v>
          </cell>
          <cell r="C5125" t="str">
            <v>Power key-Violet - PRIMO E10</v>
          </cell>
          <cell r="D5125">
            <v>1</v>
          </cell>
        </row>
        <row r="5126">
          <cell r="B5126">
            <v>207738</v>
          </cell>
          <cell r="C5126" t="str">
            <v>Camera 5MP-Back- PRIMO E10</v>
          </cell>
          <cell r="D5126">
            <v>1</v>
          </cell>
        </row>
        <row r="5127">
          <cell r="B5127">
            <v>207739</v>
          </cell>
          <cell r="C5127" t="str">
            <v>Camera 2MP-Front- PRIMO E10</v>
          </cell>
          <cell r="D5127">
            <v>1</v>
          </cell>
        </row>
        <row r="5128">
          <cell r="B5128">
            <v>207740</v>
          </cell>
          <cell r="C5128" t="str">
            <v>Speaker 1115*3.0 DS- PRIMO E10</v>
          </cell>
          <cell r="D5128">
            <v>1</v>
          </cell>
        </row>
        <row r="5129">
          <cell r="B5129">
            <v>207741</v>
          </cell>
          <cell r="C5129" t="str">
            <v>FPC-Side Key- PRIMO E10</v>
          </cell>
          <cell r="D5129">
            <v>1</v>
          </cell>
        </row>
        <row r="5130">
          <cell r="B5130">
            <v>207742</v>
          </cell>
          <cell r="C5130" t="str">
            <v>Vibrator Motor- PRIMO E10</v>
          </cell>
          <cell r="D5130">
            <v>1</v>
          </cell>
        </row>
        <row r="5131">
          <cell r="B5131">
            <v>207743</v>
          </cell>
          <cell r="C5131" t="str">
            <v>Rubber-Camera- PRIMO E10</v>
          </cell>
          <cell r="D5131">
            <v>1.0049999999999999</v>
          </cell>
        </row>
        <row r="5132">
          <cell r="B5132">
            <v>207744</v>
          </cell>
          <cell r="C5132" t="str">
            <v>Conductive Foam- BB 7*3.5*1.7mm- PRIMO E10</v>
          </cell>
          <cell r="D5132">
            <v>3.06</v>
          </cell>
        </row>
        <row r="5133">
          <cell r="B5133">
            <v>207745</v>
          </cell>
          <cell r="C5133" t="str">
            <v>Touch Panel-Black- PRIMO E10</v>
          </cell>
          <cell r="D5133">
            <v>1</v>
          </cell>
        </row>
        <row r="5134">
          <cell r="B5134">
            <v>207746</v>
          </cell>
          <cell r="C5134" t="str">
            <v>Back Housing(Battery Cover)Red- PRIMO E10</v>
          </cell>
          <cell r="D5134">
            <v>1</v>
          </cell>
        </row>
        <row r="5135">
          <cell r="B5135">
            <v>207747</v>
          </cell>
          <cell r="C5135" t="str">
            <v>Back Housing(Battery Cover)Blue- PRIMO E10</v>
          </cell>
          <cell r="D5135">
            <v>1</v>
          </cell>
        </row>
        <row r="5136">
          <cell r="B5136">
            <v>207748</v>
          </cell>
          <cell r="C5136" t="str">
            <v>Back Housing(Battery Cover)Light Bule- PRIMO E10</v>
          </cell>
          <cell r="D5136">
            <v>1</v>
          </cell>
        </row>
        <row r="5137">
          <cell r="B5137">
            <v>207749</v>
          </cell>
          <cell r="C5137" t="str">
            <v>Back Housing(Battery Cover)Purple- PRIMO E10</v>
          </cell>
          <cell r="D5137">
            <v>1</v>
          </cell>
        </row>
        <row r="5138">
          <cell r="B5138">
            <v>207750</v>
          </cell>
          <cell r="C5138" t="str">
            <v>Screen Protector Film- PRIMO E10</v>
          </cell>
          <cell r="D5138">
            <v>1</v>
          </cell>
        </row>
        <row r="5139">
          <cell r="B5139">
            <v>207751</v>
          </cell>
          <cell r="C5139" t="str">
            <v>Conductive Cloth-LCD F2 3.5*3.5*3.5mm- PRIMO E10</v>
          </cell>
          <cell r="D5139">
            <v>2.02</v>
          </cell>
        </row>
        <row r="5140">
          <cell r="B5140">
            <v>207752</v>
          </cell>
          <cell r="C5140" t="str">
            <v>Screw M1.4*3.0 HD2.5 T0.5 NL- PRIMO E10</v>
          </cell>
          <cell r="D5140">
            <v>16.32</v>
          </cell>
        </row>
        <row r="5141">
          <cell r="B5141">
            <v>207753</v>
          </cell>
          <cell r="C5141" t="str">
            <v>Screw M1.4*2.5 HD2.5 T0.5 NL- PRIMO E10</v>
          </cell>
          <cell r="D5141">
            <v>3.06</v>
          </cell>
        </row>
        <row r="5142">
          <cell r="B5142">
            <v>207754</v>
          </cell>
          <cell r="C5142" t="str">
            <v>Conductive Cloth-SPL 6*4*0.05mm- PRIMO E10</v>
          </cell>
          <cell r="D5142">
            <v>1.01</v>
          </cell>
        </row>
        <row r="5143">
          <cell r="B5143">
            <v>207755</v>
          </cell>
          <cell r="C5143" t="str">
            <v>Tape-CTP Stick- PRIMO E10</v>
          </cell>
          <cell r="D5143">
            <v>1.02</v>
          </cell>
        </row>
        <row r="5144">
          <cell r="B5144">
            <v>207756</v>
          </cell>
          <cell r="C5144" t="str">
            <v>Camera Lens Back-Black- PRIMO E10</v>
          </cell>
          <cell r="D5144">
            <v>1.0029999999999999</v>
          </cell>
        </row>
        <row r="5145">
          <cell r="B5145">
            <v>207757</v>
          </cell>
          <cell r="C5145" t="str">
            <v>Braket Steel-Side Key- PRIMO E10</v>
          </cell>
          <cell r="D5145">
            <v>1.0049999999999999</v>
          </cell>
        </row>
        <row r="5146">
          <cell r="B5146">
            <v>207758</v>
          </cell>
          <cell r="C5146" t="str">
            <v>Foam-Camera- PRIMO E10</v>
          </cell>
          <cell r="D5146">
            <v>1.02</v>
          </cell>
        </row>
        <row r="5147">
          <cell r="B5147">
            <v>207762</v>
          </cell>
          <cell r="C5147" t="str">
            <v>ABS (Battery)-WMB1000106AAAD</v>
          </cell>
          <cell r="D5147">
            <v>5.0000000000000001E-4</v>
          </cell>
        </row>
        <row r="5148">
          <cell r="B5148">
            <v>207763</v>
          </cell>
          <cell r="C5148" t="str">
            <v>3M Glue Tape-WMB1000106AAAD</v>
          </cell>
          <cell r="D5148">
            <v>1.3333299999999999E-4</v>
          </cell>
        </row>
        <row r="5149">
          <cell r="B5149">
            <v>207764</v>
          </cell>
          <cell r="C5149" t="str">
            <v>Nickel Strip (Positive Pole)-WMB1000106AAAD</v>
          </cell>
          <cell r="D5149">
            <v>6.6667000000000004E-5</v>
          </cell>
        </row>
        <row r="5150">
          <cell r="B5150">
            <v>207765</v>
          </cell>
          <cell r="C5150" t="str">
            <v>Nickel Strip (Negative Pole)-WMB1000106AAAD</v>
          </cell>
          <cell r="D5150">
            <v>6.6667000000000004E-5</v>
          </cell>
        </row>
        <row r="5151">
          <cell r="B5151">
            <v>207766</v>
          </cell>
          <cell r="C5151" t="str">
            <v>Battery Cell-WMB1000106AAAD</v>
          </cell>
          <cell r="D5151">
            <v>1</v>
          </cell>
        </row>
        <row r="5152">
          <cell r="B5152">
            <v>207767</v>
          </cell>
          <cell r="C5152" t="str">
            <v>Protection Board-WMB1000106AAAD</v>
          </cell>
          <cell r="D5152">
            <v>1</v>
          </cell>
        </row>
        <row r="5153">
          <cell r="B5153">
            <v>207768</v>
          </cell>
          <cell r="C5153" t="str">
            <v>TOP Housing-WMB1000106AAAD</v>
          </cell>
          <cell r="D5153">
            <v>1</v>
          </cell>
        </row>
        <row r="5154">
          <cell r="B5154">
            <v>207769</v>
          </cell>
          <cell r="C5154" t="str">
            <v>Bottom Housing-WMB1000106AAAD</v>
          </cell>
          <cell r="D5154">
            <v>1</v>
          </cell>
        </row>
        <row r="5155">
          <cell r="B5155">
            <v>207770</v>
          </cell>
          <cell r="C5155" t="str">
            <v>Hollow Barley Paper-WMB1000106AAAD</v>
          </cell>
          <cell r="D5155">
            <v>1</v>
          </cell>
        </row>
        <row r="5156">
          <cell r="B5156">
            <v>207771</v>
          </cell>
          <cell r="C5156" t="str">
            <v>Battery label-WMB1000106AAAD</v>
          </cell>
          <cell r="D5156">
            <v>1</v>
          </cell>
        </row>
        <row r="5157">
          <cell r="B5157">
            <v>207772</v>
          </cell>
          <cell r="C5157" t="str">
            <v>PE Bag(Battery)-WMB1000106AAAD</v>
          </cell>
          <cell r="D5157">
            <v>1</v>
          </cell>
        </row>
        <row r="5158">
          <cell r="B5158">
            <v>207776</v>
          </cell>
          <cell r="C5158" t="str">
            <v>Earphone-Black With MIC (NI)</v>
          </cell>
          <cell r="D5158">
            <v>1</v>
          </cell>
        </row>
        <row r="5159">
          <cell r="B5159">
            <v>207777</v>
          </cell>
          <cell r="C5159" t="str">
            <v>Earphone-Black With MIC( SI)</v>
          </cell>
          <cell r="D5159">
            <v>1</v>
          </cell>
        </row>
        <row r="5160">
          <cell r="B5160">
            <v>207779</v>
          </cell>
          <cell r="C5160" t="str">
            <v>TP Protective Film 512 RAM-E9</v>
          </cell>
          <cell r="D5160">
            <v>1</v>
          </cell>
        </row>
        <row r="5161">
          <cell r="B5161">
            <v>207780</v>
          </cell>
          <cell r="C5161" t="str">
            <v>Earphone(White) Smart Phone-High</v>
          </cell>
          <cell r="D5161">
            <v>1</v>
          </cell>
        </row>
        <row r="5162">
          <cell r="B5162">
            <v>207782</v>
          </cell>
          <cell r="C5162" t="str">
            <v>Back Housing (Battery Cover)Red-MM20</v>
          </cell>
          <cell r="D5162">
            <v>1</v>
          </cell>
        </row>
        <row r="5163">
          <cell r="B5163">
            <v>207783</v>
          </cell>
          <cell r="C5163" t="str">
            <v>Keypad-Red-MM20</v>
          </cell>
          <cell r="D5163">
            <v>1</v>
          </cell>
        </row>
        <row r="5164">
          <cell r="B5164">
            <v>207784</v>
          </cell>
          <cell r="C5164" t="str">
            <v>Front Housing-Red-MM20</v>
          </cell>
          <cell r="D5164">
            <v>1</v>
          </cell>
        </row>
        <row r="5165">
          <cell r="B5165">
            <v>207785</v>
          </cell>
          <cell r="C5165" t="str">
            <v>Sim Ejector Pin-RX7</v>
          </cell>
          <cell r="D5165">
            <v>1</v>
          </cell>
        </row>
        <row r="5166">
          <cell r="B5166">
            <v>207786</v>
          </cell>
          <cell r="C5166" t="str">
            <v>Front Housing-Red-L26</v>
          </cell>
          <cell r="D5166">
            <v>1</v>
          </cell>
        </row>
        <row r="5167">
          <cell r="B5167">
            <v>207787</v>
          </cell>
          <cell r="C5167" t="str">
            <v>Middle Housing-Red-L26</v>
          </cell>
          <cell r="D5167">
            <v>1</v>
          </cell>
        </row>
        <row r="5168">
          <cell r="B5168">
            <v>207788</v>
          </cell>
          <cell r="C5168" t="str">
            <v>Back Housing(Battery Cover)Red-L26</v>
          </cell>
          <cell r="D5168">
            <v>1</v>
          </cell>
        </row>
        <row r="5169">
          <cell r="B5169">
            <v>207789</v>
          </cell>
          <cell r="C5169" t="str">
            <v>Keypad-Red-L26</v>
          </cell>
          <cell r="D5169">
            <v>1</v>
          </cell>
        </row>
        <row r="5170">
          <cell r="B5170">
            <v>207802</v>
          </cell>
          <cell r="C5170" t="str">
            <v>Micro USB Cable Type B-1A-L=100CM-HJSWT001B-Black-Common</v>
          </cell>
          <cell r="D5170">
            <v>0</v>
          </cell>
        </row>
        <row r="5171">
          <cell r="B5171">
            <v>207803</v>
          </cell>
          <cell r="C5171" t="str">
            <v>Micro USB Cable-HJSWT002B-Black-Common</v>
          </cell>
          <cell r="D5171">
            <v>1</v>
          </cell>
        </row>
        <row r="5172">
          <cell r="B5172">
            <v>207804</v>
          </cell>
          <cell r="C5172" t="str">
            <v>USB Cable Type C-WT003W-White-Common</v>
          </cell>
          <cell r="D5172">
            <v>1</v>
          </cell>
        </row>
        <row r="5173">
          <cell r="B5173">
            <v>207805</v>
          </cell>
          <cell r="C5173" t="str">
            <v>USB Cable Type C-WT003B-Black-Common</v>
          </cell>
          <cell r="D5173">
            <v>0</v>
          </cell>
        </row>
        <row r="5174">
          <cell r="B5174">
            <v>207806</v>
          </cell>
          <cell r="C5174" t="str">
            <v>Rubber Sleeve-Black-MIC 3.15*5.05*6.16mm-H8 Pro</v>
          </cell>
          <cell r="D5174">
            <v>1.0049999999999999</v>
          </cell>
        </row>
        <row r="5175">
          <cell r="B5175">
            <v>207807</v>
          </cell>
          <cell r="C5175" t="str">
            <v>Rubber Sleeve-Black-Front Camera 6.2*5.5*2.19mm-H8 Pro</v>
          </cell>
          <cell r="D5175">
            <v>1.0049999999999999</v>
          </cell>
        </row>
        <row r="5176">
          <cell r="B5176">
            <v>207808</v>
          </cell>
          <cell r="C5176" t="str">
            <v>Sim Tray Ejector Pin-H8 Pro</v>
          </cell>
          <cell r="D5176">
            <v>1</v>
          </cell>
        </row>
        <row r="5177">
          <cell r="B5177">
            <v>207809</v>
          </cell>
          <cell r="C5177" t="str">
            <v>Conductive Cloth-Front Camera Ground 10*5.1*0.1mm-H8 Pro</v>
          </cell>
          <cell r="D5177">
            <v>1.01</v>
          </cell>
        </row>
        <row r="5178">
          <cell r="B5178">
            <v>207810</v>
          </cell>
          <cell r="C5178" t="str">
            <v>Conductive Sponge-PCBA Ground 6*4*0.5mm-H8 Pro</v>
          </cell>
          <cell r="D5178">
            <v>3.01</v>
          </cell>
        </row>
        <row r="5179">
          <cell r="B5179">
            <v>207811</v>
          </cell>
          <cell r="C5179" t="str">
            <v>Conductive Sponge-PCBA Ground 3*4*0.5mm-H8 Pro</v>
          </cell>
          <cell r="D5179">
            <v>1.01</v>
          </cell>
        </row>
        <row r="5180">
          <cell r="B5180">
            <v>207812</v>
          </cell>
          <cell r="C5180" t="str">
            <v>Foam Net-Speaker 16.05*5*0.6mm-H8 Pro</v>
          </cell>
          <cell r="D5180">
            <v>1.0049999999999999</v>
          </cell>
        </row>
        <row r="5181">
          <cell r="B5181">
            <v>207813</v>
          </cell>
          <cell r="C5181" t="str">
            <v>Conductive Sponge-Fingerprint 5*5*1.5mm-H8 Pro</v>
          </cell>
          <cell r="D5181">
            <v>1.01</v>
          </cell>
        </row>
        <row r="5182">
          <cell r="B5182">
            <v>207814</v>
          </cell>
          <cell r="C5182" t="str">
            <v>Sub PCBA-H8 Pro</v>
          </cell>
          <cell r="D5182">
            <v>1</v>
          </cell>
        </row>
        <row r="5183">
          <cell r="B5183">
            <v>207815</v>
          </cell>
          <cell r="C5183" t="str">
            <v>Phone Case-H8 Pro</v>
          </cell>
          <cell r="D5183">
            <v>1</v>
          </cell>
        </row>
        <row r="5184">
          <cell r="B5184">
            <v>207816</v>
          </cell>
          <cell r="C5184" t="str">
            <v>Steel Sheet-Main FPC Connector-Silve 32.25*9*1.72mm-Primo R6</v>
          </cell>
          <cell r="D5184">
            <v>1</v>
          </cell>
        </row>
        <row r="5185">
          <cell r="B5185">
            <v>207817</v>
          </cell>
          <cell r="C5185" t="str">
            <v>Speaker With Box-Black-Primo R6</v>
          </cell>
          <cell r="D5185">
            <v>1</v>
          </cell>
        </row>
        <row r="5186">
          <cell r="B5186">
            <v>207818</v>
          </cell>
          <cell r="C5186" t="str">
            <v>Rubber Sleeve-Black-Headphone 13.84*10*5mm-Primo R6</v>
          </cell>
          <cell r="D5186">
            <v>1</v>
          </cell>
        </row>
        <row r="5187">
          <cell r="B5187">
            <v>207819</v>
          </cell>
          <cell r="C5187" t="str">
            <v>Rubber Sleeve-Black-Mic 6.3*5.05*4.15mm-Primo R6</v>
          </cell>
          <cell r="D5187">
            <v>1</v>
          </cell>
        </row>
        <row r="5188">
          <cell r="B5188">
            <v>207820</v>
          </cell>
          <cell r="C5188" t="str">
            <v>Rubber Sleeve-Black-Front Camera 7.9*7.9*4.28mm-Primo R6</v>
          </cell>
          <cell r="D5188">
            <v>1</v>
          </cell>
        </row>
        <row r="5189">
          <cell r="B5189">
            <v>207821</v>
          </cell>
          <cell r="C5189" t="str">
            <v>TP Protective Film-Primo R6</v>
          </cell>
          <cell r="D5189">
            <v>1</v>
          </cell>
        </row>
        <row r="5190">
          <cell r="B5190">
            <v>207822</v>
          </cell>
          <cell r="C5190" t="str">
            <v>Phone Case-Primo R6</v>
          </cell>
          <cell r="D5190">
            <v>1</v>
          </cell>
        </row>
        <row r="5191">
          <cell r="B5191">
            <v>207823</v>
          </cell>
          <cell r="C5191" t="str">
            <v>Battery Cover Protector Film-Primo R6</v>
          </cell>
          <cell r="D5191">
            <v>1</v>
          </cell>
        </row>
        <row r="5192">
          <cell r="B5192">
            <v>207824</v>
          </cell>
          <cell r="C5192" t="str">
            <v>CAP 0402 0.1uF +/-10% X7R 10V</v>
          </cell>
          <cell r="D5192">
            <v>2.0299999999999998</v>
          </cell>
        </row>
        <row r="5193">
          <cell r="B5193">
            <v>207825</v>
          </cell>
          <cell r="C5193" t="str">
            <v>CAP 0201 2.2pF +/-0.25pF NPO 25V</v>
          </cell>
          <cell r="D5193">
            <v>1.0149999999999999</v>
          </cell>
        </row>
        <row r="5194">
          <cell r="B5194">
            <v>207826</v>
          </cell>
          <cell r="C5194" t="str">
            <v>CAP 0201 27pF +/-5% NPO 25V</v>
          </cell>
          <cell r="D5194">
            <v>1.0149999999999999</v>
          </cell>
        </row>
        <row r="5195">
          <cell r="B5195">
            <v>207827</v>
          </cell>
          <cell r="C5195" t="str">
            <v>CAP 0201 3.9pF +/-0.25pF NPO 25V</v>
          </cell>
          <cell r="D5195">
            <v>1.0149999999999999</v>
          </cell>
        </row>
        <row r="5196">
          <cell r="B5196">
            <v>207828</v>
          </cell>
          <cell r="C5196" t="str">
            <v>RES 0201 51Kohm +/-5%</v>
          </cell>
          <cell r="D5196">
            <v>2.04</v>
          </cell>
        </row>
        <row r="5197">
          <cell r="B5197">
            <v>207829</v>
          </cell>
          <cell r="C5197" t="str">
            <v>Shield cover local insulated stainless steel (non-SMT)</v>
          </cell>
          <cell r="D5197">
            <v>1.01</v>
          </cell>
        </row>
        <row r="5198">
          <cell r="B5198">
            <v>207830</v>
          </cell>
          <cell r="C5198" t="str">
            <v>TSOT-23-6L Backlight White LED Driver 45V/1.8A</v>
          </cell>
          <cell r="D5198">
            <v>1.01</v>
          </cell>
        </row>
        <row r="5199">
          <cell r="B5199">
            <v>207831</v>
          </cell>
          <cell r="C5199" t="str">
            <v>11.5*13*0.9mm,LFBGA153 16GB eMMC</v>
          </cell>
          <cell r="D5199">
            <v>1.002</v>
          </cell>
        </row>
        <row r="5200">
          <cell r="B5200">
            <v>207832</v>
          </cell>
          <cell r="C5200" t="str">
            <v>LFBGA200,10mm*14.5mm*0.9mm 16Gb DDR4</v>
          </cell>
          <cell r="D5200">
            <v>1.002</v>
          </cell>
        </row>
        <row r="5201">
          <cell r="B5201">
            <v>207833</v>
          </cell>
          <cell r="C5201" t="str">
            <v>Green WLCSP-1.31?1.62mm-12B package ConFigurable Reset Timer with Integrated Load Switch</v>
          </cell>
          <cell r="D5201">
            <v>1.01</v>
          </cell>
        </row>
        <row r="5202">
          <cell r="B5202">
            <v>207834</v>
          </cell>
          <cell r="C5202" t="str">
            <v>8th Floor 1 Yuehu V2.0 (20190115)</v>
          </cell>
          <cell r="D5202">
            <v>1.0009999999999999</v>
          </cell>
        </row>
        <row r="5203">
          <cell r="B5203">
            <v>207835</v>
          </cell>
          <cell r="C5203" t="str">
            <v>1814 band 5 unbalanced</v>
          </cell>
          <cell r="D5203">
            <v>1.01</v>
          </cell>
        </row>
        <row r="5204">
          <cell r="B5204">
            <v>207836</v>
          </cell>
          <cell r="C5204" t="str">
            <v>Thermal-conducting silicone rule 10 x 10 x 0.6mm gray 5W thermal conductivity Hardness 30 degrees hardness</v>
          </cell>
          <cell r="D5204">
            <v>1.01</v>
          </cell>
        </row>
        <row r="5205">
          <cell r="B5205">
            <v>207837</v>
          </cell>
          <cell r="C5205" t="str">
            <v>Thermal-conducting silicone rule 5 x 5 x 0.6mm gray 5W thermal conductivity Hardness 30 degrees</v>
          </cell>
          <cell r="D5205">
            <v>1.01</v>
          </cell>
        </row>
        <row r="5206">
          <cell r="B5206">
            <v>207838</v>
          </cell>
          <cell r="C5206" t="str">
            <v>IND 2016 1.0uH +/-20% Q&gt;14 Srf=10000MHz DCR=0.07ohm Ir=2.7A</v>
          </cell>
          <cell r="D5206">
            <v>1.02</v>
          </cell>
        </row>
        <row r="5207">
          <cell r="B5207">
            <v>207839</v>
          </cell>
          <cell r="C5207" t="str">
            <v>IND 2016 2.2uH +/-20% Q&gt;14 Srf=10000MHz DCR=0.14ohm Ir=1.9A</v>
          </cell>
          <cell r="D5207">
            <v>2.04</v>
          </cell>
        </row>
        <row r="5208">
          <cell r="B5208">
            <v>207840</v>
          </cell>
          <cell r="C5208" t="str">
            <v>IND 2520 0.33uH +/-20% Q&gt;12 Srf=16000MHz DCR=33mohm Ir=5.5A</v>
          </cell>
          <cell r="D5208">
            <v>3.06</v>
          </cell>
        </row>
        <row r="5209">
          <cell r="B5209">
            <v>207841</v>
          </cell>
          <cell r="C5209" t="str">
            <v>IND 2520 1uH +/-20% Q&gt;14 Srf=12000MHz DCR=0.065ohm Ir=3A</v>
          </cell>
          <cell r="D5209">
            <v>1.02</v>
          </cell>
        </row>
        <row r="5210">
          <cell r="B5210">
            <v>207842</v>
          </cell>
          <cell r="C5210" t="str">
            <v>IND 2520 4.7uH +/-20% Q&gt;11 Srf=16000MHz DCR=0.216ohm It=1.4A</v>
          </cell>
          <cell r="D5210">
            <v>1.02</v>
          </cell>
        </row>
        <row r="5211">
          <cell r="B5211">
            <v>207843</v>
          </cell>
          <cell r="C5211" t="str">
            <v>IND 3010 10uH +/-20% Q&gt;14 Srf=10000MHz DCR=0.35ohm Ir=0.77A</v>
          </cell>
          <cell r="D5211">
            <v>1.02</v>
          </cell>
        </row>
        <row r="5212">
          <cell r="B5212">
            <v>207844</v>
          </cell>
          <cell r="C5212" t="str">
            <v>IND 0201 5.1nH +/-0.3nH Q&gt;13 Srf=5900MHz DCR=0.46ohm Ir=0.21A</v>
          </cell>
          <cell r="D5212">
            <v>1.02</v>
          </cell>
        </row>
        <row r="5213">
          <cell r="B5213">
            <v>207845</v>
          </cell>
          <cell r="C5213" t="str">
            <v>IND 0201 8.2nH +/-5% Q&gt;14 Srf=4300MHz DCR=0.56ohm Ir=0.19A</v>
          </cell>
          <cell r="D5213">
            <v>2.04</v>
          </cell>
        </row>
        <row r="5214">
          <cell r="B5214">
            <v>207846</v>
          </cell>
          <cell r="C5214" t="str">
            <v>IND 0201 6.8nH +/-5% Q&gt;13 Srf=4900MHz DCR=0.5ohm Ir=0.2A</v>
          </cell>
          <cell r="D5214">
            <v>2.04</v>
          </cell>
        </row>
        <row r="5215">
          <cell r="B5215">
            <v>207847</v>
          </cell>
          <cell r="C5215" t="str">
            <v>TVS_Diode Vrwm=7V C=17.5pF ESD=30kV DFN1006</v>
          </cell>
          <cell r="D5215">
            <v>2.04</v>
          </cell>
        </row>
        <row r="5216">
          <cell r="B5216">
            <v>207848</v>
          </cell>
          <cell r="C5216" t="str">
            <v>10 0.4 0.8</v>
          </cell>
          <cell r="D5216">
            <v>1.01</v>
          </cell>
        </row>
        <row r="5217">
          <cell r="B5217">
            <v>207849</v>
          </cell>
          <cell r="C5217" t="str">
            <v>6 0.5 1.0 ZIF</v>
          </cell>
          <cell r="D5217">
            <v>1.01</v>
          </cell>
        </row>
        <row r="5218">
          <cell r="B5218">
            <v>207850</v>
          </cell>
          <cell r="C5218" t="str">
            <v>25 0.3mm 1.0mm front lift</v>
          </cell>
          <cell r="D5218">
            <v>2.02</v>
          </cell>
        </row>
        <row r="5219">
          <cell r="B5219">
            <v>207851</v>
          </cell>
          <cell r="C5219" t="str">
            <v>30 0.4mm Pitch 0.8mm conector socket</v>
          </cell>
          <cell r="D5219">
            <v>2.02</v>
          </cell>
        </row>
        <row r="5220">
          <cell r="B5220">
            <v>207852</v>
          </cell>
          <cell r="C5220" t="str">
            <v>Shielding coated, white copper, paint insulation paint on top</v>
          </cell>
          <cell r="D5220">
            <v>1.01</v>
          </cell>
        </row>
        <row r="5221">
          <cell r="B5221">
            <v>207853</v>
          </cell>
          <cell r="C5221" t="str">
            <v>Shield Local insulation stainless steel (non-SMT)</v>
          </cell>
          <cell r="D5221">
            <v>1.01</v>
          </cell>
        </row>
        <row r="5222">
          <cell r="B5222">
            <v>207854</v>
          </cell>
          <cell r="C5222" t="str">
            <v>Shielding coated, white copper, paint insulation paint on top</v>
          </cell>
          <cell r="D5222">
            <v>1.01</v>
          </cell>
        </row>
        <row r="5223">
          <cell r="B5223">
            <v>207855</v>
          </cell>
          <cell r="C5223" t="str">
            <v>Shielding coated, white copper, paint insulation paint on top</v>
          </cell>
          <cell r="D5223">
            <v>1.01</v>
          </cell>
        </row>
        <row r="5224">
          <cell r="B5224">
            <v>207856</v>
          </cell>
          <cell r="C5224" t="str">
            <v>Shielding coated, white copper, paint insulation paint on top</v>
          </cell>
          <cell r="D5224">
            <v>1.01</v>
          </cell>
        </row>
        <row r="5225">
          <cell r="B5225">
            <v>207857</v>
          </cell>
          <cell r="C5225" t="str">
            <v>Sim Card Tray With T-Card Tray-Black-Primo R6</v>
          </cell>
          <cell r="D5225">
            <v>1</v>
          </cell>
        </row>
        <row r="5226">
          <cell r="B5226">
            <v>207858</v>
          </cell>
          <cell r="C5226" t="str">
            <v>Sim Card Tray With T-Card Tray-Blue-Primo R6</v>
          </cell>
          <cell r="D5226">
            <v>1</v>
          </cell>
        </row>
        <row r="5227">
          <cell r="B5227">
            <v>207859</v>
          </cell>
          <cell r="C5227" t="str">
            <v>Sim Card Tray With T-Card Tray-Dark Blue-Primo R6</v>
          </cell>
          <cell r="D5227">
            <v>1</v>
          </cell>
        </row>
        <row r="5228">
          <cell r="B5228">
            <v>207860</v>
          </cell>
          <cell r="C5228" t="str">
            <v>Fingerprint Module-Black-Primo R6</v>
          </cell>
          <cell r="D5228">
            <v>1</v>
          </cell>
        </row>
        <row r="5229">
          <cell r="B5229">
            <v>207861</v>
          </cell>
          <cell r="C5229" t="str">
            <v>Fingerprint Module-Blue-Primo R6</v>
          </cell>
          <cell r="D5229">
            <v>1</v>
          </cell>
        </row>
        <row r="5230">
          <cell r="B5230">
            <v>207862</v>
          </cell>
          <cell r="C5230" t="str">
            <v>Fingerprint Module-Dark Blue-Primo R6</v>
          </cell>
          <cell r="D5230">
            <v>1</v>
          </cell>
        </row>
        <row r="5231">
          <cell r="B5231">
            <v>207863</v>
          </cell>
          <cell r="C5231" t="str">
            <v>Vibrator Motor-Primo R6</v>
          </cell>
          <cell r="D5231">
            <v>1</v>
          </cell>
        </row>
        <row r="5232">
          <cell r="B5232">
            <v>207864</v>
          </cell>
          <cell r="C5232" t="str">
            <v>Receiver-Primo R6</v>
          </cell>
          <cell r="D5232">
            <v>1</v>
          </cell>
        </row>
        <row r="5233">
          <cell r="B5233">
            <v>207865</v>
          </cell>
          <cell r="C5233" t="str">
            <v>Battery WMB4000G-Primo R6</v>
          </cell>
          <cell r="D5233">
            <v>1</v>
          </cell>
        </row>
        <row r="5234">
          <cell r="B5234">
            <v>207866</v>
          </cell>
          <cell r="C5234" t="str">
            <v>Sim Ejector Pin-Primo R6</v>
          </cell>
          <cell r="D5234">
            <v>1</v>
          </cell>
        </row>
        <row r="5235">
          <cell r="B5235">
            <v>207867</v>
          </cell>
          <cell r="C5235" t="str">
            <v>Conductive Sponge 16*5.5*0.3mm-Primo R6</v>
          </cell>
          <cell r="D5235">
            <v>1</v>
          </cell>
        </row>
        <row r="5236">
          <cell r="B5236">
            <v>207868</v>
          </cell>
          <cell r="C5236" t="str">
            <v>Foam-P&amp;L Sensor Compacted 7*3*1.2mm-Primo R6</v>
          </cell>
          <cell r="D5236">
            <v>1</v>
          </cell>
        </row>
        <row r="5237">
          <cell r="B5237">
            <v>207869</v>
          </cell>
          <cell r="C5237" t="str">
            <v>Foam-Fingerprint 14.5*10.5*0.8mm-Primo R6</v>
          </cell>
          <cell r="D5237">
            <v>1</v>
          </cell>
        </row>
        <row r="5238">
          <cell r="B5238">
            <v>207870</v>
          </cell>
          <cell r="C5238" t="str">
            <v>Foam-Front Camera 6.5*5*0.3mm-Primo R6</v>
          </cell>
          <cell r="D5238">
            <v>1</v>
          </cell>
        </row>
        <row r="5239">
          <cell r="B5239">
            <v>207871</v>
          </cell>
          <cell r="C5239" t="str">
            <v>Foam-Speaker Compacted 6*6*0.3mm-Primo R6</v>
          </cell>
          <cell r="D5239">
            <v>1</v>
          </cell>
        </row>
        <row r="5240">
          <cell r="B5240">
            <v>207872</v>
          </cell>
          <cell r="C5240" t="str">
            <v>FPC-Receiver-Yellow-Primo R6</v>
          </cell>
          <cell r="D5240">
            <v>1</v>
          </cell>
        </row>
        <row r="5241">
          <cell r="B5241">
            <v>207873</v>
          </cell>
          <cell r="C5241" t="str">
            <v>FPC-Speaker Connector-Yellow-Primo R6</v>
          </cell>
          <cell r="D5241">
            <v>1</v>
          </cell>
        </row>
        <row r="5242">
          <cell r="B5242">
            <v>207874</v>
          </cell>
          <cell r="C5242" t="str">
            <v>FPC Key With Dome-Black-Primo R6</v>
          </cell>
          <cell r="D5242">
            <v>1</v>
          </cell>
        </row>
        <row r="5243">
          <cell r="B5243">
            <v>207875</v>
          </cell>
          <cell r="C5243" t="str">
            <v>Main FPC-BTB Type-Black-Primo R6</v>
          </cell>
          <cell r="D5243">
            <v>1</v>
          </cell>
        </row>
        <row r="5244">
          <cell r="B5244">
            <v>207876</v>
          </cell>
          <cell r="C5244" t="str">
            <v>Antenna-GSM-Black-Primo R6</v>
          </cell>
          <cell r="D5244">
            <v>1</v>
          </cell>
        </row>
        <row r="5245">
          <cell r="B5245">
            <v>207877</v>
          </cell>
          <cell r="C5245" t="str">
            <v>Antenna-Driversity-Black-Primo R6</v>
          </cell>
          <cell r="D5245">
            <v>1</v>
          </cell>
        </row>
        <row r="5246">
          <cell r="B5246">
            <v>207878</v>
          </cell>
          <cell r="C5246" t="str">
            <v>Antenna-WIFI/GPS/BT-Black-Primo R6</v>
          </cell>
          <cell r="D5246">
            <v>1</v>
          </cell>
        </row>
        <row r="5247">
          <cell r="B5247">
            <v>207879</v>
          </cell>
          <cell r="C5247" t="str">
            <v>Cable Coaxial 111.6mm+0.8mm-Primo R6</v>
          </cell>
          <cell r="D5247">
            <v>1</v>
          </cell>
        </row>
        <row r="5248">
          <cell r="B5248">
            <v>207880</v>
          </cell>
          <cell r="C5248" t="str">
            <v>Camera Protective Lens-Primo R6</v>
          </cell>
          <cell r="D5248">
            <v>1</v>
          </cell>
        </row>
        <row r="5249">
          <cell r="B5249">
            <v>207881</v>
          </cell>
          <cell r="C5249" t="str">
            <v>Back Housing(Battery Cover)Crimson Black-Primo R6</v>
          </cell>
          <cell r="D5249">
            <v>1</v>
          </cell>
        </row>
        <row r="5250">
          <cell r="B5250">
            <v>207882</v>
          </cell>
          <cell r="C5250" t="str">
            <v>Back Housing(Battery Cover)Dark Blue-Primo R6</v>
          </cell>
          <cell r="D5250">
            <v>1</v>
          </cell>
        </row>
        <row r="5251">
          <cell r="B5251">
            <v>207883</v>
          </cell>
          <cell r="C5251" t="str">
            <v>Back Housing(Battery Cover)Twilight Blue-Primo R6</v>
          </cell>
          <cell r="D5251">
            <v>1</v>
          </cell>
        </row>
        <row r="5252">
          <cell r="B5252">
            <v>207884</v>
          </cell>
          <cell r="C5252" t="str">
            <v>Camera Decoration-Blue-Primo R6</v>
          </cell>
          <cell r="D5252">
            <v>1</v>
          </cell>
        </row>
        <row r="5253">
          <cell r="B5253">
            <v>207885</v>
          </cell>
          <cell r="C5253" t="str">
            <v>Machine Screw M14* L25* D25* T05-P-B-Primo R6</v>
          </cell>
          <cell r="D5253">
            <v>17</v>
          </cell>
        </row>
        <row r="5254">
          <cell r="B5254">
            <v>207886</v>
          </cell>
          <cell r="C5254" t="str">
            <v>Heat dissipation Silicon film</v>
          </cell>
          <cell r="D5254">
            <v>1</v>
          </cell>
        </row>
        <row r="5255">
          <cell r="B5255">
            <v>207887</v>
          </cell>
          <cell r="C5255" t="str">
            <v>Heat dissipation Silicon film</v>
          </cell>
          <cell r="D5255">
            <v>1</v>
          </cell>
        </row>
        <row r="5256">
          <cell r="B5256">
            <v>207888</v>
          </cell>
          <cell r="C5256" t="str">
            <v>1.901 mm x 1.501mm 20-Pin WCSP Package_switch-mode charging IC,BGA_5V/1.75A</v>
          </cell>
          <cell r="D5256">
            <v>1</v>
          </cell>
        </row>
        <row r="5257">
          <cell r="B5257">
            <v>207889</v>
          </cell>
          <cell r="C5257" t="str">
            <v>WBFBP-04C DC-DC 1.8V/600mA</v>
          </cell>
          <cell r="D5257">
            <v>1</v>
          </cell>
        </row>
        <row r="5258">
          <cell r="B5258">
            <v>207890</v>
          </cell>
          <cell r="C5258" t="str">
            <v>IND 0402 7.5nH +/-5% Q&gt;14 Srf=3600Mhz DCR=0.35ohm Ir=0.30A</v>
          </cell>
          <cell r="D5258">
            <v>1</v>
          </cell>
        </row>
        <row r="5259">
          <cell r="B5259">
            <v>207891</v>
          </cell>
          <cell r="C5259" t="str">
            <v>Electrolytic Capacitor-6.8UF450V 6.5mm P:3.5 Aluminum foil?620V CKD orientation 270 degree-WMC15000CG</v>
          </cell>
          <cell r="D5259">
            <v>1.0029999999999999</v>
          </cell>
        </row>
        <row r="5260">
          <cell r="B5260">
            <v>207892</v>
          </cell>
          <cell r="C5260" t="str">
            <v>Electrolytic Capacitor-6.8UF450 6.5mm P:3.5 Aluminum foil?620V CKD orientation 0 degree-WMC15000CG</v>
          </cell>
          <cell r="D5260">
            <v>1.0029999999999999</v>
          </cell>
        </row>
        <row r="5261">
          <cell r="B5261">
            <v>207893</v>
          </cell>
          <cell r="C5261" t="str">
            <v>Y Capacitor-101K\400V 10%\P:10mm\Y1\The length of pin:3.1mm CKD-WMC15000CG</v>
          </cell>
          <cell r="D5261">
            <v>1.0029999999999999</v>
          </cell>
        </row>
        <row r="5262">
          <cell r="B5262">
            <v>207894</v>
          </cell>
          <cell r="C5262" t="str">
            <v>Color Ring Inductance-470uH\1W braid\ROHS CKD-WMC15000CG</v>
          </cell>
          <cell r="D5262">
            <v>1.0029999999999999</v>
          </cell>
        </row>
        <row r="5263">
          <cell r="B5263">
            <v>207895</v>
          </cell>
          <cell r="C5263" t="str">
            <v>Wirewound Resistance-2.2 WS\braid\CS01\0.09mm\anti-explosion\ROHS CKD-WMC15000CG</v>
          </cell>
          <cell r="D5263">
            <v>1.0029999999999999</v>
          </cell>
        </row>
        <row r="5264">
          <cell r="B5264">
            <v>207896</v>
          </cell>
          <cell r="C5264" t="str">
            <v>Transformer-EE16065L\Outer dark yellow\Lp(2-1)=1.2mH\ CKD-WMC15000CG</v>
          </cell>
          <cell r="D5264">
            <v>1.0029999999999999</v>
          </cell>
        </row>
        <row r="5265">
          <cell r="B5265">
            <v>207897</v>
          </cell>
          <cell r="C5265" t="str">
            <v>USB-USB\TS-10.6*6.1 straight edge glue type\Reach\CKD-WMC15000CG</v>
          </cell>
          <cell r="D5265">
            <v>1.0029999999999999</v>
          </cell>
        </row>
        <row r="5266">
          <cell r="B5266">
            <v>207898</v>
          </cell>
          <cell r="C5266" t="str">
            <v>Metal Pin-TY-65\0.25\length:9.1mm\angle:1.1mm\the length of foot:2.6mm CKD-WMC15000CG</v>
          </cell>
          <cell r="D5266">
            <v>2.0059999999999998</v>
          </cell>
        </row>
        <row r="5267">
          <cell r="B5267">
            <v>207899</v>
          </cell>
          <cell r="C5267" t="str">
            <v>CPE Bag-0.04mmt*60mmW*100mmL+20MM ROHS-WMC15000CG</v>
          </cell>
          <cell r="D5267">
            <v>1.01</v>
          </cell>
        </row>
        <row r="5268">
          <cell r="B5268">
            <v>207900</v>
          </cell>
          <cell r="C5268" t="str">
            <v>Back Housing(Battery Cover)-Ruby Black-NF4 Turbo 2GB</v>
          </cell>
          <cell r="D5268">
            <v>1.01</v>
          </cell>
        </row>
        <row r="5269">
          <cell r="B5269">
            <v>207901</v>
          </cell>
          <cell r="C5269" t="str">
            <v>Solid Capacitor-560UF 6.3V The length of pin:3.5mm ROHS CKD-WMC15000CG</v>
          </cell>
          <cell r="D5269">
            <v>1.0029999999999999</v>
          </cell>
        </row>
        <row r="5270">
          <cell r="B5270">
            <v>207903</v>
          </cell>
          <cell r="C5270" t="str">
            <v>1206\2Mohm+/-5%\1\4W\ROHS\CKD</v>
          </cell>
          <cell r="D5270">
            <v>1.0029999999999999</v>
          </cell>
        </row>
        <row r="5271">
          <cell r="B5271">
            <v>207935</v>
          </cell>
          <cell r="C5271" t="str">
            <v>Keypad-Black Blue-MM21</v>
          </cell>
          <cell r="D5271">
            <v>1</v>
          </cell>
        </row>
        <row r="5272">
          <cell r="B5272">
            <v>207936</v>
          </cell>
          <cell r="C5272" t="str">
            <v>Mylar-LCD Light Proof 22*4.35*0.01mm-Primo S7</v>
          </cell>
          <cell r="D5272">
            <v>1</v>
          </cell>
        </row>
        <row r="5273">
          <cell r="B5273">
            <v>207937</v>
          </cell>
          <cell r="C5273" t="str">
            <v>Conductive Cloth 15*11*0.1mm-R6 Max</v>
          </cell>
          <cell r="D5273">
            <v>1</v>
          </cell>
        </row>
        <row r="5274">
          <cell r="B5274">
            <v>207938</v>
          </cell>
          <cell r="C5274" t="str">
            <v>Middle Housing-Black-E8s</v>
          </cell>
          <cell r="D5274">
            <v>1</v>
          </cell>
        </row>
        <row r="5275">
          <cell r="B5275">
            <v>207939</v>
          </cell>
          <cell r="C5275" t="str">
            <v>Foam Speaker grounding-E8s</v>
          </cell>
          <cell r="D5275">
            <v>1</v>
          </cell>
        </row>
        <row r="5276">
          <cell r="B5276">
            <v>207940</v>
          </cell>
          <cell r="C5276" t="str">
            <v>Foam PCBA grounding-E8s</v>
          </cell>
          <cell r="D5276">
            <v>2</v>
          </cell>
        </row>
        <row r="5277">
          <cell r="B5277">
            <v>207941</v>
          </cell>
          <cell r="C5277" t="str">
            <v>Foam LCD grounding-E8s</v>
          </cell>
          <cell r="D5277">
            <v>2</v>
          </cell>
        </row>
        <row r="5278">
          <cell r="B5278">
            <v>207942</v>
          </cell>
          <cell r="C5278" t="str">
            <v>Front Housing-Black-E8s</v>
          </cell>
          <cell r="D5278">
            <v>1</v>
          </cell>
        </row>
        <row r="5279">
          <cell r="B5279">
            <v>207962</v>
          </cell>
          <cell r="C5279" t="str">
            <v>Back Housing(Battery Cover)Purple Gradient-Primo G9</v>
          </cell>
          <cell r="D5279">
            <v>1.01</v>
          </cell>
        </row>
        <row r="5280">
          <cell r="B5280">
            <v>207963</v>
          </cell>
          <cell r="C5280" t="str">
            <v>FPC-Speaker -Primo G9</v>
          </cell>
          <cell r="D5280">
            <v>1.0069999999999999</v>
          </cell>
        </row>
        <row r="5281">
          <cell r="B5281">
            <v>207964</v>
          </cell>
          <cell r="C5281" t="str">
            <v>Coaxial Shadow Myra-Black 76.7*2.7*0.15mm-Primo G9</v>
          </cell>
          <cell r="D5281">
            <v>1.02</v>
          </cell>
        </row>
        <row r="5282">
          <cell r="B5282">
            <v>207965</v>
          </cell>
          <cell r="C5282" t="str">
            <v>Camera 8M FF Front-Primo G9</v>
          </cell>
          <cell r="D5282">
            <v>1.0049999999999999</v>
          </cell>
        </row>
        <row r="5283">
          <cell r="B5283">
            <v>207966</v>
          </cell>
          <cell r="C5283" t="str">
            <v>Camera 8M AF Back-Primo G9</v>
          </cell>
          <cell r="D5283">
            <v>1.0049999999999999</v>
          </cell>
        </row>
        <row r="5284">
          <cell r="B5284">
            <v>207967</v>
          </cell>
          <cell r="C5284" t="str">
            <v>Cable Coaxial-Primo G9</v>
          </cell>
          <cell r="D5284">
            <v>1.0149999999999999</v>
          </cell>
        </row>
        <row r="5285">
          <cell r="B5285">
            <v>207968</v>
          </cell>
          <cell r="C5285" t="str">
            <v>Graphite Film-Black-PCBA 59.64*34.96*0.08mm-Primo G9</v>
          </cell>
          <cell r="D5285">
            <v>1</v>
          </cell>
        </row>
        <row r="5286">
          <cell r="B5286">
            <v>207969</v>
          </cell>
          <cell r="C5286" t="str">
            <v>Graphite Film-Black-Battery Cover 62*52*0.08mm-Primo G9</v>
          </cell>
          <cell r="D5286">
            <v>1</v>
          </cell>
        </row>
        <row r="5287">
          <cell r="B5287">
            <v>207970</v>
          </cell>
          <cell r="C5287" t="str">
            <v>Front Housing With TP &amp; LCM-Black-Primo G9</v>
          </cell>
          <cell r="D5287">
            <v>1.02</v>
          </cell>
        </row>
        <row r="5288">
          <cell r="B5288">
            <v>207971</v>
          </cell>
          <cell r="C5288" t="str">
            <v>Antenna-GSM-Black-Primo G9</v>
          </cell>
          <cell r="D5288">
            <v>1.02</v>
          </cell>
        </row>
        <row r="5289">
          <cell r="B5289">
            <v>207972</v>
          </cell>
          <cell r="C5289" t="str">
            <v>Antenna-WIFI/GPS/BT-Black-Primo G9</v>
          </cell>
          <cell r="D5289">
            <v>1.02</v>
          </cell>
        </row>
        <row r="5290">
          <cell r="B5290">
            <v>207973</v>
          </cell>
          <cell r="C5290" t="str">
            <v>Antenna-Diversity-Black-Primo G9</v>
          </cell>
          <cell r="D5290">
            <v>1.02</v>
          </cell>
        </row>
        <row r="5291">
          <cell r="B5291">
            <v>207974</v>
          </cell>
          <cell r="C5291" t="str">
            <v>Camera Lens Rear-Black-Primo G9</v>
          </cell>
          <cell r="D5291">
            <v>1.01</v>
          </cell>
        </row>
        <row r="5292">
          <cell r="B5292">
            <v>207975</v>
          </cell>
          <cell r="C5292" t="str">
            <v>FPC Key With Dome-Primo G9</v>
          </cell>
          <cell r="D5292">
            <v>1.0149999999999999</v>
          </cell>
        </row>
        <row r="5293">
          <cell r="B5293">
            <v>207976</v>
          </cell>
          <cell r="C5293" t="str">
            <v>Speaker 15*11*3.4mm-Primo G9</v>
          </cell>
          <cell r="D5293">
            <v>1.0149999999999999</v>
          </cell>
        </row>
        <row r="5294">
          <cell r="B5294">
            <v>207977</v>
          </cell>
          <cell r="C5294" t="str">
            <v>Vibrator Motor-Primo G9</v>
          </cell>
          <cell r="D5294">
            <v>1.01</v>
          </cell>
        </row>
        <row r="5295">
          <cell r="B5295">
            <v>207978</v>
          </cell>
          <cell r="C5295" t="str">
            <v>Screw-Hand Big-Silver M1.4*L1.0*D3.5*T05mm-Primo G9</v>
          </cell>
          <cell r="D5295">
            <v>1.03</v>
          </cell>
        </row>
        <row r="5296">
          <cell r="B5296">
            <v>207979</v>
          </cell>
          <cell r="C5296" t="str">
            <v>Screw-Machine-Black M1.4*D2.5*L2.5mm-Primo G9</v>
          </cell>
          <cell r="D5296">
            <v>16.48</v>
          </cell>
        </row>
        <row r="5297">
          <cell r="B5297">
            <v>207980</v>
          </cell>
          <cell r="C5297" t="str">
            <v>Battery-WMB2500D-Primo G9</v>
          </cell>
          <cell r="D5297">
            <v>1.01</v>
          </cell>
        </row>
        <row r="5298">
          <cell r="B5298">
            <v>207981</v>
          </cell>
          <cell r="C5298" t="str">
            <v>Receiver 12*6*2.5mm-Primo G9</v>
          </cell>
          <cell r="D5298">
            <v>1.0149999999999999</v>
          </cell>
        </row>
        <row r="5299">
          <cell r="B5299">
            <v>207982</v>
          </cell>
          <cell r="C5299" t="str">
            <v>Rubber Sleeve-Black-Earphone 13.05*10.1*4.45mm-Primo G9</v>
          </cell>
          <cell r="D5299">
            <v>1.02</v>
          </cell>
        </row>
        <row r="5300">
          <cell r="B5300">
            <v>207983</v>
          </cell>
          <cell r="C5300" t="str">
            <v>Rubber Sleeve-Black-Mic 6.22*5.86*2.95mm-Primo G9</v>
          </cell>
          <cell r="D5300">
            <v>1.02</v>
          </cell>
        </row>
        <row r="5301">
          <cell r="B5301">
            <v>207984</v>
          </cell>
          <cell r="C5301" t="str">
            <v>Rubber Sleeve-Black-USB 14.6*8.85*3.05mm-Primo G9</v>
          </cell>
          <cell r="D5301">
            <v>1.02</v>
          </cell>
        </row>
        <row r="5302">
          <cell r="B5302">
            <v>207985</v>
          </cell>
          <cell r="C5302" t="str">
            <v>Conductive Cloth-Receiver Grounding 15*5*0.1mm-Primo G9</v>
          </cell>
          <cell r="D5302">
            <v>2.04</v>
          </cell>
        </row>
        <row r="5303">
          <cell r="B5303">
            <v>207986</v>
          </cell>
          <cell r="C5303" t="str">
            <v>Conductive Sponge-8*8*0.3mm-Primo G9</v>
          </cell>
          <cell r="D5303">
            <v>3.06</v>
          </cell>
        </row>
        <row r="5304">
          <cell r="B5304">
            <v>207987</v>
          </cell>
          <cell r="C5304" t="str">
            <v>Sub PCBA-Primo G9</v>
          </cell>
          <cell r="D5304">
            <v>1.01</v>
          </cell>
        </row>
        <row r="5305">
          <cell r="B5305">
            <v>207988</v>
          </cell>
          <cell r="C5305" t="str">
            <v>Phone Case-Primo G9</v>
          </cell>
          <cell r="D5305">
            <v>1.02</v>
          </cell>
        </row>
        <row r="5306">
          <cell r="B5306">
            <v>207989</v>
          </cell>
          <cell r="C5306" t="str">
            <v>Middle Housing-Black-Primo G9</v>
          </cell>
          <cell r="D5306">
            <v>1.02</v>
          </cell>
        </row>
        <row r="5307">
          <cell r="B5307">
            <v>207990</v>
          </cell>
          <cell r="C5307" t="str">
            <v>Back Housing(Battery Cover)Blue Gradient-Primo G9</v>
          </cell>
          <cell r="D5307">
            <v>1.01</v>
          </cell>
        </row>
        <row r="5308">
          <cell r="B5308">
            <v>207991</v>
          </cell>
          <cell r="C5308" t="str">
            <v>2.55*2.1*1.3_ (+/-0.2) mm</v>
          </cell>
          <cell r="D5308">
            <v>2</v>
          </cell>
        </row>
        <row r="5309">
          <cell r="B5309">
            <v>207992</v>
          </cell>
          <cell r="C5309" t="str">
            <v>"Shield rack alloy of copper_ internal head part printing Varnish_ traction 40.96*35.68*1.3 (+/-0.2)mm</v>
          </cell>
          <cell r="D5309">
            <v>1</v>
          </cell>
        </row>
        <row r="5310">
          <cell r="B5310">
            <v>207993</v>
          </cell>
          <cell r="C5310" t="str">
            <v>__shield cover stainless steel ?not SMT? 40.92*35.64*1.15 (+/-0.2)mm</v>
          </cell>
          <cell r="D5310">
            <v>1</v>
          </cell>
        </row>
        <row r="5311">
          <cell r="B5311">
            <v>207994</v>
          </cell>
          <cell r="C5311" t="str">
            <v>__Shield rack_ alloy of copper_internal printing Varnish_ traction 18.83*29.03*1.3 (+/-0.2)mm</v>
          </cell>
          <cell r="D5311">
            <v>1</v>
          </cell>
        </row>
        <row r="5312">
          <cell r="B5312">
            <v>207995</v>
          </cell>
          <cell r="C5312" t="str">
            <v>__shield cover stainless steel?not SMT? 18.79*28.99*1.15 (+/-0.2)mm</v>
          </cell>
          <cell r="D5312">
            <v>1</v>
          </cell>
        </row>
        <row r="5313">
          <cell r="B5313">
            <v>207996</v>
          </cell>
          <cell r="C5313" t="str">
            <v>__Shield rack alloy of copper _ internal head part printing Varnish_ traction 25.9*33.29*1.3 (+/-0.2)mm</v>
          </cell>
          <cell r="D5313">
            <v>1</v>
          </cell>
        </row>
        <row r="5314">
          <cell r="B5314">
            <v>207997</v>
          </cell>
          <cell r="C5314" t="str">
            <v>__Shield rack alloy of copper _ internal head part printing Varnish _traction 12.12*8.71*1.05 (+/-0.2)mm</v>
          </cell>
          <cell r="D5314">
            <v>1</v>
          </cell>
        </row>
        <row r="5315">
          <cell r="B5315">
            <v>207998</v>
          </cell>
          <cell r="C5315" t="str">
            <v>8 floor 1 rank _HDI_shen lian circuit__V3.0(20190117) 61.4*45.4*0.8 (+/-0.15)mm</v>
          </cell>
          <cell r="D5315">
            <v>1</v>
          </cell>
        </row>
        <row r="5316">
          <cell r="B5316">
            <v>207999</v>
          </cell>
          <cell r="C5316" t="str">
            <v>Keypad-Black Red-MH18</v>
          </cell>
          <cell r="D5316">
            <v>1</v>
          </cell>
        </row>
        <row r="5317">
          <cell r="B5317">
            <v>208000</v>
          </cell>
          <cell r="C5317" t="str">
            <v>Keypad-Black Red-MM21</v>
          </cell>
          <cell r="D5317">
            <v>1</v>
          </cell>
        </row>
        <row r="5318">
          <cell r="B5318">
            <v>208001</v>
          </cell>
          <cell r="C5318" t="str">
            <v>Barley Paper 1.6*2*4.5mm-WMB0700107AAAG</v>
          </cell>
          <cell r="D5318">
            <v>1.03</v>
          </cell>
        </row>
        <row r="5319">
          <cell r="B5319">
            <v>208002</v>
          </cell>
          <cell r="C5319" t="str">
            <v>Middle Housing-Green-L6i</v>
          </cell>
          <cell r="D5319">
            <v>1</v>
          </cell>
        </row>
        <row r="5320">
          <cell r="B5320">
            <v>208003</v>
          </cell>
          <cell r="C5320" t="str">
            <v>Keypad-Black Green-L6i</v>
          </cell>
          <cell r="D5320">
            <v>1</v>
          </cell>
        </row>
        <row r="5321">
          <cell r="B5321">
            <v>208009</v>
          </cell>
          <cell r="C5321" t="str">
            <v>PE Bag(Battery)-WMB2500505ABAE</v>
          </cell>
          <cell r="D5321">
            <v>8.7999999999999998E-5</v>
          </cell>
        </row>
        <row r="5322">
          <cell r="B5322">
            <v>208010</v>
          </cell>
          <cell r="C5322" t="str">
            <v>Nickel Strip Positive Pole-WMB2500505ABAE</v>
          </cell>
          <cell r="D5322">
            <v>2.6869999999999999E-5</v>
          </cell>
        </row>
        <row r="5323">
          <cell r="B5323">
            <v>208011</v>
          </cell>
          <cell r="C5323" t="str">
            <v>Nickel Strip Negative Pole-WMB2500505ABAE</v>
          </cell>
          <cell r="D5323">
            <v>2.6869999999999999E-5</v>
          </cell>
        </row>
        <row r="5324">
          <cell r="B5324">
            <v>208012</v>
          </cell>
          <cell r="C5324" t="str">
            <v>3M Glue Tape-WMB2500505ABAE</v>
          </cell>
          <cell r="D5324">
            <v>0.23339199999999999</v>
          </cell>
        </row>
        <row r="5325">
          <cell r="B5325">
            <v>208013</v>
          </cell>
          <cell r="C5325" t="str">
            <v>Battery Cell-WMB2500505ABAE</v>
          </cell>
          <cell r="D5325">
            <v>0.99839</v>
          </cell>
        </row>
        <row r="5326">
          <cell r="B5326">
            <v>208014</v>
          </cell>
          <cell r="C5326" t="str">
            <v>Protection Board-WMB2500505ABAE</v>
          </cell>
          <cell r="D5326">
            <v>1.0067699999999999</v>
          </cell>
        </row>
        <row r="5327">
          <cell r="B5327">
            <v>208015</v>
          </cell>
          <cell r="C5327" t="str">
            <v>TOP Housing-WMB2500505ABAE</v>
          </cell>
          <cell r="D5327">
            <v>1.02</v>
          </cell>
        </row>
        <row r="5328">
          <cell r="B5328">
            <v>208016</v>
          </cell>
          <cell r="C5328" t="str">
            <v>Bottom Housing-WMB2500505ABAE</v>
          </cell>
          <cell r="D5328">
            <v>1.01</v>
          </cell>
        </row>
        <row r="5329">
          <cell r="B5329">
            <v>208017</v>
          </cell>
          <cell r="C5329" t="str">
            <v>Insulating Glue-WMB2500505ABAE</v>
          </cell>
          <cell r="D5329">
            <v>1.03</v>
          </cell>
        </row>
        <row r="5330">
          <cell r="B5330">
            <v>208018</v>
          </cell>
          <cell r="C5330" t="str">
            <v>Battery label-WMB2500505ABAE</v>
          </cell>
          <cell r="D5330">
            <v>0.2334</v>
          </cell>
        </row>
        <row r="5331">
          <cell r="B5331">
            <v>208019</v>
          </cell>
          <cell r="C5331" t="str">
            <v>Screen Protector Glass-RX7 Mini</v>
          </cell>
          <cell r="D5331">
            <v>1</v>
          </cell>
        </row>
        <row r="5332">
          <cell r="B5332">
            <v>208030</v>
          </cell>
          <cell r="C5332" t="str">
            <v>Vibrator Motor-WH3.05mm L10mm STD-Primo E10+</v>
          </cell>
          <cell r="D5332">
            <v>1.01</v>
          </cell>
        </row>
        <row r="5333">
          <cell r="B5333">
            <v>208031</v>
          </cell>
          <cell r="C5333" t="str">
            <v>Rubber-Back Camera-Primo E10+</v>
          </cell>
          <cell r="D5333">
            <v>1.02</v>
          </cell>
        </row>
        <row r="5334">
          <cell r="B5334">
            <v>208032</v>
          </cell>
          <cell r="C5334" t="str">
            <v>BB Conductive Foam 7*3.5*1.7mm-Primo E10+</v>
          </cell>
          <cell r="D5334">
            <v>2.0299999999999998</v>
          </cell>
        </row>
        <row r="5335">
          <cell r="B5335">
            <v>208033</v>
          </cell>
          <cell r="C5335" t="str">
            <v>Conductive Cloth-LCD F2 4.5*4.5*4.0mm-Primo E10+</v>
          </cell>
          <cell r="D5335">
            <v>2.02</v>
          </cell>
        </row>
        <row r="5336">
          <cell r="B5336">
            <v>208034</v>
          </cell>
          <cell r="C5336" t="str">
            <v>Screw M1.4*3.0 HD2.5 T0.5 NL-Primo E10+</v>
          </cell>
          <cell r="D5336">
            <v>16.03</v>
          </cell>
        </row>
        <row r="5337">
          <cell r="B5337">
            <v>208035</v>
          </cell>
          <cell r="C5337" t="str">
            <v>Screw M1.4*2.5 HD2.5 T0.5 NL-Primo E10+</v>
          </cell>
          <cell r="D5337">
            <v>3.03</v>
          </cell>
        </row>
        <row r="5338">
          <cell r="B5338">
            <v>208036</v>
          </cell>
          <cell r="C5338" t="str">
            <v>SPL Conductive Cloth 6*4*0.05mm-Primo E10+</v>
          </cell>
          <cell r="D5338">
            <v>1.02</v>
          </cell>
        </row>
        <row r="5339">
          <cell r="B5339">
            <v>208037</v>
          </cell>
          <cell r="C5339" t="str">
            <v>Tape-CTP Stick-Primo E10+</v>
          </cell>
          <cell r="D5339">
            <v>1.03</v>
          </cell>
        </row>
        <row r="5340">
          <cell r="B5340">
            <v>208038</v>
          </cell>
          <cell r="C5340" t="str">
            <v>Camera Lens Black-Primo E10+</v>
          </cell>
          <cell r="D5340">
            <v>1.0029999999999999</v>
          </cell>
        </row>
        <row r="5341">
          <cell r="B5341">
            <v>208039</v>
          </cell>
          <cell r="C5341" t="str">
            <v>Bracket Steel-Side Key- Primo E10+</v>
          </cell>
          <cell r="D5341">
            <v>1</v>
          </cell>
        </row>
        <row r="5342">
          <cell r="B5342">
            <v>208040</v>
          </cell>
          <cell r="C5342" t="str">
            <v>Foam-Front Camera-Primo E10+</v>
          </cell>
          <cell r="D5342">
            <v>1.03</v>
          </cell>
        </row>
        <row r="5343">
          <cell r="B5343">
            <v>208041</v>
          </cell>
          <cell r="C5343" t="str">
            <v>Back Housing(Battery Cover)Dark Purple-Primo E10+</v>
          </cell>
          <cell r="D5343">
            <v>0</v>
          </cell>
        </row>
        <row r="5344">
          <cell r="B5344">
            <v>208042</v>
          </cell>
          <cell r="C5344" t="str">
            <v>Back Housing(Battery Cover)Forest Green-Primo E10+</v>
          </cell>
          <cell r="D5344">
            <v>1</v>
          </cell>
        </row>
        <row r="5345">
          <cell r="B5345">
            <v>208043</v>
          </cell>
          <cell r="C5345" t="str">
            <v>Back Housing(Battery Cover)Persian Blue-Primo E10+</v>
          </cell>
          <cell r="D5345">
            <v>1.01</v>
          </cell>
        </row>
        <row r="5346">
          <cell r="B5346">
            <v>208044</v>
          </cell>
          <cell r="C5346" t="str">
            <v>Waterproof Label Dia 2.5mm-Primo E10+</v>
          </cell>
          <cell r="D5346">
            <v>2.02</v>
          </cell>
        </row>
        <row r="5347">
          <cell r="B5347">
            <v>208045</v>
          </cell>
          <cell r="C5347" t="str">
            <v>Mylar-Black-Mainboard 22*7.5*0.05mm-H8 Turbo</v>
          </cell>
          <cell r="D5347">
            <v>1.02</v>
          </cell>
        </row>
        <row r="5348">
          <cell r="B5348">
            <v>208046</v>
          </cell>
          <cell r="C5348" t="str">
            <v>TP Protective Film 139.6*62.7*0.2mm-H8 Turbo</v>
          </cell>
          <cell r="D5348">
            <v>1.01</v>
          </cell>
        </row>
        <row r="5349">
          <cell r="B5349">
            <v>208047</v>
          </cell>
          <cell r="C5349" t="str">
            <v>Phone Case-H8 Turbo</v>
          </cell>
          <cell r="D5349">
            <v>1</v>
          </cell>
        </row>
        <row r="5350">
          <cell r="B5350">
            <v>208048</v>
          </cell>
          <cell r="C5350" t="str">
            <v>Waterproof Label 2*5 * 0.15mm-H8 Turbo</v>
          </cell>
          <cell r="D5350">
            <v>0</v>
          </cell>
        </row>
        <row r="5351">
          <cell r="B5351">
            <v>208049</v>
          </cell>
          <cell r="C5351" t="str">
            <v>USB Cable(White) Micro 5 Pin-H8 Turbo</v>
          </cell>
          <cell r="D5351">
            <v>1.0049999999999999</v>
          </cell>
        </row>
        <row r="5352">
          <cell r="B5352">
            <v>208050</v>
          </cell>
          <cell r="C5352" t="str">
            <v>Earphone(White) 3.5mm Jack-H8 Turbo</v>
          </cell>
          <cell r="D5352">
            <v>1</v>
          </cell>
        </row>
        <row r="5353">
          <cell r="B5353">
            <v>208051</v>
          </cell>
          <cell r="C5353" t="str">
            <v>Foam-Front Camera Compression-H8 Turbo</v>
          </cell>
          <cell r="D5353">
            <v>1.03</v>
          </cell>
        </row>
        <row r="5354">
          <cell r="B5354">
            <v>208052</v>
          </cell>
          <cell r="C5354" t="str">
            <v>Silicon Case-Camera-H8 Turbo</v>
          </cell>
          <cell r="D5354">
            <v>1.03</v>
          </cell>
        </row>
        <row r="5355">
          <cell r="B5355">
            <v>208053</v>
          </cell>
          <cell r="C5355" t="str">
            <v>Conductive Cloth-Sub PCBA-H8 Turbo</v>
          </cell>
          <cell r="D5355">
            <v>1.02</v>
          </cell>
        </row>
        <row r="5356">
          <cell r="B5356">
            <v>208054</v>
          </cell>
          <cell r="C5356" t="str">
            <v>Kapton Tape 12.6*33.25.0.05mm-H8 Turbo</v>
          </cell>
          <cell r="D5356">
            <v>1.02</v>
          </cell>
        </row>
        <row r="5357">
          <cell r="B5357">
            <v>208055</v>
          </cell>
          <cell r="C5357" t="str">
            <v>Glue-Thermal Conductivity Of Mud-HKW 5397</v>
          </cell>
          <cell r="D5357">
            <v>1.5009999999999999E-3</v>
          </cell>
        </row>
        <row r="5358">
          <cell r="B5358">
            <v>208056</v>
          </cell>
          <cell r="C5358" t="str">
            <v>Silicon Case-Earphone Slot 11.6*11.8*1.5mm-RX7 Mini</v>
          </cell>
          <cell r="D5358">
            <v>1.03</v>
          </cell>
        </row>
        <row r="5359">
          <cell r="B5359">
            <v>208057</v>
          </cell>
          <cell r="C5359" t="str">
            <v>Rubber-Front Camera 7*7*4.4mm-RX7 Mini</v>
          </cell>
          <cell r="D5359">
            <v>1.03</v>
          </cell>
        </row>
        <row r="5360">
          <cell r="B5360">
            <v>208058</v>
          </cell>
          <cell r="C5360" t="str">
            <v>Sim Card Slot (Tray)Black-RX7 Mini</v>
          </cell>
          <cell r="D5360">
            <v>1</v>
          </cell>
        </row>
        <row r="5361">
          <cell r="B5361">
            <v>208059</v>
          </cell>
          <cell r="C5361" t="str">
            <v>Main PCBA -RX7 Mini</v>
          </cell>
          <cell r="D5361">
            <v>1</v>
          </cell>
        </row>
        <row r="5362">
          <cell r="B5362">
            <v>208060</v>
          </cell>
          <cell r="C5362" t="str">
            <v>Sub PCBA-RX7 Mini</v>
          </cell>
          <cell r="D5362">
            <v>1</v>
          </cell>
        </row>
        <row r="5363">
          <cell r="B5363">
            <v>208061</v>
          </cell>
          <cell r="C5363" t="str">
            <v>Touch With LCM-Black-RX7 Mini</v>
          </cell>
          <cell r="D5363">
            <v>1.02</v>
          </cell>
        </row>
        <row r="5364">
          <cell r="B5364">
            <v>208062</v>
          </cell>
          <cell r="C5364" t="str">
            <v>Camera 8M FF Front-RX7 Mini</v>
          </cell>
          <cell r="D5364">
            <v>1.0049999999999999</v>
          </cell>
        </row>
        <row r="5365">
          <cell r="B5365">
            <v>208063</v>
          </cell>
          <cell r="C5365" t="str">
            <v>Dual Camera 13M+5M AF Back -RX7 Mini</v>
          </cell>
          <cell r="D5365">
            <v>1.0049999999999999</v>
          </cell>
        </row>
        <row r="5366">
          <cell r="B5366">
            <v>208064</v>
          </cell>
          <cell r="C5366" t="str">
            <v>Fingerprint-Black-RX7 Mini</v>
          </cell>
          <cell r="D5366">
            <v>1.0049999999999999</v>
          </cell>
        </row>
        <row r="5367">
          <cell r="B5367">
            <v>208065</v>
          </cell>
          <cell r="C5367" t="str">
            <v>Receiver-RX7 Mini</v>
          </cell>
          <cell r="D5367">
            <v>1.0149999999999999</v>
          </cell>
        </row>
        <row r="5368">
          <cell r="B5368">
            <v>208066</v>
          </cell>
          <cell r="C5368" t="str">
            <v>Speaker Box-Black-RX7 Mini</v>
          </cell>
          <cell r="D5368">
            <v>1.02</v>
          </cell>
        </row>
        <row r="5369">
          <cell r="B5369">
            <v>208067</v>
          </cell>
          <cell r="C5369" t="str">
            <v>Vibrator Motor-RX7 Mini</v>
          </cell>
          <cell r="D5369">
            <v>1.01</v>
          </cell>
        </row>
        <row r="5370">
          <cell r="B5370">
            <v>208068</v>
          </cell>
          <cell r="C5370" t="str">
            <v>Main FPC-RX7 Mini</v>
          </cell>
          <cell r="D5370">
            <v>1.008</v>
          </cell>
        </row>
        <row r="5371">
          <cell r="B5371">
            <v>208069</v>
          </cell>
          <cell r="C5371" t="str">
            <v>Cable Coaxial-RX7 Mini</v>
          </cell>
          <cell r="D5371">
            <v>1.0149999999999999</v>
          </cell>
        </row>
        <row r="5372">
          <cell r="B5372">
            <v>208070</v>
          </cell>
          <cell r="C5372" t="str">
            <v>Main Antenna-RX7 Mini</v>
          </cell>
          <cell r="D5372">
            <v>1.02</v>
          </cell>
        </row>
        <row r="5373">
          <cell r="B5373">
            <v>208071</v>
          </cell>
          <cell r="C5373" t="str">
            <v>Antenna 3 In1-RX7 Mini</v>
          </cell>
          <cell r="D5373">
            <v>1.02</v>
          </cell>
        </row>
        <row r="5374">
          <cell r="B5374">
            <v>208072</v>
          </cell>
          <cell r="C5374" t="str">
            <v>Battery WMB3000H-RX7 Mini</v>
          </cell>
          <cell r="D5374">
            <v>1.01</v>
          </cell>
        </row>
        <row r="5375">
          <cell r="B5375">
            <v>208073</v>
          </cell>
          <cell r="C5375" t="str">
            <v>Front Housing-Black-RX7 Mini</v>
          </cell>
          <cell r="D5375">
            <v>1.02</v>
          </cell>
        </row>
        <row r="5376">
          <cell r="B5376">
            <v>208074</v>
          </cell>
          <cell r="C5376" t="str">
            <v>Back Housing(Battery Cover)Black -RX7 Mini</v>
          </cell>
          <cell r="D5376">
            <v>1.01</v>
          </cell>
        </row>
        <row r="5377">
          <cell r="B5377">
            <v>208075</v>
          </cell>
          <cell r="C5377" t="str">
            <v>Seal Rubber-L Sensor 5.5*3.5*1.5mm -RX7 Mini</v>
          </cell>
          <cell r="D5377">
            <v>1.03</v>
          </cell>
        </row>
        <row r="5378">
          <cell r="B5378">
            <v>208076</v>
          </cell>
          <cell r="C5378" t="str">
            <v>Main PCBA-Q39</v>
          </cell>
          <cell r="D5378">
            <v>1</v>
          </cell>
        </row>
        <row r="5379">
          <cell r="B5379">
            <v>208077</v>
          </cell>
          <cell r="C5379" t="str">
            <v>LCM-Q39</v>
          </cell>
          <cell r="D5379">
            <v>1</v>
          </cell>
        </row>
        <row r="5380">
          <cell r="B5380">
            <v>208078</v>
          </cell>
          <cell r="C5380" t="str">
            <v>Camera 0.3M-Back-Q39</v>
          </cell>
          <cell r="D5380">
            <v>1</v>
          </cell>
        </row>
        <row r="5381">
          <cell r="B5381">
            <v>208079</v>
          </cell>
          <cell r="C5381" t="str">
            <v>Mic-Q39</v>
          </cell>
          <cell r="D5381">
            <v>1</v>
          </cell>
        </row>
        <row r="5382">
          <cell r="B5382">
            <v>208080</v>
          </cell>
          <cell r="C5382" t="str">
            <v>Speaker Length 30mm-Q39</v>
          </cell>
          <cell r="D5382">
            <v>1</v>
          </cell>
        </row>
        <row r="5383">
          <cell r="B5383">
            <v>208081</v>
          </cell>
          <cell r="C5383" t="str">
            <v>Vibrator Motor-Q39</v>
          </cell>
          <cell r="D5383">
            <v>1</v>
          </cell>
        </row>
        <row r="5384">
          <cell r="B5384">
            <v>208082</v>
          </cell>
          <cell r="C5384" t="str">
            <v>Screw 1.4x4x2.5x0.5mm-Silver-Q39</v>
          </cell>
          <cell r="D5384">
            <v>6</v>
          </cell>
        </row>
        <row r="5385">
          <cell r="B5385">
            <v>208083</v>
          </cell>
          <cell r="C5385" t="str">
            <v>Screw-Key 1.4x2x3.5-Black-Q39</v>
          </cell>
          <cell r="D5385">
            <v>2</v>
          </cell>
        </row>
        <row r="5386">
          <cell r="B5386">
            <v>208084</v>
          </cell>
          <cell r="C5386" t="str">
            <v>Speaker Cover-Q39</v>
          </cell>
          <cell r="D5386">
            <v>1</v>
          </cell>
        </row>
        <row r="5387">
          <cell r="B5387">
            <v>208085</v>
          </cell>
          <cell r="C5387" t="str">
            <v>BT Antenna-Q39</v>
          </cell>
          <cell r="D5387">
            <v>1</v>
          </cell>
        </row>
        <row r="5388">
          <cell r="B5388">
            <v>208086</v>
          </cell>
          <cell r="C5388" t="str">
            <v>Front Housing-Black-Q39</v>
          </cell>
          <cell r="D5388">
            <v>1</v>
          </cell>
        </row>
        <row r="5389">
          <cell r="B5389">
            <v>208087</v>
          </cell>
          <cell r="C5389" t="str">
            <v>Front Housing-Blue-Q39</v>
          </cell>
          <cell r="D5389">
            <v>1</v>
          </cell>
        </row>
        <row r="5390">
          <cell r="B5390">
            <v>208088</v>
          </cell>
          <cell r="C5390" t="str">
            <v>Front Housing-Golden-Q39</v>
          </cell>
          <cell r="D5390">
            <v>1</v>
          </cell>
        </row>
        <row r="5391">
          <cell r="B5391">
            <v>208089</v>
          </cell>
          <cell r="C5391" t="str">
            <v>Middle Housing-Black-Q39</v>
          </cell>
          <cell r="D5391">
            <v>1</v>
          </cell>
        </row>
        <row r="5392">
          <cell r="B5392">
            <v>208090</v>
          </cell>
          <cell r="C5392" t="str">
            <v>Back Housing(Battery Cover)Black-Q39</v>
          </cell>
          <cell r="D5392">
            <v>1</v>
          </cell>
        </row>
        <row r="5393">
          <cell r="B5393">
            <v>208091</v>
          </cell>
          <cell r="C5393" t="str">
            <v>Back Housing(Battery Cover)Blue-Q39</v>
          </cell>
          <cell r="D5393">
            <v>1</v>
          </cell>
        </row>
        <row r="5394">
          <cell r="B5394">
            <v>208092</v>
          </cell>
          <cell r="C5394" t="str">
            <v>Back Housing(Battery Cover)Golden-Q39</v>
          </cell>
          <cell r="D5394">
            <v>1</v>
          </cell>
        </row>
        <row r="5395">
          <cell r="B5395">
            <v>208093</v>
          </cell>
          <cell r="C5395" t="str">
            <v>Keypad-Black-Q39</v>
          </cell>
          <cell r="D5395">
            <v>1</v>
          </cell>
        </row>
        <row r="5396">
          <cell r="B5396">
            <v>208094</v>
          </cell>
          <cell r="C5396" t="str">
            <v>Keypad-Blue-Q39</v>
          </cell>
          <cell r="D5396">
            <v>1</v>
          </cell>
        </row>
        <row r="5397">
          <cell r="B5397">
            <v>208095</v>
          </cell>
          <cell r="C5397" t="str">
            <v>Keypad-Golden-Q39</v>
          </cell>
          <cell r="D5397">
            <v>1</v>
          </cell>
        </row>
        <row r="5398">
          <cell r="B5398">
            <v>208096</v>
          </cell>
          <cell r="C5398" t="str">
            <v>LED Light-Q39</v>
          </cell>
          <cell r="D5398">
            <v>1</v>
          </cell>
        </row>
        <row r="5399">
          <cell r="B5399">
            <v>208097</v>
          </cell>
          <cell r="C5399" t="str">
            <v>LCM Lens-Black-Q39</v>
          </cell>
          <cell r="D5399">
            <v>1</v>
          </cell>
        </row>
        <row r="5400">
          <cell r="B5400">
            <v>208098</v>
          </cell>
          <cell r="C5400" t="str">
            <v>Camera Lens Back-Q39</v>
          </cell>
          <cell r="D5400">
            <v>1</v>
          </cell>
        </row>
        <row r="5401">
          <cell r="B5401">
            <v>208099</v>
          </cell>
          <cell r="C5401" t="str">
            <v>Keypad DOME-Q39</v>
          </cell>
          <cell r="D5401">
            <v>1</v>
          </cell>
        </row>
        <row r="5402">
          <cell r="B5402">
            <v>208100</v>
          </cell>
          <cell r="C5402" t="str">
            <v>Screen Protector Film-Q39</v>
          </cell>
          <cell r="D5402">
            <v>1</v>
          </cell>
        </row>
        <row r="5403">
          <cell r="B5403">
            <v>208101</v>
          </cell>
          <cell r="C5403" t="str">
            <v>Tape LCM Lens-Q39</v>
          </cell>
          <cell r="D5403">
            <v>1</v>
          </cell>
        </row>
        <row r="5404">
          <cell r="B5404">
            <v>208102</v>
          </cell>
          <cell r="C5404" t="str">
            <v>Tape Camera Lens-Q39</v>
          </cell>
          <cell r="D5404">
            <v>1</v>
          </cell>
        </row>
        <row r="5405">
          <cell r="B5405">
            <v>208103</v>
          </cell>
          <cell r="C5405" t="str">
            <v>Foam-LCM Supporting 55x3x0.5-Black-Q39</v>
          </cell>
          <cell r="D5405">
            <v>2</v>
          </cell>
        </row>
        <row r="5406">
          <cell r="B5406">
            <v>208104</v>
          </cell>
          <cell r="C5406" t="str">
            <v>Mylar-Camera-Yellow-Q39</v>
          </cell>
          <cell r="D5406">
            <v>1</v>
          </cell>
        </row>
        <row r="5407">
          <cell r="B5407">
            <v>208105</v>
          </cell>
          <cell r="C5407" t="str">
            <v>Receiver Net-Q39</v>
          </cell>
          <cell r="D5407">
            <v>1</v>
          </cell>
        </row>
        <row r="5408">
          <cell r="B5408">
            <v>208106</v>
          </cell>
          <cell r="C5408" t="str">
            <v>Speaker Net-Q39</v>
          </cell>
          <cell r="D5408">
            <v>1</v>
          </cell>
        </row>
        <row r="5409">
          <cell r="B5409">
            <v>208107</v>
          </cell>
          <cell r="C5409" t="str">
            <v>Foam-LCM 60.06x42.52-Black-Q39</v>
          </cell>
          <cell r="D5409">
            <v>1</v>
          </cell>
        </row>
        <row r="5410">
          <cell r="B5410">
            <v>208108</v>
          </cell>
          <cell r="C5410" t="str">
            <v>Conductive Cloth-PCBA 55x40-Q39</v>
          </cell>
          <cell r="D5410">
            <v>1</v>
          </cell>
        </row>
        <row r="5411">
          <cell r="B5411">
            <v>208109</v>
          </cell>
          <cell r="C5411" t="str">
            <v>Mylar-LCM-Yellow-Q39</v>
          </cell>
          <cell r="D5411">
            <v>1</v>
          </cell>
        </row>
        <row r="5412">
          <cell r="B5412">
            <v>208110</v>
          </cell>
          <cell r="C5412" t="str">
            <v>Anti Water Label White Dia 2.5mm-Q39</v>
          </cell>
          <cell r="D5412">
            <v>1</v>
          </cell>
        </row>
        <row r="5413">
          <cell r="B5413">
            <v>208111</v>
          </cell>
          <cell r="C5413" t="str">
            <v>Conductive Tape-SIM Ground 10x6-Q39</v>
          </cell>
          <cell r="D5413">
            <v>1</v>
          </cell>
        </row>
        <row r="5414">
          <cell r="B5414">
            <v>208112</v>
          </cell>
          <cell r="C5414" t="str">
            <v>Battery 1700mAh-Q39</v>
          </cell>
          <cell r="D5414">
            <v>1</v>
          </cell>
        </row>
        <row r="5415">
          <cell r="B5415">
            <v>208113</v>
          </cell>
          <cell r="C5415" t="str">
            <v>Earphone(Black) 3.5mm Jack-Q39</v>
          </cell>
          <cell r="D5415">
            <v>1</v>
          </cell>
        </row>
        <row r="5416">
          <cell r="B5416">
            <v>208114</v>
          </cell>
          <cell r="C5416" t="str">
            <v>Charger (Black)500mA-Q39</v>
          </cell>
          <cell r="D5416">
            <v>1</v>
          </cell>
        </row>
        <row r="5417">
          <cell r="B5417">
            <v>208115</v>
          </cell>
          <cell r="C5417" t="str">
            <v>Back Housing(Battery cover)-Gray-EF7</v>
          </cell>
          <cell r="D5417">
            <v>1</v>
          </cell>
        </row>
        <row r="5418">
          <cell r="B5418">
            <v>208116</v>
          </cell>
          <cell r="C5418" t="str">
            <v>Power key-Gray-EF7</v>
          </cell>
          <cell r="D5418">
            <v>1</v>
          </cell>
        </row>
        <row r="5419">
          <cell r="B5419">
            <v>208117</v>
          </cell>
          <cell r="C5419" t="str">
            <v>Volume key-Gray-EF7</v>
          </cell>
          <cell r="D5419">
            <v>1</v>
          </cell>
        </row>
        <row r="5420">
          <cell r="B5420">
            <v>208118</v>
          </cell>
          <cell r="C5420" t="str">
            <v>Front Housing-Gray-EF7</v>
          </cell>
          <cell r="D5420">
            <v>1</v>
          </cell>
        </row>
        <row r="5421">
          <cell r="B5421">
            <v>208119</v>
          </cell>
          <cell r="C5421" t="str">
            <v>Conductive Cloth-LCD 38*10*0.1mm -S33</v>
          </cell>
          <cell r="D5421">
            <v>1.01</v>
          </cell>
        </row>
        <row r="5422">
          <cell r="B5422">
            <v>208120</v>
          </cell>
          <cell r="C5422" t="str">
            <v>Sub PCBA-NF4</v>
          </cell>
          <cell r="D5422">
            <v>1.01</v>
          </cell>
        </row>
        <row r="5423">
          <cell r="B5423">
            <v>208121</v>
          </cell>
          <cell r="C5423" t="str">
            <v>Fingerprint-Magic Blue-NF4</v>
          </cell>
          <cell r="D5423">
            <v>1</v>
          </cell>
        </row>
        <row r="5424">
          <cell r="B5424">
            <v>208122</v>
          </cell>
          <cell r="C5424" t="str">
            <v>Cable Coaxial-NF4</v>
          </cell>
          <cell r="D5424">
            <v>1.0149999999999999</v>
          </cell>
        </row>
        <row r="5425">
          <cell r="B5425">
            <v>208123</v>
          </cell>
          <cell r="C5425" t="str">
            <v>Antenna-GSM-Black-NF4</v>
          </cell>
          <cell r="D5425">
            <v>1.02</v>
          </cell>
        </row>
        <row r="5426">
          <cell r="B5426">
            <v>208124</v>
          </cell>
          <cell r="C5426" t="str">
            <v>Antenna-Sub-Black-NF4</v>
          </cell>
          <cell r="D5426">
            <v>1.02</v>
          </cell>
        </row>
        <row r="5427">
          <cell r="B5427">
            <v>208125</v>
          </cell>
          <cell r="C5427" t="str">
            <v>Antenna-WiFi/GPS/BT-Black-NF4</v>
          </cell>
          <cell r="D5427">
            <v>1.02</v>
          </cell>
        </row>
        <row r="5428">
          <cell r="B5428">
            <v>208126</v>
          </cell>
          <cell r="C5428" t="str">
            <v>FPC Key With Dome-NF4</v>
          </cell>
          <cell r="D5428">
            <v>1.0149999999999999</v>
          </cell>
        </row>
        <row r="5429">
          <cell r="B5429">
            <v>208127</v>
          </cell>
          <cell r="C5429" t="str">
            <v>Main FPC-NF4</v>
          </cell>
          <cell r="D5429">
            <v>1.008</v>
          </cell>
        </row>
        <row r="5430">
          <cell r="B5430">
            <v>208128</v>
          </cell>
          <cell r="C5430" t="str">
            <v>Front Housing-Black-NF4</v>
          </cell>
          <cell r="D5430">
            <v>1.02</v>
          </cell>
        </row>
        <row r="5431">
          <cell r="B5431">
            <v>208129</v>
          </cell>
          <cell r="C5431" t="str">
            <v>Middle Housing-Black-NF4</v>
          </cell>
          <cell r="D5431">
            <v>1.02</v>
          </cell>
        </row>
        <row r="5432">
          <cell r="B5432">
            <v>208130</v>
          </cell>
          <cell r="C5432" t="str">
            <v>Back Housing(Battery Cover)-Twilight Purple-NF4</v>
          </cell>
          <cell r="D5432">
            <v>1</v>
          </cell>
        </row>
        <row r="5433">
          <cell r="B5433">
            <v>208131</v>
          </cell>
          <cell r="C5433" t="str">
            <v>Silicone Sleeve-Light Sensitive-NF4</v>
          </cell>
          <cell r="D5433">
            <v>1.02</v>
          </cell>
        </row>
        <row r="5434">
          <cell r="B5434">
            <v>208132</v>
          </cell>
          <cell r="C5434" t="str">
            <v>Silicone Sleeve-Front Flash-NF4</v>
          </cell>
          <cell r="D5434">
            <v>1.02</v>
          </cell>
        </row>
        <row r="5435">
          <cell r="B5435">
            <v>208133</v>
          </cell>
          <cell r="C5435" t="str">
            <v>Switch Machine+Volume key Component-Magic Blue-NF4</v>
          </cell>
          <cell r="D5435">
            <v>1</v>
          </cell>
        </row>
        <row r="5436">
          <cell r="B5436">
            <v>208134</v>
          </cell>
          <cell r="C5436" t="str">
            <v>Camera Lens Rear-Black-NF4</v>
          </cell>
          <cell r="D5436">
            <v>1.01</v>
          </cell>
        </row>
        <row r="5437">
          <cell r="B5437">
            <v>208135</v>
          </cell>
          <cell r="C5437" t="str">
            <v>Screw Tooth-Black-M1.4*2.5mm-NF4</v>
          </cell>
          <cell r="D5437">
            <v>14.42</v>
          </cell>
        </row>
        <row r="5438">
          <cell r="B5438">
            <v>208136</v>
          </cell>
          <cell r="C5438" t="str">
            <v>Screw Tooth-Silver-M1.4*3.0mm-NF4</v>
          </cell>
          <cell r="D5438">
            <v>3.09</v>
          </cell>
        </row>
        <row r="5439">
          <cell r="B5439">
            <v>208137</v>
          </cell>
          <cell r="C5439" t="str">
            <v>Screw Machine-Silver-M1.4*2.0mm-NF4</v>
          </cell>
          <cell r="D5439">
            <v>4.12</v>
          </cell>
        </row>
        <row r="5440">
          <cell r="B5440">
            <v>208138</v>
          </cell>
          <cell r="C5440" t="str">
            <v>Foam-Front Camera Sealed 6.4*0.5mm-NF4</v>
          </cell>
          <cell r="D5440">
            <v>1.03</v>
          </cell>
        </row>
        <row r="5441">
          <cell r="B5441">
            <v>208139</v>
          </cell>
          <cell r="C5441" t="str">
            <v>Mylar-Screen Connector19.5*6.8*0.05mm-NF4</v>
          </cell>
          <cell r="D5441">
            <v>1.02</v>
          </cell>
        </row>
        <row r="5442">
          <cell r="B5442">
            <v>208140</v>
          </cell>
          <cell r="C5442" t="str">
            <v>Mylar-Fingerprint Connector 8.5*6*0.05mm-NF4</v>
          </cell>
          <cell r="D5442">
            <v>2.04</v>
          </cell>
        </row>
        <row r="5443">
          <cell r="B5443">
            <v>208141</v>
          </cell>
          <cell r="C5443" t="str">
            <v>Mylar-Motherboard Device 5.7*3.8*0.05mm-NF4</v>
          </cell>
          <cell r="D5443">
            <v>1</v>
          </cell>
        </row>
        <row r="5444">
          <cell r="B5444">
            <v>208142</v>
          </cell>
          <cell r="C5444" t="str">
            <v>Mylar-Main Board Shielding Cover 12.6*14.6*0.05mm-NF4</v>
          </cell>
          <cell r="D5444">
            <v>1.02</v>
          </cell>
        </row>
        <row r="5445">
          <cell r="B5445">
            <v>208143</v>
          </cell>
          <cell r="C5445" t="str">
            <v>TP Protective Film-NF4</v>
          </cell>
          <cell r="D5445">
            <v>1.02</v>
          </cell>
        </row>
        <row r="5446">
          <cell r="B5446">
            <v>208144</v>
          </cell>
          <cell r="C5446" t="str">
            <v>Phone Case-NF4</v>
          </cell>
          <cell r="D5446">
            <v>1</v>
          </cell>
        </row>
        <row r="5447">
          <cell r="B5447">
            <v>208145</v>
          </cell>
          <cell r="C5447" t="str">
            <v>USB Cable(White) Micro 5 Pin-NF4</v>
          </cell>
          <cell r="D5447">
            <v>1</v>
          </cell>
        </row>
        <row r="5448">
          <cell r="B5448">
            <v>208146</v>
          </cell>
          <cell r="C5448" t="str">
            <v>Earphone(White) 3.5mm Jack-NF4</v>
          </cell>
          <cell r="D5448">
            <v>1</v>
          </cell>
        </row>
        <row r="5449">
          <cell r="B5449">
            <v>208147</v>
          </cell>
          <cell r="C5449" t="str">
            <v>Charger-(White)WMC1000-NF4</v>
          </cell>
          <cell r="D5449">
            <v>0</v>
          </cell>
        </row>
        <row r="5450">
          <cell r="B5450">
            <v>208148</v>
          </cell>
          <cell r="C5450" t="str">
            <v>TPA-67050100-2\CEM-1\A00\2016.08.05\53.5*33.5W*1.0t\Reach</v>
          </cell>
          <cell r="D5450">
            <v>1.0029999999999999</v>
          </cell>
        </row>
        <row r="5451">
          <cell r="B5451">
            <v>208150</v>
          </cell>
          <cell r="C5451" t="str">
            <v>Battery Cover Coil-Golden-R5</v>
          </cell>
          <cell r="D5451">
            <v>1</v>
          </cell>
        </row>
        <row r="5452">
          <cell r="B5452">
            <v>208151</v>
          </cell>
          <cell r="C5452" t="str">
            <v>Camera Lens Protector Glass-R5</v>
          </cell>
          <cell r="D5452">
            <v>1</v>
          </cell>
        </row>
        <row r="5453">
          <cell r="B5453">
            <v>208152</v>
          </cell>
          <cell r="C5453" t="str">
            <v>Main PCBA-R5</v>
          </cell>
          <cell r="D5453">
            <v>1</v>
          </cell>
        </row>
        <row r="5454">
          <cell r="B5454">
            <v>208153</v>
          </cell>
          <cell r="C5454" t="str">
            <v>Fringerprint Module-Golden-R5</v>
          </cell>
          <cell r="D5454">
            <v>1</v>
          </cell>
        </row>
        <row r="5455">
          <cell r="B5455">
            <v>208154</v>
          </cell>
          <cell r="C5455" t="str">
            <v>Fringerprint Module-Black Olive-R5</v>
          </cell>
          <cell r="D5455">
            <v>1</v>
          </cell>
        </row>
        <row r="5456">
          <cell r="B5456">
            <v>208155</v>
          </cell>
          <cell r="C5456" t="str">
            <v>Battery 3000mAh-R5</v>
          </cell>
          <cell r="D5456">
            <v>1</v>
          </cell>
        </row>
        <row r="5457">
          <cell r="B5457">
            <v>208156</v>
          </cell>
          <cell r="C5457" t="str">
            <v>Touch With LCM-Black-R5</v>
          </cell>
          <cell r="D5457">
            <v>1</v>
          </cell>
        </row>
        <row r="5458">
          <cell r="B5458">
            <v>208157</v>
          </cell>
          <cell r="C5458" t="str">
            <v>Front Housing-Black-R5</v>
          </cell>
          <cell r="D5458">
            <v>1</v>
          </cell>
        </row>
        <row r="5459">
          <cell r="B5459">
            <v>208158</v>
          </cell>
          <cell r="C5459" t="str">
            <v>Middle Housing-Top-Black-R5</v>
          </cell>
          <cell r="D5459">
            <v>1</v>
          </cell>
        </row>
        <row r="5460">
          <cell r="B5460">
            <v>208159</v>
          </cell>
          <cell r="C5460" t="str">
            <v>Middle Housing-Bottom-Black-R5</v>
          </cell>
          <cell r="D5460">
            <v>1</v>
          </cell>
        </row>
        <row r="5461">
          <cell r="B5461">
            <v>208160</v>
          </cell>
          <cell r="C5461" t="str">
            <v>Earphone(White) 3.5mm Jack-R5</v>
          </cell>
          <cell r="D5461">
            <v>1</v>
          </cell>
        </row>
        <row r="5462">
          <cell r="B5462">
            <v>208161</v>
          </cell>
          <cell r="C5462" t="str">
            <v>Usb Cable(White) Micro 5 Pin-R5</v>
          </cell>
          <cell r="D5462">
            <v>1</v>
          </cell>
        </row>
        <row r="5463">
          <cell r="B5463">
            <v>208162</v>
          </cell>
          <cell r="C5463" t="str">
            <v>Charger-(White)1550mA Walton LOGO-R5</v>
          </cell>
          <cell r="D5463">
            <v>0</v>
          </cell>
        </row>
        <row r="5464">
          <cell r="B5464">
            <v>208163</v>
          </cell>
          <cell r="C5464" t="str">
            <v>Back Housing(Battery Cover)Golden-R5</v>
          </cell>
          <cell r="D5464">
            <v>1</v>
          </cell>
        </row>
        <row r="5465">
          <cell r="B5465">
            <v>208164</v>
          </cell>
          <cell r="C5465" t="str">
            <v>Back Housing(Battery Cover)Black Olive-R5</v>
          </cell>
          <cell r="D5465">
            <v>1</v>
          </cell>
        </row>
        <row r="5466">
          <cell r="B5466">
            <v>208165</v>
          </cell>
          <cell r="C5466" t="str">
            <v>Sub PCBA(Borad)-R5</v>
          </cell>
          <cell r="D5466">
            <v>1</v>
          </cell>
        </row>
        <row r="5467">
          <cell r="B5467">
            <v>208166</v>
          </cell>
          <cell r="C5467" t="str">
            <v>FPC-Flash-R5</v>
          </cell>
          <cell r="D5467">
            <v>1</v>
          </cell>
        </row>
        <row r="5468">
          <cell r="B5468">
            <v>208167</v>
          </cell>
          <cell r="C5468" t="str">
            <v>Foam-Front Camera Sealed-R5</v>
          </cell>
          <cell r="D5468">
            <v>1.01</v>
          </cell>
        </row>
        <row r="5469">
          <cell r="B5469">
            <v>208168</v>
          </cell>
          <cell r="C5469" t="str">
            <v>Foam-Rear Camera Pressing-R5</v>
          </cell>
          <cell r="D5469">
            <v>1.01</v>
          </cell>
        </row>
        <row r="5470">
          <cell r="B5470">
            <v>208169</v>
          </cell>
          <cell r="C5470" t="str">
            <v>Foam-LCD Connector-R5</v>
          </cell>
          <cell r="D5470">
            <v>1.01</v>
          </cell>
        </row>
        <row r="5471">
          <cell r="B5471">
            <v>208170</v>
          </cell>
          <cell r="C5471" t="str">
            <v>Foam-Connector Pressing-R5</v>
          </cell>
          <cell r="D5471">
            <v>2.02</v>
          </cell>
        </row>
        <row r="5472">
          <cell r="B5472">
            <v>208171</v>
          </cell>
          <cell r="C5472" t="str">
            <v>Foam-Front Camera-R5</v>
          </cell>
          <cell r="D5472">
            <v>1.01</v>
          </cell>
        </row>
        <row r="5473">
          <cell r="B5473">
            <v>208172</v>
          </cell>
          <cell r="C5473" t="str">
            <v>Foam-Speaker Sealed-R5</v>
          </cell>
          <cell r="D5473">
            <v>1.01</v>
          </cell>
        </row>
        <row r="5474">
          <cell r="B5474">
            <v>208173</v>
          </cell>
          <cell r="C5474" t="str">
            <v>Foam-Rear Housing Speaker Dustproof Net-R5</v>
          </cell>
          <cell r="D5474">
            <v>1.01</v>
          </cell>
        </row>
        <row r="5475">
          <cell r="B5475">
            <v>208174</v>
          </cell>
          <cell r="C5475" t="str">
            <v>Foam-Receiver Dustproof Net-R5</v>
          </cell>
          <cell r="D5475">
            <v>1.01</v>
          </cell>
        </row>
        <row r="5476">
          <cell r="B5476">
            <v>208175</v>
          </cell>
          <cell r="C5476" t="str">
            <v>Antenna-FPC Completion-Black-R5</v>
          </cell>
          <cell r="D5476">
            <v>1</v>
          </cell>
        </row>
        <row r="5477">
          <cell r="B5477">
            <v>208176</v>
          </cell>
          <cell r="C5477" t="str">
            <v>Screw-Black-M1.4*0.3*L2.7*H0.5-R5</v>
          </cell>
          <cell r="D5477">
            <v>11.11</v>
          </cell>
        </row>
        <row r="5478">
          <cell r="B5478">
            <v>208177</v>
          </cell>
          <cell r="C5478" t="str">
            <v>Screw-Black Plated-M1.4*0.3*L2.5*H0.5-R5</v>
          </cell>
          <cell r="D5478">
            <v>1.01</v>
          </cell>
        </row>
        <row r="5479">
          <cell r="B5479">
            <v>208178</v>
          </cell>
          <cell r="C5479" t="str">
            <v>Tape-Ground Conductive Double-Sided-R5</v>
          </cell>
          <cell r="D5479">
            <v>1.01</v>
          </cell>
        </row>
        <row r="5480">
          <cell r="B5480">
            <v>208179</v>
          </cell>
          <cell r="C5480" t="str">
            <v>Sponge-Receiver Grounding -R5</v>
          </cell>
          <cell r="D5480">
            <v>1.01</v>
          </cell>
        </row>
        <row r="5481">
          <cell r="B5481">
            <v>208180</v>
          </cell>
          <cell r="C5481" t="str">
            <v>TP Protector Film-R5</v>
          </cell>
          <cell r="D5481">
            <v>1</v>
          </cell>
        </row>
        <row r="5482">
          <cell r="B5482">
            <v>208181</v>
          </cell>
          <cell r="C5482" t="str">
            <v>Handset PE Bag 90x180mm-R5</v>
          </cell>
          <cell r="D5482">
            <v>1</v>
          </cell>
        </row>
        <row r="5483">
          <cell r="B5483">
            <v>208182</v>
          </cell>
          <cell r="C5483" t="str">
            <v>Decoration-Receiver-R5</v>
          </cell>
          <cell r="D5483">
            <v>1</v>
          </cell>
        </row>
        <row r="5484">
          <cell r="B5484">
            <v>208183</v>
          </cell>
          <cell r="C5484" t="str">
            <v>Flash Cover-Front-R5</v>
          </cell>
          <cell r="D5484">
            <v>1</v>
          </cell>
        </row>
        <row r="5485">
          <cell r="B5485">
            <v>208184</v>
          </cell>
          <cell r="C5485" t="str">
            <v>Flash Cover-Rear-R5</v>
          </cell>
          <cell r="D5485">
            <v>1</v>
          </cell>
        </row>
        <row r="5486">
          <cell r="B5486">
            <v>208185</v>
          </cell>
          <cell r="C5486" t="str">
            <v>Silicone Case-Usb-R5</v>
          </cell>
          <cell r="D5486">
            <v>1</v>
          </cell>
        </row>
        <row r="5487">
          <cell r="B5487">
            <v>208186</v>
          </cell>
          <cell r="C5487" t="str">
            <v>Silicone Case-IR-R5</v>
          </cell>
          <cell r="D5487">
            <v>1</v>
          </cell>
        </row>
        <row r="5488">
          <cell r="B5488">
            <v>208187</v>
          </cell>
          <cell r="C5488" t="str">
            <v>Silicone Case-LCM-R5</v>
          </cell>
          <cell r="D5488">
            <v>1</v>
          </cell>
        </row>
        <row r="5489">
          <cell r="B5489">
            <v>208188</v>
          </cell>
          <cell r="C5489" t="str">
            <v>Antenna-GSM-Black-R5</v>
          </cell>
          <cell r="D5489">
            <v>1</v>
          </cell>
        </row>
        <row r="5490">
          <cell r="B5490">
            <v>208189</v>
          </cell>
          <cell r="C5490" t="str">
            <v>Antenna-FPC WIFI/BT-Black-R5</v>
          </cell>
          <cell r="D5490">
            <v>1</v>
          </cell>
        </row>
        <row r="5491">
          <cell r="B5491">
            <v>208190</v>
          </cell>
          <cell r="C5491" t="str">
            <v>Battery Cover Coil-Black Olive-R5</v>
          </cell>
          <cell r="D5491">
            <v>1</v>
          </cell>
        </row>
        <row r="5492">
          <cell r="B5492">
            <v>208191</v>
          </cell>
          <cell r="C5492" t="str">
            <v>Camera Lens Protector Film-R5</v>
          </cell>
          <cell r="D5492">
            <v>1</v>
          </cell>
        </row>
        <row r="5493">
          <cell r="B5493">
            <v>208192</v>
          </cell>
          <cell r="C5493" t="str">
            <v>XYZ Label 40x45mm-R5</v>
          </cell>
          <cell r="D5493">
            <v>1.02</v>
          </cell>
        </row>
        <row r="5494">
          <cell r="B5494">
            <v>208193</v>
          </cell>
          <cell r="C5494" t="str">
            <v>Sponge-Rear Camera Conductive-R5</v>
          </cell>
          <cell r="D5494">
            <v>1.01</v>
          </cell>
        </row>
        <row r="5495">
          <cell r="B5495">
            <v>208194</v>
          </cell>
          <cell r="C5495" t="str">
            <v>Sponge-Shield Ground Conductive-R5</v>
          </cell>
          <cell r="D5495">
            <v>2.02</v>
          </cell>
        </row>
        <row r="5496">
          <cell r="B5496">
            <v>208195</v>
          </cell>
          <cell r="C5496" t="str">
            <v>Foam-LCD Main Connector-R5</v>
          </cell>
          <cell r="D5496">
            <v>1.01</v>
          </cell>
        </row>
        <row r="5497">
          <cell r="B5497">
            <v>208196</v>
          </cell>
          <cell r="C5497" t="str">
            <v>Foam-Front Camera Connector Pressing-R5</v>
          </cell>
          <cell r="D5497">
            <v>1.01</v>
          </cell>
        </row>
        <row r="5498">
          <cell r="B5498">
            <v>208197</v>
          </cell>
          <cell r="C5498" t="str">
            <v>Foam-Earphone Jack Front Housing Sealed-R5</v>
          </cell>
          <cell r="D5498">
            <v>1.01</v>
          </cell>
        </row>
        <row r="5499">
          <cell r="B5499">
            <v>208198</v>
          </cell>
          <cell r="C5499" t="str">
            <v>Foam-Earphone Jack Rear Housing Sealed-R5</v>
          </cell>
          <cell r="D5499">
            <v>1.01</v>
          </cell>
        </row>
        <row r="5500">
          <cell r="B5500">
            <v>208199</v>
          </cell>
          <cell r="C5500" t="str">
            <v>Tape-Rear Flash Cover-R5</v>
          </cell>
          <cell r="D5500">
            <v>1.01</v>
          </cell>
        </row>
        <row r="5501">
          <cell r="B5501">
            <v>208200</v>
          </cell>
          <cell r="C5501" t="str">
            <v>Tape-Rear Camera Lens-R5</v>
          </cell>
          <cell r="D5501">
            <v>1.01</v>
          </cell>
        </row>
        <row r="5502">
          <cell r="B5502">
            <v>208201</v>
          </cell>
          <cell r="C5502" t="str">
            <v>Foam-Rear Camera Sealed-R5</v>
          </cell>
          <cell r="D5502">
            <v>1.01</v>
          </cell>
        </row>
        <row r="5503">
          <cell r="B5503">
            <v>208202</v>
          </cell>
          <cell r="C5503" t="str">
            <v>Foam-Speaker Rear Housing Sealed-R5</v>
          </cell>
          <cell r="D5503">
            <v>1.01</v>
          </cell>
        </row>
        <row r="5504">
          <cell r="B5504">
            <v>208203</v>
          </cell>
          <cell r="C5504" t="str">
            <v>Shield Cooling Copper Foil-R5</v>
          </cell>
          <cell r="D5504">
            <v>1.01</v>
          </cell>
        </row>
        <row r="5505">
          <cell r="B5505">
            <v>208204</v>
          </cell>
          <cell r="C5505" t="str">
            <v>Sponge-Speaker Grounding Conductive-R5</v>
          </cell>
          <cell r="D5505">
            <v>1.01</v>
          </cell>
        </row>
        <row r="5506">
          <cell r="B5506">
            <v>208205</v>
          </cell>
          <cell r="C5506" t="str">
            <v>Foam-RF Connector Pressing-R5</v>
          </cell>
          <cell r="D5506">
            <v>1.01</v>
          </cell>
        </row>
        <row r="5507">
          <cell r="B5507">
            <v>208206</v>
          </cell>
          <cell r="C5507" t="str">
            <v>Film-LED Light Shielding- R5</v>
          </cell>
          <cell r="D5507">
            <v>1.01</v>
          </cell>
        </row>
        <row r="5508">
          <cell r="B5508">
            <v>208207</v>
          </cell>
          <cell r="C5508" t="str">
            <v>Foam-LCD-R5</v>
          </cell>
          <cell r="D5508">
            <v>1.01</v>
          </cell>
        </row>
        <row r="5509">
          <cell r="B5509">
            <v>208208</v>
          </cell>
          <cell r="C5509" t="str">
            <v>FPC-Side Key-R5</v>
          </cell>
          <cell r="D5509">
            <v>1</v>
          </cell>
        </row>
        <row r="5510">
          <cell r="B5510">
            <v>208209</v>
          </cell>
          <cell r="C5510" t="str">
            <v>FPC-Main-R5</v>
          </cell>
          <cell r="D5510">
            <v>1</v>
          </cell>
        </row>
        <row r="5511">
          <cell r="B5511">
            <v>208210</v>
          </cell>
          <cell r="C5511" t="str">
            <v>Speaker 11x15x3mm-R5</v>
          </cell>
          <cell r="D5511">
            <v>1</v>
          </cell>
        </row>
        <row r="5512">
          <cell r="B5512">
            <v>208211</v>
          </cell>
          <cell r="C5512" t="str">
            <v>Receiver 12x6x2mm-R5</v>
          </cell>
          <cell r="D5512">
            <v>1</v>
          </cell>
        </row>
        <row r="5513">
          <cell r="B5513">
            <v>208212</v>
          </cell>
          <cell r="C5513" t="str">
            <v>Cable Coaxial-R5</v>
          </cell>
          <cell r="D5513">
            <v>1</v>
          </cell>
        </row>
        <row r="5514">
          <cell r="B5514">
            <v>208213</v>
          </cell>
          <cell r="C5514" t="str">
            <v>Vibrator Motor-R5</v>
          </cell>
          <cell r="D5514">
            <v>1</v>
          </cell>
        </row>
        <row r="5515">
          <cell r="B5515">
            <v>208214</v>
          </cell>
          <cell r="C5515" t="str">
            <v>Camera 8M Front-R5</v>
          </cell>
          <cell r="D5515">
            <v>1</v>
          </cell>
        </row>
        <row r="5516">
          <cell r="B5516">
            <v>208215</v>
          </cell>
          <cell r="C5516" t="str">
            <v>Camera 13M Back-R5</v>
          </cell>
          <cell r="D5516">
            <v>1</v>
          </cell>
        </row>
        <row r="5517">
          <cell r="B5517">
            <v>208216</v>
          </cell>
          <cell r="C5517" t="str">
            <v>Gasket-Finger Print Module-R5</v>
          </cell>
          <cell r="D5517">
            <v>1.01</v>
          </cell>
        </row>
        <row r="5518">
          <cell r="B5518">
            <v>208217</v>
          </cell>
          <cell r="C5518" t="str">
            <v>Conductive Sponge-Fingerprint Ground-R5</v>
          </cell>
          <cell r="D5518">
            <v>1.01</v>
          </cell>
        </row>
        <row r="5519">
          <cell r="B5519">
            <v>208218</v>
          </cell>
          <cell r="C5519" t="str">
            <v>Conductive Cloth-Front Camera-R5</v>
          </cell>
          <cell r="D5519">
            <v>1.01</v>
          </cell>
        </row>
        <row r="5520">
          <cell r="B5520">
            <v>208219</v>
          </cell>
          <cell r="C5520" t="str">
            <v>Side Key-Golden-GF7</v>
          </cell>
          <cell r="D5520">
            <v>1</v>
          </cell>
        </row>
        <row r="5521">
          <cell r="B5521">
            <v>208220</v>
          </cell>
          <cell r="C5521" t="str">
            <v>Antenna-GSM-White-GF7</v>
          </cell>
          <cell r="D5521">
            <v>1</v>
          </cell>
        </row>
        <row r="5522">
          <cell r="B5522">
            <v>208221</v>
          </cell>
          <cell r="C5522" t="str">
            <v>Antenna-3 in 1-White-GF7</v>
          </cell>
          <cell r="D5522">
            <v>1</v>
          </cell>
        </row>
        <row r="5523">
          <cell r="B5523">
            <v>208222</v>
          </cell>
          <cell r="C5523" t="str">
            <v>Antenna-Diversity-White-GF7</v>
          </cell>
          <cell r="D5523">
            <v>1</v>
          </cell>
        </row>
        <row r="5524">
          <cell r="B5524">
            <v>208223</v>
          </cell>
          <cell r="C5524" t="str">
            <v>Copper Foil(Heat sink)-GF7</v>
          </cell>
          <cell r="D5524">
            <v>1</v>
          </cell>
        </row>
        <row r="5525">
          <cell r="B5525">
            <v>208224</v>
          </cell>
          <cell r="C5525" t="str">
            <v>Cooling rubber(Heat sink)-GF7</v>
          </cell>
          <cell r="D5525">
            <v>1</v>
          </cell>
        </row>
        <row r="5526">
          <cell r="B5526">
            <v>208225</v>
          </cell>
          <cell r="C5526" t="str">
            <v>Anti Water Label Dia 2.5mm-GF7</v>
          </cell>
          <cell r="D5526">
            <v>1</v>
          </cell>
        </row>
        <row r="5527">
          <cell r="B5527">
            <v>208226</v>
          </cell>
          <cell r="C5527" t="str">
            <v>Back Housing(Battery Cover)Blue-GF7</v>
          </cell>
          <cell r="D5527">
            <v>1</v>
          </cell>
        </row>
        <row r="5528">
          <cell r="B5528">
            <v>208227</v>
          </cell>
          <cell r="C5528" t="str">
            <v>Touch With LCM-Black-GF7</v>
          </cell>
          <cell r="D5528">
            <v>1</v>
          </cell>
        </row>
        <row r="5529">
          <cell r="B5529">
            <v>208228</v>
          </cell>
          <cell r="C5529" t="str">
            <v>Camera 5MP Front-GF7</v>
          </cell>
          <cell r="D5529">
            <v>1</v>
          </cell>
        </row>
        <row r="5530">
          <cell r="B5530">
            <v>208229</v>
          </cell>
          <cell r="C5530" t="str">
            <v>Camera 5MP Back-GF7</v>
          </cell>
          <cell r="D5530">
            <v>1</v>
          </cell>
        </row>
        <row r="5531">
          <cell r="B5531">
            <v>208230</v>
          </cell>
          <cell r="C5531" t="str">
            <v>Front Housing-Black-GF7</v>
          </cell>
          <cell r="D5531">
            <v>1</v>
          </cell>
        </row>
        <row r="5532">
          <cell r="B5532">
            <v>208231</v>
          </cell>
          <cell r="C5532" t="str">
            <v>Middle Housing-Blue-GF7</v>
          </cell>
          <cell r="D5532">
            <v>1</v>
          </cell>
        </row>
        <row r="5533">
          <cell r="B5533">
            <v>208232</v>
          </cell>
          <cell r="C5533" t="str">
            <v>Middle Housing-Golden-GF7</v>
          </cell>
          <cell r="D5533">
            <v>1</v>
          </cell>
        </row>
        <row r="5534">
          <cell r="B5534">
            <v>208233</v>
          </cell>
          <cell r="C5534" t="str">
            <v>Back Housing(Battery Cover)Golden-GF7</v>
          </cell>
          <cell r="D5534">
            <v>1</v>
          </cell>
        </row>
        <row r="5535">
          <cell r="B5535">
            <v>208234</v>
          </cell>
          <cell r="C5535" t="str">
            <v>Fingerprint Cover-GF7</v>
          </cell>
          <cell r="D5535">
            <v>1</v>
          </cell>
        </row>
        <row r="5536">
          <cell r="B5536">
            <v>208235</v>
          </cell>
          <cell r="C5536" t="str">
            <v>Side Key-Blue-GF7</v>
          </cell>
          <cell r="D5536">
            <v>1</v>
          </cell>
        </row>
        <row r="5537">
          <cell r="B5537">
            <v>208245</v>
          </cell>
          <cell r="C5537" t="str">
            <v>FPC-Receiver-Yellow-Primo GH8</v>
          </cell>
          <cell r="D5537">
            <v>1.0149999999999999</v>
          </cell>
        </row>
        <row r="5538">
          <cell r="B5538">
            <v>208246</v>
          </cell>
          <cell r="C5538" t="str">
            <v>FPC-P&amp;L sensor-Yellow-Primo GH8</v>
          </cell>
          <cell r="D5538">
            <v>1.01</v>
          </cell>
        </row>
        <row r="5539">
          <cell r="B5539">
            <v>208247</v>
          </cell>
          <cell r="C5539" t="str">
            <v>Cable With Plug And Micphone-BlackWithout Mic-EPFNK11AA</v>
          </cell>
          <cell r="D5539">
            <v>1</v>
          </cell>
        </row>
        <row r="5540">
          <cell r="B5540">
            <v>208248</v>
          </cell>
          <cell r="C5540" t="str">
            <v>Rear Speaker Housing-BlackWithout Mic-EPFNK11AA</v>
          </cell>
          <cell r="D5540">
            <v>2</v>
          </cell>
        </row>
        <row r="5541">
          <cell r="B5541">
            <v>208249</v>
          </cell>
          <cell r="C5541" t="str">
            <v>Front Speaker Housing-BlackWithout Mic-EPFNK11AA</v>
          </cell>
          <cell r="D5541">
            <v>2</v>
          </cell>
        </row>
        <row r="5542">
          <cell r="B5542">
            <v>208250</v>
          </cell>
          <cell r="C5542" t="str">
            <v>Speaker-Black Magnetic Without Mic-EPFNK11AA</v>
          </cell>
          <cell r="D5542">
            <v>2</v>
          </cell>
        </row>
        <row r="5543">
          <cell r="B5543">
            <v>208289</v>
          </cell>
          <cell r="C5543" t="str">
            <v>Antenna-Diversity-Black-H8 Pro</v>
          </cell>
          <cell r="D5543">
            <v>1</v>
          </cell>
        </row>
        <row r="5544">
          <cell r="B5544">
            <v>208290</v>
          </cell>
          <cell r="C5544" t="str">
            <v>Camera Lens Rear-Black-H8 Pro</v>
          </cell>
          <cell r="D5544">
            <v>1</v>
          </cell>
        </row>
        <row r="5545">
          <cell r="B5545">
            <v>208291</v>
          </cell>
          <cell r="C5545" t="str">
            <v>FPC-Receiver -H8 Pro</v>
          </cell>
          <cell r="D5545">
            <v>1</v>
          </cell>
        </row>
        <row r="5546">
          <cell r="B5546">
            <v>208292</v>
          </cell>
          <cell r="C5546" t="str">
            <v>FPC Key With Dome-H8 Pro</v>
          </cell>
          <cell r="D5546">
            <v>1</v>
          </cell>
        </row>
        <row r="5547">
          <cell r="B5547">
            <v>208293</v>
          </cell>
          <cell r="C5547" t="str">
            <v>Main FPC-H8 Pro</v>
          </cell>
          <cell r="D5547">
            <v>1</v>
          </cell>
        </row>
        <row r="5548">
          <cell r="B5548">
            <v>208294</v>
          </cell>
          <cell r="C5548" t="str">
            <v>Speaker With Cover-Black-H8 Pro</v>
          </cell>
          <cell r="D5548">
            <v>1</v>
          </cell>
        </row>
        <row r="5549">
          <cell r="B5549">
            <v>208295</v>
          </cell>
          <cell r="C5549" t="str">
            <v>Vibrator Motor-H8 Pro</v>
          </cell>
          <cell r="D5549">
            <v>1</v>
          </cell>
        </row>
        <row r="5550">
          <cell r="B5550">
            <v>208296</v>
          </cell>
          <cell r="C5550" t="str">
            <v>Machine Screw-Black PM1.4*2.5*2.5*0.5mm-H8 Pro</v>
          </cell>
          <cell r="D5550">
            <v>4.08</v>
          </cell>
        </row>
        <row r="5551">
          <cell r="B5551">
            <v>208297</v>
          </cell>
          <cell r="C5551" t="str">
            <v>Machine Screw-Black PM1.4*3.0*2.5*0.5mm-H8 Pro</v>
          </cell>
          <cell r="D5551">
            <v>11.22</v>
          </cell>
        </row>
        <row r="5552">
          <cell r="B5552">
            <v>208298</v>
          </cell>
          <cell r="C5552" t="str">
            <v>Battery-WMBO3520A-H8 Pro</v>
          </cell>
          <cell r="D5552">
            <v>1</v>
          </cell>
        </row>
        <row r="5553">
          <cell r="B5553">
            <v>208299</v>
          </cell>
          <cell r="C5553" t="str">
            <v>Receiver-H8 Pro</v>
          </cell>
          <cell r="D5553">
            <v>1</v>
          </cell>
        </row>
        <row r="5554">
          <cell r="B5554">
            <v>208300</v>
          </cell>
          <cell r="C5554" t="str">
            <v>CPU/MT6739V/WWZA/A53/Quad core/1.5GHz/TDD+FDD+W+TD+G/VFBGA-491/11.8*11*0.9mm</v>
          </cell>
          <cell r="D5554">
            <v>1</v>
          </cell>
        </row>
        <row r="5555">
          <cell r="B5555">
            <v>208301</v>
          </cell>
          <cell r="C5555" t="str">
            <v>Front Housing With LCM &amp; TP-Black-Primo R6</v>
          </cell>
          <cell r="D5555">
            <v>1</v>
          </cell>
        </row>
        <row r="5556">
          <cell r="B5556">
            <v>208302</v>
          </cell>
          <cell r="C5556" t="str">
            <v>PL Sensor-Sub PCBA-Primo R6</v>
          </cell>
          <cell r="D5556">
            <v>1</v>
          </cell>
        </row>
        <row r="5557">
          <cell r="B5557">
            <v>208303</v>
          </cell>
          <cell r="C5557" t="str">
            <v>Sub PCBA-Primo R6</v>
          </cell>
          <cell r="D5557">
            <v>1</v>
          </cell>
        </row>
        <row r="5558">
          <cell r="B5558">
            <v>208304</v>
          </cell>
          <cell r="C5558" t="str">
            <v>Camera 8.0M FF Front-Primo R6</v>
          </cell>
          <cell r="D5558">
            <v>1</v>
          </cell>
        </row>
        <row r="5559">
          <cell r="B5559">
            <v>208305</v>
          </cell>
          <cell r="C5559" t="str">
            <v>Camera 13M AF Dual Back-Primo R6</v>
          </cell>
          <cell r="D5559">
            <v>1</v>
          </cell>
        </row>
        <row r="5560">
          <cell r="B5560">
            <v>208306</v>
          </cell>
          <cell r="C5560" t="str">
            <v>Camera 2.0M FF Dual Sub Rear-Primo R6</v>
          </cell>
          <cell r="D5560">
            <v>1</v>
          </cell>
        </row>
        <row r="5561">
          <cell r="B5561">
            <v>208307</v>
          </cell>
          <cell r="C5561" t="str">
            <v>Mylar-High Temperature Insulating 19.8*15*0.05mm-Primo R6</v>
          </cell>
          <cell r="D5561">
            <v>1</v>
          </cell>
        </row>
        <row r="5562">
          <cell r="B5562">
            <v>208308</v>
          </cell>
          <cell r="C5562" t="str">
            <v>Graphite Film-PCBA 49.35*25.2*0.05mm-Primo R6</v>
          </cell>
          <cell r="D5562">
            <v>1</v>
          </cell>
        </row>
        <row r="5563">
          <cell r="B5563">
            <v>208309</v>
          </cell>
          <cell r="C5563" t="str">
            <v>Graphite Film-Battery 55.5*58*0.07mm-Primo R6</v>
          </cell>
          <cell r="D5563">
            <v>1</v>
          </cell>
        </row>
        <row r="5564">
          <cell r="B5564">
            <v>208310</v>
          </cell>
          <cell r="C5564" t="str">
            <v>Graphite Film-Fingerprint 45.5*38*0.05mm-Primo R6</v>
          </cell>
          <cell r="D5564">
            <v>1</v>
          </cell>
        </row>
        <row r="5565">
          <cell r="B5565">
            <v>208311</v>
          </cell>
          <cell r="C5565" t="str">
            <v>Mylar-High Temperature Insulating 15*12.5*0.05mm-Primo R6</v>
          </cell>
          <cell r="D5565">
            <v>1</v>
          </cell>
        </row>
        <row r="5566">
          <cell r="B5566">
            <v>208312</v>
          </cell>
          <cell r="C5566" t="str">
            <v>Tape-Mic Double Sided 5*4.65*0.1mm-Primo R6</v>
          </cell>
          <cell r="D5566">
            <v>1</v>
          </cell>
        </row>
        <row r="5567">
          <cell r="B5567">
            <v>208313</v>
          </cell>
          <cell r="C5567" t="str">
            <v>Conductive Sponge 8*8*0.3mm-Primo R6</v>
          </cell>
          <cell r="D5567">
            <v>1</v>
          </cell>
        </row>
        <row r="5568">
          <cell r="B5568">
            <v>208314</v>
          </cell>
          <cell r="C5568" t="str">
            <v>FBGA153,11.5 x 13.0 x 0.8mm Max_32GB_e?MMC? 5.1__</v>
          </cell>
          <cell r="D5568">
            <v>1</v>
          </cell>
        </row>
        <row r="5569">
          <cell r="B5569">
            <v>208315</v>
          </cell>
          <cell r="C5569" t="str">
            <v>200-ball FBGA,10 x 15 x 1.0mm max_24Gb(3GB)_LPDDR4__</v>
          </cell>
          <cell r="D5569">
            <v>1</v>
          </cell>
        </row>
        <row r="5570">
          <cell r="B5570">
            <v>208316</v>
          </cell>
          <cell r="C5570" t="str">
            <v>Back Housing(Battery Cover)-Twilight Purple-NF4 Turbo 2GB</v>
          </cell>
          <cell r="D5570">
            <v>1.01</v>
          </cell>
        </row>
        <row r="5571">
          <cell r="B5571">
            <v>208317</v>
          </cell>
          <cell r="C5571" t="str">
            <v>Switch Machine+Volume key Component-Dark Blue-NF4 Turbo 2GB</v>
          </cell>
          <cell r="D5571">
            <v>1.0149999999999999</v>
          </cell>
        </row>
        <row r="5572">
          <cell r="B5572">
            <v>208318</v>
          </cell>
          <cell r="C5572" t="str">
            <v>Mylar 12.6*33.25*0.05mm-NF4 Turbo 2GB</v>
          </cell>
          <cell r="D5572">
            <v>1.02</v>
          </cell>
        </row>
        <row r="5573">
          <cell r="B5573">
            <v>208319</v>
          </cell>
          <cell r="C5573" t="str">
            <v>Fingerprint-Dark Blue-NF4 Turbo 2GB</v>
          </cell>
          <cell r="D5573">
            <v>1.0049999999999999</v>
          </cell>
        </row>
        <row r="5574">
          <cell r="B5574">
            <v>208320</v>
          </cell>
          <cell r="C5574" t="str">
            <v>Switch Machine+Volume key Component-Magic Blue-NF4 Turbo 2GB</v>
          </cell>
          <cell r="D5574">
            <v>1.0149999999999999</v>
          </cell>
        </row>
        <row r="5575">
          <cell r="B5575">
            <v>208321</v>
          </cell>
          <cell r="C5575" t="str">
            <v>Fingerprint-Magic Blue-NF4 Turbo 2GB</v>
          </cell>
          <cell r="D5575">
            <v>1.0049999999999999</v>
          </cell>
        </row>
        <row r="5576">
          <cell r="B5576">
            <v>208322</v>
          </cell>
          <cell r="C5576" t="str">
            <v>Metal Pin-TY-166\EU standard metal clip, nickel plating, 13.3*3.2*0.3mmROHS\CKD-WMC05010CF</v>
          </cell>
          <cell r="D5576">
            <v>2.0059999999999998</v>
          </cell>
        </row>
        <row r="5577">
          <cell r="B5577">
            <v>208323</v>
          </cell>
          <cell r="C5577" t="str">
            <v>DC Pin-2PIN\PA66\White\The distance of the foot:2.0mm\CKD-WMC05010CF</v>
          </cell>
          <cell r="D5577">
            <v>1.0029999999999999</v>
          </cell>
        </row>
        <row r="5578">
          <cell r="B5578">
            <v>208324</v>
          </cell>
          <cell r="C5578" t="str">
            <v>Transformer-T-5W-44, EE13, Vertical, 4+4, L=2.65mH, AE?15mm2, A0\CKD-WMC05010CF</v>
          </cell>
          <cell r="D5578">
            <v>1.0029999999999999</v>
          </cell>
        </row>
        <row r="5579">
          <cell r="B5579">
            <v>208325</v>
          </cell>
          <cell r="C5579" t="str">
            <v>Electrolytic Capacitor-2.2UF\400V\105 C\ Dia 8*12mm\The length of foot:3.5mmP2.5mm\ROHS\CKD-WMC05010CF</v>
          </cell>
          <cell r="D5579">
            <v>1.0029999999999999</v>
          </cell>
        </row>
        <row r="5580">
          <cell r="B5580">
            <v>208326</v>
          </cell>
          <cell r="C5580" t="str">
            <v>Wirewound Resistor-4.7 \1WS\braid\processing\ROHS\CKD-WMC05010CF</v>
          </cell>
          <cell r="D5580">
            <v>1.0029999999999999</v>
          </cell>
        </row>
        <row r="5581">
          <cell r="B5581">
            <v>208327</v>
          </cell>
          <cell r="C5581" t="str">
            <v>Electrolytic Capacitor-470UF\10V\105 C\Dia 6.3*12mm\The length of foot:3.5mmP2.5mm\CKD-WMC05010CF</v>
          </cell>
          <cell r="D5581">
            <v>1.0029999999999999</v>
          </cell>
        </row>
        <row r="5582">
          <cell r="B5582">
            <v>208328</v>
          </cell>
          <cell r="C5582" t="str">
            <v>Electrolytic Capacitor-10UF\50V\105 C\Dia 5*11\High frequency low resistance\P:2.0\The length of foot:3.5mm\CKD-WMC05010CF</v>
          </cell>
          <cell r="D5582">
            <v>1.0029999999999999</v>
          </cell>
        </row>
        <row r="5583">
          <cell r="B5583">
            <v>208329</v>
          </cell>
          <cell r="C5583" t="str">
            <v>DC Cable-2464 30 7*0.10BC*2C 60\65P-PVC OD3.0 L=1m\Black\CKD-WMC05010CF</v>
          </cell>
          <cell r="D5583">
            <v>1.0029999999999999</v>
          </cell>
        </row>
        <row r="5584">
          <cell r="B5584">
            <v>208330</v>
          </cell>
          <cell r="C5584" t="str">
            <v>SS14\1A\40V\SMASMT\ROHS\CKD</v>
          </cell>
          <cell r="D5584">
            <v>1.0029999999999999</v>
          </cell>
        </row>
        <row r="5585">
          <cell r="B5585">
            <v>208331</v>
          </cell>
          <cell r="C5585" t="str">
            <v>MB10F\1000V\0.5A\SMT\ROHS\CKD</v>
          </cell>
          <cell r="D5585">
            <v>1.0029999999999999</v>
          </cell>
        </row>
        <row r="5586">
          <cell r="B5586">
            <v>208332</v>
          </cell>
          <cell r="C5586" t="str">
            <v>A7\1A\1000V\SOD-123FL\SMT\ROHS\ CKD</v>
          </cell>
          <cell r="D5586">
            <v>1.0029999999999999</v>
          </cell>
        </row>
        <row r="5587">
          <cell r="B5587">
            <v>208333</v>
          </cell>
          <cell r="C5587" t="str">
            <v>DP1800\SOP-7\ROHS\CKD</v>
          </cell>
          <cell r="D5587">
            <v>1.0029999999999999</v>
          </cell>
        </row>
        <row r="5588">
          <cell r="B5588">
            <v>208334</v>
          </cell>
          <cell r="C5588" t="str">
            <v>0603\18Kohm+/-1%\1\10W\ROHS\CKD</v>
          </cell>
          <cell r="D5588">
            <v>1.0029999999999999</v>
          </cell>
        </row>
        <row r="5589">
          <cell r="B5589">
            <v>208335</v>
          </cell>
          <cell r="C5589" t="str">
            <v>0805\750ohm+/-5%\1\8W\ROHS\CKD</v>
          </cell>
          <cell r="D5589">
            <v>1.0029999999999999</v>
          </cell>
        </row>
        <row r="5590">
          <cell r="B5590">
            <v>208336</v>
          </cell>
          <cell r="C5590" t="str">
            <v>0603\2.7Kohm+/-5%\1\10W\ROHS\CKD</v>
          </cell>
          <cell r="D5590">
            <v>1.0029999999999999</v>
          </cell>
        </row>
        <row r="5591">
          <cell r="B5591">
            <v>208337</v>
          </cell>
          <cell r="C5591" t="str">
            <v>0603\4.7ohm+/-5%\1\10W\ROHS\CKD</v>
          </cell>
          <cell r="D5591">
            <v>1.0029999999999999</v>
          </cell>
        </row>
        <row r="5592">
          <cell r="B5592">
            <v>208338</v>
          </cell>
          <cell r="C5592" t="str">
            <v>1206\2.61ohm\+/-1%\1\4W\ROHS\CKD</v>
          </cell>
          <cell r="D5592">
            <v>1.0029999999999999</v>
          </cell>
        </row>
        <row r="5593">
          <cell r="B5593">
            <v>208339</v>
          </cell>
          <cell r="C5593" t="str">
            <v>Keypad-Black Blue-MH18</v>
          </cell>
          <cell r="D5593">
            <v>1</v>
          </cell>
        </row>
        <row r="5594">
          <cell r="B5594">
            <v>208342</v>
          </cell>
          <cell r="C5594" t="str">
            <v>Glue For Panel-HKW S&amp;T 5886</v>
          </cell>
          <cell r="D5594">
            <v>7.3400000000000002E-3</v>
          </cell>
        </row>
        <row r="5595">
          <cell r="B5595">
            <v>208343</v>
          </cell>
          <cell r="C5595" t="str">
            <v>Battery Cell-WMB2000505ABAB</v>
          </cell>
          <cell r="D5595">
            <v>1.0051000000000001</v>
          </cell>
        </row>
        <row r="5596">
          <cell r="B5596">
            <v>208344</v>
          </cell>
          <cell r="C5596" t="str">
            <v>Protection Board-WMB2000505ABAB</v>
          </cell>
          <cell r="D5596">
            <v>1.02</v>
          </cell>
        </row>
        <row r="5597">
          <cell r="B5597">
            <v>208345</v>
          </cell>
          <cell r="C5597" t="str">
            <v>TOP Housing-WMB2000505ABAB</v>
          </cell>
          <cell r="D5597">
            <v>1.02</v>
          </cell>
        </row>
        <row r="5598">
          <cell r="B5598">
            <v>208346</v>
          </cell>
          <cell r="C5598" t="str">
            <v>Bottom Housing-WMB2000505ABAB</v>
          </cell>
          <cell r="D5598">
            <v>1.01</v>
          </cell>
        </row>
        <row r="5599">
          <cell r="B5599">
            <v>208347</v>
          </cell>
          <cell r="C5599" t="str">
            <v>Insulating Glue-WMB2000505ABAB</v>
          </cell>
          <cell r="D5599">
            <v>1.03</v>
          </cell>
        </row>
        <row r="5600">
          <cell r="B5600">
            <v>208348</v>
          </cell>
          <cell r="C5600" t="str">
            <v>Battery label-WMB2000505ABAB</v>
          </cell>
          <cell r="D5600">
            <v>1.02</v>
          </cell>
        </row>
        <row r="5601">
          <cell r="B5601">
            <v>208349</v>
          </cell>
          <cell r="C5601" t="str">
            <v>PE Bag(Battery)-WMB2000505ABAB</v>
          </cell>
          <cell r="D5601">
            <v>0</v>
          </cell>
        </row>
        <row r="5602">
          <cell r="B5602">
            <v>208350</v>
          </cell>
          <cell r="C5602" t="str">
            <v>Nickel Strip-WMB2000505ABAB</v>
          </cell>
          <cell r="D5602">
            <v>0</v>
          </cell>
        </row>
        <row r="5603">
          <cell r="B5603">
            <v>208351</v>
          </cell>
          <cell r="C5603" t="str">
            <v>3M Glue Tape-WMB2000505ABAB</v>
          </cell>
          <cell r="D5603">
            <v>0</v>
          </cell>
        </row>
        <row r="5604">
          <cell r="B5604">
            <v>208352</v>
          </cell>
          <cell r="C5604" t="str">
            <v>ABS (Battery)-WMB2000505ABAB</v>
          </cell>
          <cell r="D5604">
            <v>2.2523000000000001E-4</v>
          </cell>
        </row>
        <row r="5605">
          <cell r="B5605">
            <v>208353</v>
          </cell>
          <cell r="C5605" t="str">
            <v>LCD Protective Film-ML19</v>
          </cell>
          <cell r="D5605">
            <v>1</v>
          </cell>
        </row>
        <row r="5606">
          <cell r="B5606">
            <v>208354</v>
          </cell>
          <cell r="C5606" t="str">
            <v>Main PCBA-ML19</v>
          </cell>
          <cell r="D5606">
            <v>1</v>
          </cell>
        </row>
        <row r="5607">
          <cell r="B5607">
            <v>208355</v>
          </cell>
          <cell r="C5607" t="str">
            <v>LCM 2.4 Inch-ML19</v>
          </cell>
          <cell r="D5607">
            <v>1</v>
          </cell>
        </row>
        <row r="5608">
          <cell r="B5608">
            <v>208356</v>
          </cell>
          <cell r="C5608" t="str">
            <v>Camera 0.8M Back-ML19</v>
          </cell>
          <cell r="D5608">
            <v>1</v>
          </cell>
        </row>
        <row r="5609">
          <cell r="B5609">
            <v>208357</v>
          </cell>
          <cell r="C5609" t="str">
            <v>Speaker With Receiver &amp; Motor-ML19</v>
          </cell>
          <cell r="D5609">
            <v>1</v>
          </cell>
        </row>
        <row r="5610">
          <cell r="B5610">
            <v>208358</v>
          </cell>
          <cell r="C5610" t="str">
            <v>Microphone-ML19</v>
          </cell>
          <cell r="D5610">
            <v>1</v>
          </cell>
        </row>
        <row r="5611">
          <cell r="B5611">
            <v>208359</v>
          </cell>
          <cell r="C5611" t="str">
            <v>BT Antenna-ML19</v>
          </cell>
          <cell r="D5611">
            <v>1</v>
          </cell>
        </row>
        <row r="5612">
          <cell r="B5612">
            <v>208360</v>
          </cell>
          <cell r="C5612" t="str">
            <v>Keypad Dome-ML19</v>
          </cell>
          <cell r="D5612">
            <v>1</v>
          </cell>
        </row>
        <row r="5613">
          <cell r="B5613">
            <v>208361</v>
          </cell>
          <cell r="C5613" t="str">
            <v>LED Light-ML19</v>
          </cell>
          <cell r="D5613">
            <v>1</v>
          </cell>
        </row>
        <row r="5614">
          <cell r="B5614">
            <v>208362</v>
          </cell>
          <cell r="C5614" t="str">
            <v>Front Housing-Black-ML19</v>
          </cell>
          <cell r="D5614">
            <v>1</v>
          </cell>
        </row>
        <row r="5615">
          <cell r="B5615">
            <v>208363</v>
          </cell>
          <cell r="C5615" t="str">
            <v>Front Housing-Dark Blue-ML19</v>
          </cell>
          <cell r="D5615">
            <v>1.02</v>
          </cell>
        </row>
        <row r="5616">
          <cell r="B5616">
            <v>208364</v>
          </cell>
          <cell r="C5616" t="str">
            <v>Front Housing-Red-ML19</v>
          </cell>
          <cell r="D5616">
            <v>1.02</v>
          </cell>
        </row>
        <row r="5617">
          <cell r="B5617">
            <v>208365</v>
          </cell>
          <cell r="C5617" t="str">
            <v>Middle Housing-Black-ML19</v>
          </cell>
          <cell r="D5617">
            <v>1.02</v>
          </cell>
        </row>
        <row r="5618">
          <cell r="B5618">
            <v>208366</v>
          </cell>
          <cell r="C5618" t="str">
            <v>Middle Housing-Dark Blue-ML19</v>
          </cell>
          <cell r="D5618">
            <v>1.02</v>
          </cell>
        </row>
        <row r="5619">
          <cell r="B5619">
            <v>208367</v>
          </cell>
          <cell r="C5619" t="str">
            <v>Middle Housing-Green-ML19</v>
          </cell>
          <cell r="D5619">
            <v>1</v>
          </cell>
        </row>
        <row r="5620">
          <cell r="B5620">
            <v>208368</v>
          </cell>
          <cell r="C5620" t="str">
            <v>Middle Housing-Red-ML19</v>
          </cell>
          <cell r="D5620">
            <v>1.02</v>
          </cell>
        </row>
        <row r="5621">
          <cell r="B5621">
            <v>208369</v>
          </cell>
          <cell r="C5621" t="str">
            <v>Back Housing(Battery Cover)Black-ML19</v>
          </cell>
          <cell r="D5621">
            <v>1</v>
          </cell>
        </row>
        <row r="5622">
          <cell r="B5622">
            <v>208370</v>
          </cell>
          <cell r="C5622" t="str">
            <v>Back Housing(Battery Cover)Dark Blue-ML19</v>
          </cell>
          <cell r="D5622">
            <v>1.01</v>
          </cell>
        </row>
        <row r="5623">
          <cell r="B5623">
            <v>208371</v>
          </cell>
          <cell r="C5623" t="str">
            <v>Back Housing(Battery Cover)Red-ML19</v>
          </cell>
          <cell r="D5623">
            <v>1.01</v>
          </cell>
        </row>
        <row r="5624">
          <cell r="B5624">
            <v>208372</v>
          </cell>
          <cell r="C5624" t="str">
            <v>Speaker Cover-ML19</v>
          </cell>
          <cell r="D5624">
            <v>1</v>
          </cell>
        </row>
        <row r="5625">
          <cell r="B5625">
            <v>208373</v>
          </cell>
          <cell r="C5625" t="str">
            <v>Keypad-Black-ML19</v>
          </cell>
          <cell r="D5625">
            <v>1</v>
          </cell>
        </row>
        <row r="5626">
          <cell r="B5626">
            <v>208374</v>
          </cell>
          <cell r="C5626" t="str">
            <v>Keypad-Dark Blue-ML19</v>
          </cell>
          <cell r="D5626">
            <v>1.01</v>
          </cell>
        </row>
        <row r="5627">
          <cell r="B5627">
            <v>208375</v>
          </cell>
          <cell r="C5627" t="str">
            <v>Keypad-Red-ML19</v>
          </cell>
          <cell r="D5627">
            <v>1.01</v>
          </cell>
        </row>
        <row r="5628">
          <cell r="B5628">
            <v>208376</v>
          </cell>
          <cell r="C5628" t="str">
            <v>LCD Lens-Black-ML19</v>
          </cell>
          <cell r="D5628">
            <v>1.0009999999999999</v>
          </cell>
        </row>
        <row r="5629">
          <cell r="B5629">
            <v>208377</v>
          </cell>
          <cell r="C5629" t="str">
            <v>Camera Lens-Black-ML19</v>
          </cell>
          <cell r="D5629">
            <v>1.0009999999999999</v>
          </cell>
        </row>
        <row r="5630">
          <cell r="B5630">
            <v>208378</v>
          </cell>
          <cell r="C5630" t="str">
            <v>Conductive Cloth-LCD 42*59.5*0.1mm-ML19</v>
          </cell>
          <cell r="D5630">
            <v>1.01</v>
          </cell>
        </row>
        <row r="5631">
          <cell r="B5631">
            <v>208379</v>
          </cell>
          <cell r="C5631" t="str">
            <v>Mylar-LCD 28*8*0.05mm-ML19</v>
          </cell>
          <cell r="D5631">
            <v>1.01</v>
          </cell>
        </row>
        <row r="5632">
          <cell r="B5632">
            <v>208380</v>
          </cell>
          <cell r="C5632" t="str">
            <v>Screw-PM1.4,4.0mm-ML19</v>
          </cell>
          <cell r="D5632">
            <v>10.199999999999999</v>
          </cell>
        </row>
        <row r="5633">
          <cell r="B5633">
            <v>208381</v>
          </cell>
          <cell r="C5633" t="str">
            <v>Screw-Keypad-Black PM1.4,3.0mm-ML19</v>
          </cell>
          <cell r="D5633">
            <v>2.04</v>
          </cell>
        </row>
        <row r="5634">
          <cell r="B5634">
            <v>208382</v>
          </cell>
          <cell r="C5634" t="str">
            <v>Waterproof Label-ML19</v>
          </cell>
          <cell r="D5634">
            <v>1.01</v>
          </cell>
        </row>
        <row r="5635">
          <cell r="B5635">
            <v>208383</v>
          </cell>
          <cell r="C5635" t="str">
            <v>Screw Label Dia 2.5mm With "W"-ML19</v>
          </cell>
          <cell r="D5635">
            <v>1.01</v>
          </cell>
        </row>
        <row r="5636">
          <cell r="B5636">
            <v>208384</v>
          </cell>
          <cell r="C5636" t="str">
            <v>Battery-WMB01000j-ML19</v>
          </cell>
          <cell r="D5636">
            <v>1</v>
          </cell>
        </row>
        <row r="5637">
          <cell r="B5637">
            <v>208385</v>
          </cell>
          <cell r="C5637" t="str">
            <v>FBGA153,11.5 x 13.0 x 0.8mm Max_64GB_e?MMC? 5.1____</v>
          </cell>
          <cell r="D5637">
            <v>1.002</v>
          </cell>
        </row>
        <row r="5638">
          <cell r="B5638">
            <v>208386</v>
          </cell>
          <cell r="C5638" t="str">
            <v>Speaker Holder-Black-P14</v>
          </cell>
          <cell r="D5638">
            <v>1</v>
          </cell>
        </row>
        <row r="5639">
          <cell r="B5639">
            <v>208387</v>
          </cell>
          <cell r="C5639" t="str">
            <v>Screw-Housing Attach-Self Tapping CB1.4*3.5 D=2.5*0.7mm-P14</v>
          </cell>
          <cell r="D5639">
            <v>6.12</v>
          </cell>
        </row>
        <row r="5640">
          <cell r="B5640">
            <v>208388</v>
          </cell>
          <cell r="C5640" t="str">
            <v>Waterproof Label-P14</v>
          </cell>
          <cell r="D5640">
            <v>1.01</v>
          </cell>
        </row>
        <row r="5641">
          <cell r="B5641">
            <v>208389</v>
          </cell>
          <cell r="C5641" t="str">
            <v>Keypad-Black-P14</v>
          </cell>
          <cell r="D5641">
            <v>1</v>
          </cell>
        </row>
        <row r="5642">
          <cell r="B5642">
            <v>208390</v>
          </cell>
          <cell r="C5642" t="str">
            <v>Keypad-Blue Black-P14</v>
          </cell>
          <cell r="D5642">
            <v>1</v>
          </cell>
        </row>
        <row r="5643">
          <cell r="B5643">
            <v>208391</v>
          </cell>
          <cell r="C5643" t="str">
            <v>Keypad-Gray Black-P14</v>
          </cell>
          <cell r="D5643">
            <v>1</v>
          </cell>
        </row>
        <row r="5644">
          <cell r="B5644">
            <v>208392</v>
          </cell>
          <cell r="C5644" t="str">
            <v>Front Housing Black-P14</v>
          </cell>
          <cell r="D5644">
            <v>1</v>
          </cell>
        </row>
        <row r="5645">
          <cell r="B5645">
            <v>208393</v>
          </cell>
          <cell r="C5645" t="str">
            <v>Front Housing-Blue-P14</v>
          </cell>
          <cell r="D5645">
            <v>1</v>
          </cell>
        </row>
        <row r="5646">
          <cell r="B5646">
            <v>208394</v>
          </cell>
          <cell r="C5646" t="str">
            <v>Front Housing-Gray-P14</v>
          </cell>
          <cell r="D5646">
            <v>1</v>
          </cell>
        </row>
        <row r="5647">
          <cell r="B5647">
            <v>208395</v>
          </cell>
          <cell r="C5647" t="str">
            <v>Middle Housing-Black-P14</v>
          </cell>
          <cell r="D5647">
            <v>1</v>
          </cell>
        </row>
        <row r="5648">
          <cell r="B5648">
            <v>208396</v>
          </cell>
          <cell r="C5648" t="str">
            <v>Back Housing(Battery Cover)Black-P14</v>
          </cell>
          <cell r="D5648">
            <v>1</v>
          </cell>
        </row>
        <row r="5649">
          <cell r="B5649">
            <v>208397</v>
          </cell>
          <cell r="C5649" t="str">
            <v>Back Housing(Battery Cover)Gray-P14</v>
          </cell>
          <cell r="D5649">
            <v>1</v>
          </cell>
        </row>
        <row r="5650">
          <cell r="B5650">
            <v>208398</v>
          </cell>
          <cell r="C5650" t="str">
            <v>Battery-WMBO3000D-P14</v>
          </cell>
          <cell r="D5650">
            <v>1</v>
          </cell>
        </row>
        <row r="5651">
          <cell r="B5651">
            <v>208399</v>
          </cell>
          <cell r="C5651" t="str">
            <v>Screen Protector Film-P14</v>
          </cell>
          <cell r="D5651">
            <v>1</v>
          </cell>
        </row>
        <row r="5652">
          <cell r="B5652">
            <v>208400</v>
          </cell>
          <cell r="C5652" t="str">
            <v>Back Housing(Battery Cover)Blue-P14</v>
          </cell>
          <cell r="D5652">
            <v>1</v>
          </cell>
        </row>
        <row r="5653">
          <cell r="B5653">
            <v>208401</v>
          </cell>
          <cell r="C5653" t="str">
            <v>Main PCBA-P14</v>
          </cell>
          <cell r="D5653">
            <v>1</v>
          </cell>
        </row>
        <row r="5654">
          <cell r="B5654">
            <v>208402</v>
          </cell>
          <cell r="C5654" t="str">
            <v>LCM 2.4 Inch-P14</v>
          </cell>
          <cell r="D5654">
            <v>1</v>
          </cell>
        </row>
        <row r="5655">
          <cell r="B5655">
            <v>208403</v>
          </cell>
          <cell r="C5655" t="str">
            <v>Camera 0.8M Back-P14</v>
          </cell>
          <cell r="D5655">
            <v>1</v>
          </cell>
        </row>
        <row r="5656">
          <cell r="B5656">
            <v>208404</v>
          </cell>
          <cell r="C5656" t="str">
            <v>Speaker With Receiver -P14</v>
          </cell>
          <cell r="D5656">
            <v>1</v>
          </cell>
        </row>
        <row r="5657">
          <cell r="B5657">
            <v>208405</v>
          </cell>
          <cell r="C5657" t="str">
            <v>LED Light -P14</v>
          </cell>
          <cell r="D5657">
            <v>1</v>
          </cell>
        </row>
        <row r="5658">
          <cell r="B5658">
            <v>208406</v>
          </cell>
          <cell r="C5658" t="str">
            <v>BT Antenna-P14</v>
          </cell>
          <cell r="D5658">
            <v>1</v>
          </cell>
        </row>
        <row r="5659">
          <cell r="B5659">
            <v>208407</v>
          </cell>
          <cell r="C5659" t="str">
            <v>Microphone-P14</v>
          </cell>
          <cell r="D5659">
            <v>1</v>
          </cell>
        </row>
        <row r="5660">
          <cell r="B5660">
            <v>208408</v>
          </cell>
          <cell r="C5660" t="str">
            <v>Vibrator Motor-P14</v>
          </cell>
          <cell r="D5660">
            <v>1</v>
          </cell>
        </row>
        <row r="5661">
          <cell r="B5661">
            <v>208409</v>
          </cell>
          <cell r="C5661" t="str">
            <v>Keypad Dome-P14</v>
          </cell>
          <cell r="D5661">
            <v>1</v>
          </cell>
        </row>
        <row r="5662">
          <cell r="B5662">
            <v>208410</v>
          </cell>
          <cell r="C5662" t="str">
            <v>Tape-LCD Lens 65.9*46*0.175mm-P14</v>
          </cell>
          <cell r="D5662">
            <v>1.02</v>
          </cell>
        </row>
        <row r="5663">
          <cell r="B5663">
            <v>208411</v>
          </cell>
          <cell r="C5663" t="str">
            <v>Foam-LCD 60.16*42.62*0.5mm-P14</v>
          </cell>
          <cell r="D5663">
            <v>1.02</v>
          </cell>
        </row>
        <row r="5664">
          <cell r="B5664">
            <v>208412</v>
          </cell>
          <cell r="C5664" t="str">
            <v>Receiver Net Mesh 14.1*4.1*0.13mm-P14</v>
          </cell>
          <cell r="D5664">
            <v>1.0049999999999999</v>
          </cell>
        </row>
        <row r="5665">
          <cell r="B5665">
            <v>208413</v>
          </cell>
          <cell r="C5665" t="str">
            <v>Speaker Net 13.7*9.2*0.26mm-P14</v>
          </cell>
          <cell r="D5665">
            <v>1.0049999999999999</v>
          </cell>
        </row>
        <row r="5666">
          <cell r="B5666">
            <v>208414</v>
          </cell>
          <cell r="C5666" t="str">
            <v>Tape-Camera Lens 35.3*9.1*0.15mm-P14</v>
          </cell>
          <cell r="D5666">
            <v>1.02</v>
          </cell>
        </row>
        <row r="5667">
          <cell r="B5667">
            <v>208415</v>
          </cell>
          <cell r="C5667" t="str">
            <v>Insulatling Tape 10*5*0.051mm-P14</v>
          </cell>
          <cell r="D5667">
            <v>1.01</v>
          </cell>
        </row>
        <row r="5668">
          <cell r="B5668">
            <v>208416</v>
          </cell>
          <cell r="C5668" t="str">
            <v>Mylar-Lightproof-Black 33.5*24*0.1mm-P14</v>
          </cell>
          <cell r="D5668">
            <v>1.01</v>
          </cell>
        </row>
        <row r="5669">
          <cell r="B5669">
            <v>208417</v>
          </cell>
          <cell r="C5669" t="str">
            <v>Conductive Fabric-Silver Gray 39*49*0.1mm-P14</v>
          </cell>
          <cell r="D5669">
            <v>1.01</v>
          </cell>
        </row>
        <row r="5670">
          <cell r="B5670">
            <v>208418</v>
          </cell>
          <cell r="C5670" t="str">
            <v>LCD Lens-Black-P14</v>
          </cell>
          <cell r="D5670">
            <v>1.0009999999999999</v>
          </cell>
        </row>
        <row r="5671">
          <cell r="B5671">
            <v>208419</v>
          </cell>
          <cell r="C5671" t="str">
            <v>Camera Protective Lens-Black-P14</v>
          </cell>
          <cell r="D5671">
            <v>1.0109999999999999</v>
          </cell>
        </row>
        <row r="5672">
          <cell r="B5672">
            <v>208420</v>
          </cell>
          <cell r="C5672" t="str">
            <v>LCD 4.98 Inch- PRIMO E10+</v>
          </cell>
          <cell r="D5672">
            <v>1.02</v>
          </cell>
        </row>
        <row r="5673">
          <cell r="B5673">
            <v>208426</v>
          </cell>
          <cell r="C5673" t="str">
            <v>Speaker Bracket-Black-Primo G9</v>
          </cell>
          <cell r="D5673">
            <v>1.02</v>
          </cell>
        </row>
        <row r="5674">
          <cell r="B5674">
            <v>208427</v>
          </cell>
          <cell r="C5674" t="str">
            <v>TP Protective Film 142.34*66.74mm-Primo G9</v>
          </cell>
          <cell r="D5674">
            <v>1.02</v>
          </cell>
        </row>
        <row r="5675">
          <cell r="B5675">
            <v>208428</v>
          </cell>
          <cell r="C5675" t="str">
            <v>Battery Cover Protector Film 135.67*58mm-Primo G9</v>
          </cell>
          <cell r="D5675">
            <v>1.02</v>
          </cell>
        </row>
        <row r="5676">
          <cell r="B5676">
            <v>208429</v>
          </cell>
          <cell r="C5676" t="str">
            <v>TP Protector Film- PRIMO E10+</v>
          </cell>
          <cell r="D5676">
            <v>1.01</v>
          </cell>
        </row>
        <row r="5677">
          <cell r="B5677">
            <v>208435</v>
          </cell>
          <cell r="C5677" t="str">
            <v>Ball Grid Array Integrated Circuit (BGA IC) EMCP(3GB+16GB)</v>
          </cell>
          <cell r="D5677">
            <v>0</v>
          </cell>
        </row>
        <row r="5678">
          <cell r="B5678">
            <v>208437</v>
          </cell>
          <cell r="C5678" t="str">
            <v>Touch Panel-Black- PRIMO E10+</v>
          </cell>
          <cell r="D5678">
            <v>1.02</v>
          </cell>
        </row>
        <row r="5679">
          <cell r="B5679">
            <v>208438</v>
          </cell>
          <cell r="C5679" t="str">
            <v>Middle Housing-Blue-E9</v>
          </cell>
          <cell r="D5679">
            <v>1</v>
          </cell>
        </row>
        <row r="5680">
          <cell r="B5680">
            <v>208439</v>
          </cell>
          <cell r="C5680" t="str">
            <v>Back Housing(Battery Cover)Golden-E9</v>
          </cell>
          <cell r="D5680">
            <v>1</v>
          </cell>
        </row>
        <row r="5681">
          <cell r="B5681">
            <v>208440</v>
          </cell>
          <cell r="C5681" t="str">
            <v>Middle Housing Trimming-Golden-E9</v>
          </cell>
          <cell r="D5681">
            <v>1</v>
          </cell>
        </row>
        <row r="5682">
          <cell r="B5682">
            <v>208441</v>
          </cell>
          <cell r="C5682" t="str">
            <v>Middle Housing Trimming-Blue-E9</v>
          </cell>
          <cell r="D5682">
            <v>1</v>
          </cell>
        </row>
        <row r="5683">
          <cell r="B5683">
            <v>208442</v>
          </cell>
          <cell r="C5683" t="str">
            <v>Volume key-Golden-E9</v>
          </cell>
          <cell r="D5683">
            <v>1</v>
          </cell>
        </row>
        <row r="5684">
          <cell r="B5684">
            <v>208443</v>
          </cell>
          <cell r="C5684" t="str">
            <v>Volume key-Blue-E9</v>
          </cell>
          <cell r="D5684">
            <v>1</v>
          </cell>
        </row>
        <row r="5685">
          <cell r="B5685">
            <v>208444</v>
          </cell>
          <cell r="C5685" t="str">
            <v>Power On Off key-Golden-E9</v>
          </cell>
          <cell r="D5685">
            <v>1</v>
          </cell>
        </row>
        <row r="5686">
          <cell r="B5686">
            <v>208445</v>
          </cell>
          <cell r="C5686" t="str">
            <v>Power On Off key-Blue-E9</v>
          </cell>
          <cell r="D5686">
            <v>1</v>
          </cell>
        </row>
        <row r="5687">
          <cell r="B5687">
            <v>208446</v>
          </cell>
          <cell r="C5687" t="str">
            <v>Antenna Holder-White-E9</v>
          </cell>
          <cell r="D5687">
            <v>1</v>
          </cell>
        </row>
        <row r="5688">
          <cell r="B5688">
            <v>208447</v>
          </cell>
          <cell r="C5688" t="str">
            <v>Back Housing(Battery Cover)Blue-E9</v>
          </cell>
          <cell r="D5688">
            <v>1</v>
          </cell>
        </row>
        <row r="5689">
          <cell r="B5689">
            <v>208448</v>
          </cell>
          <cell r="C5689" t="str">
            <v>Giftbox-Golden-E9</v>
          </cell>
          <cell r="D5689">
            <v>1</v>
          </cell>
        </row>
        <row r="5690">
          <cell r="B5690">
            <v>208449</v>
          </cell>
          <cell r="C5690" t="str">
            <v>V5301_1_50 board material information-20180302</v>
          </cell>
          <cell r="D5690">
            <v>1</v>
          </cell>
        </row>
        <row r="5691">
          <cell r="B5691">
            <v>208450</v>
          </cell>
          <cell r="C5691" t="str">
            <v>CAP 0201 1uf +/- 0.2pF 5C 6.3V 0.3mm</v>
          </cell>
          <cell r="D5691">
            <v>52</v>
          </cell>
        </row>
        <row r="5692">
          <cell r="B5692">
            <v>208451</v>
          </cell>
          <cell r="C5692" t="str">
            <v>RES 1206 0.01ohm +/- 1% 150V 1/4W 0.5mm</v>
          </cell>
          <cell r="D5692">
            <v>1</v>
          </cell>
        </row>
        <row r="5693">
          <cell r="B5693">
            <v>208452</v>
          </cell>
          <cell r="C5693" t="str">
            <v>RES 0402 5.1ohm +/- 1% 50V 1/16W 0.35mm</v>
          </cell>
          <cell r="D5693">
            <v>1</v>
          </cell>
        </row>
        <row r="5694">
          <cell r="B5694">
            <v>208453</v>
          </cell>
          <cell r="C5694" t="str">
            <v>RES 1206 0.01ohm +/- 1% 150V 1/4W 0.5mm</v>
          </cell>
          <cell r="D5694">
            <v>1</v>
          </cell>
        </row>
        <row r="5695">
          <cell r="B5695">
            <v>208454</v>
          </cell>
          <cell r="C5695" t="str">
            <v>CAP 0603 22uF +/-20% X5R 6.3V</v>
          </cell>
          <cell r="D5695">
            <v>3</v>
          </cell>
        </row>
        <row r="5696">
          <cell r="B5696">
            <v>208455</v>
          </cell>
          <cell r="C5696" t="str">
            <v>IND 0402 120nH +/- 5% Q&gt;8 Srf&gt;1800MHz DCR=0.58ohm Ir</v>
          </cell>
          <cell r="D5696">
            <v>1</v>
          </cell>
        </row>
        <row r="5697">
          <cell r="B5697">
            <v>208456</v>
          </cell>
          <cell r="C5697" t="str">
            <v>IND Wire 2.0*1.6 2.2uH +/- 20% Srf&gt;39MHz DCR=0.142ohm Ir=1.5mA 1mm</v>
          </cell>
          <cell r="D5697">
            <v>2</v>
          </cell>
        </row>
        <row r="5698">
          <cell r="B5698">
            <v>208457</v>
          </cell>
          <cell r="C5698" t="str">
            <v>IND Wire 2.0*1.6 0.47uH +/- 20% Srf&gt;30MHz DCR=0.106ohm Ir=1.35mA 1mm</v>
          </cell>
          <cell r="D5698">
            <v>1</v>
          </cell>
        </row>
        <row r="5699">
          <cell r="B5699">
            <v>208458</v>
          </cell>
          <cell r="C5699" t="str">
            <v>IND Wire 2.0*1.6 0.68uH +/- 20% Srf&gt;42MHz DCR=0.06ohm Ir=2.95mA 1.0mm</v>
          </cell>
          <cell r="D5699">
            <v>1</v>
          </cell>
        </row>
        <row r="5700">
          <cell r="B5700">
            <v>208459</v>
          </cell>
          <cell r="C5700" t="str">
            <v>BT/WIFI/GPS/FM 4in1 5.5x4.5 QFN 0.4mm pitch 38pad</v>
          </cell>
          <cell r="D5700">
            <v>1</v>
          </cell>
        </row>
        <row r="5701">
          <cell r="B5701">
            <v>208460</v>
          </cell>
          <cell r="C5701" t="str">
            <v>BT/WIFI SW+PA ,QFN 2.5*2.5;NO SAW</v>
          </cell>
          <cell r="D5701">
            <v>1</v>
          </cell>
        </row>
        <row r="5702">
          <cell r="B5702">
            <v>208461</v>
          </cell>
          <cell r="C5702" t="str">
            <v>8GB eMMC+4Gb LPDDR2 H=1.0mm</v>
          </cell>
          <cell r="D5702">
            <v>1</v>
          </cell>
        </row>
        <row r="5703">
          <cell r="B5703">
            <v>208463</v>
          </cell>
          <cell r="C5703" t="str">
            <v>PA for Quad-Band GSM / GPRS , Four Linear TRx Switch Ports, 6*6*0.93</v>
          </cell>
          <cell r="D5703">
            <v>1</v>
          </cell>
        </row>
        <row r="5704">
          <cell r="B5704">
            <v>208464</v>
          </cell>
          <cell r="C5704" t="str">
            <v>3W Class-D Audio Power Amplifier CSP9 H=1.0mm</v>
          </cell>
          <cell r="D5704">
            <v>1</v>
          </cell>
        </row>
        <row r="5705">
          <cell r="B5705">
            <v>208465</v>
          </cell>
          <cell r="C5705" t="str">
            <v>The MEMSIC Three-Axis Thermal Accelerometer is based on patented MEMS thermal technology H=1. mm</v>
          </cell>
          <cell r="D5705">
            <v>1</v>
          </cell>
        </row>
        <row r="5706">
          <cell r="B5706">
            <v>208466</v>
          </cell>
          <cell r="C5706" t="str">
            <v>Diode, Schottky, 500mA40V, SOD-323, SIG603E40T1G, SIG</v>
          </cell>
          <cell r="D5706">
            <v>1</v>
          </cell>
        </row>
        <row r="5707">
          <cell r="B5707">
            <v>208467</v>
          </cell>
          <cell r="C5707" t="str">
            <v>TVS Diodes Vrwm=7.5V ESD=30kV SOD_323F H=0.65mm</v>
          </cell>
          <cell r="D5707">
            <v>1</v>
          </cell>
        </row>
        <row r="5708">
          <cell r="B5708">
            <v>208468</v>
          </cell>
          <cell r="C5708" t="str">
            <v>White LED If=60mA H=0.8mm</v>
          </cell>
          <cell r="D5708">
            <v>2</v>
          </cell>
        </row>
        <row r="5709">
          <cell r="B5709">
            <v>208469</v>
          </cell>
          <cell r="C5709" t="str">
            <v>SAW DPX FOR UMTS BAND 1 ILmax=1.3dB H=0.6mm</v>
          </cell>
          <cell r="D5709">
            <v>1</v>
          </cell>
        </row>
        <row r="5710">
          <cell r="B5710">
            <v>208470</v>
          </cell>
          <cell r="C5710" t="str">
            <v>Baseband;600;FCVFBGA;13.3X12.1;Quad-core;WCDMA</v>
          </cell>
          <cell r="D5710">
            <v>1</v>
          </cell>
        </row>
        <row r="5711">
          <cell r="B5711">
            <v>208471</v>
          </cell>
          <cell r="C5711" t="str">
            <v>SR3533G is a highly integrated, single-die radio transceiver IC.</v>
          </cell>
          <cell r="D5711">
            <v>1</v>
          </cell>
        </row>
        <row r="5712">
          <cell r="B5712">
            <v>208472</v>
          </cell>
          <cell r="C5712" t="str">
            <v>RES 0402 10Kohm +/- 1%</v>
          </cell>
          <cell r="D5712">
            <v>7</v>
          </cell>
        </row>
        <row r="5713">
          <cell r="B5713">
            <v>208473</v>
          </cell>
          <cell r="C5713" t="str">
            <v>RES 0402 12.1Kohm +/- 1% 50V 1/16W 0.35mm</v>
          </cell>
          <cell r="D5713">
            <v>1</v>
          </cell>
        </row>
        <row r="5714">
          <cell r="B5714">
            <v>208474</v>
          </cell>
          <cell r="C5714" t="str">
            <v>RES 0201 1.5Kohm +/-5%</v>
          </cell>
          <cell r="D5714">
            <v>1</v>
          </cell>
        </row>
        <row r="5715">
          <cell r="B5715">
            <v>208475</v>
          </cell>
          <cell r="C5715" t="str">
            <v>RES 0402 200ohm +/- 1% 50V 1/16W 0.35mm</v>
          </cell>
          <cell r="D5715">
            <v>1</v>
          </cell>
        </row>
        <row r="5716">
          <cell r="B5716">
            <v>208476</v>
          </cell>
          <cell r="C5716" t="str">
            <v>RES 0402 2.2Kohm +/- 5% 50V 1/16W 0.35mm</v>
          </cell>
          <cell r="D5716">
            <v>1</v>
          </cell>
        </row>
        <row r="5717">
          <cell r="B5717">
            <v>208477</v>
          </cell>
          <cell r="C5717" t="str">
            <v>Resistor,1/16w,100ohm,+/-5%,0402,Smd( Part: 004.002.0000568/004.002.0001234)</v>
          </cell>
          <cell r="D5717">
            <v>1</v>
          </cell>
        </row>
        <row r="5718">
          <cell r="B5718">
            <v>208478</v>
          </cell>
          <cell r="C5718" t="str">
            <v>Resistor,1/16w,10.5kohm,+/-1%,0402,Smd( Part: 004.002.0000573)</v>
          </cell>
          <cell r="D5718">
            <v>3</v>
          </cell>
        </row>
        <row r="5719">
          <cell r="B5719">
            <v>208479</v>
          </cell>
          <cell r="C5719" t="str">
            <v>RES 0402 33ohm +/- 5% 50V 1/16W 0.35mm, Part no-004.002.0000575</v>
          </cell>
          <cell r="D5719">
            <v>2</v>
          </cell>
        </row>
        <row r="5720">
          <cell r="B5720">
            <v>208480</v>
          </cell>
          <cell r="C5720" t="str">
            <v>RES 0402 10kohm +/-5%,Smd( Part: 004.002.0000577)</v>
          </cell>
          <cell r="D5720">
            <v>3</v>
          </cell>
        </row>
        <row r="5721">
          <cell r="B5721">
            <v>208481</v>
          </cell>
          <cell r="C5721" t="str">
            <v>RES 0805 0.02ohm +/- 1% 150V 1/8W 0.5mm Part no-004.002.0000578</v>
          </cell>
          <cell r="D5721">
            <v>1</v>
          </cell>
        </row>
        <row r="5722">
          <cell r="B5722">
            <v>208482</v>
          </cell>
          <cell r="C5722" t="str">
            <v>RES 0805 0.068ohm +/- 1% 1/8W 0.5mm</v>
          </cell>
          <cell r="D5722">
            <v>1</v>
          </cell>
        </row>
        <row r="5723">
          <cell r="B5723">
            <v>208483</v>
          </cell>
          <cell r="C5723" t="str">
            <v>CAP 0402 10pF +/- 5% COG 50V 0.5mm</v>
          </cell>
          <cell r="D5723">
            <v>2</v>
          </cell>
        </row>
        <row r="5724">
          <cell r="B5724">
            <v>208484</v>
          </cell>
          <cell r="C5724" t="str">
            <v>CAP 0402 100pF +/- 5% 5C DC50V 0.5mm</v>
          </cell>
          <cell r="D5724">
            <v>3</v>
          </cell>
        </row>
        <row r="5725">
          <cell r="B5725">
            <v>208485</v>
          </cell>
          <cell r="C5725" t="str">
            <v>CAP 0402 1nF +/- 5% X7R 50V 0.5mm</v>
          </cell>
          <cell r="D5725">
            <v>2</v>
          </cell>
        </row>
        <row r="5726">
          <cell r="B5726">
            <v>208486</v>
          </cell>
          <cell r="C5726" t="str">
            <v>CAP 0201 1nF +/-10% X7R 25V</v>
          </cell>
          <cell r="D5726">
            <v>3</v>
          </cell>
        </row>
        <row r="5727">
          <cell r="B5727">
            <v>208487</v>
          </cell>
          <cell r="C5727" t="str">
            <v>CAP 0402 10nF +/- 10% R7 DC50V 0.5MM</v>
          </cell>
          <cell r="D5727">
            <v>2</v>
          </cell>
        </row>
        <row r="5728">
          <cell r="B5728">
            <v>208488</v>
          </cell>
          <cell r="C5728" t="str">
            <v>CAP 0201 10NF +/- 10% X5R 6.3V 0.3MM</v>
          </cell>
          <cell r="D5728">
            <v>4</v>
          </cell>
        </row>
        <row r="5729">
          <cell r="B5729">
            <v>208489</v>
          </cell>
          <cell r="C5729" t="str">
            <v>CAP,0201,6.3V,X5R,0.1uF,+/-10%,0.3mm</v>
          </cell>
          <cell r="D5729">
            <v>10</v>
          </cell>
        </row>
        <row r="5730">
          <cell r="B5730">
            <v>208490</v>
          </cell>
          <cell r="C5730" t="str">
            <v>CAP 0402 1uF +/- 10% X5R 25V 0.5mm</v>
          </cell>
          <cell r="D5730">
            <v>1</v>
          </cell>
        </row>
        <row r="5731">
          <cell r="B5731">
            <v>208491</v>
          </cell>
          <cell r="C5731" t="str">
            <v>CAP 0402 1.5nF +/- 10% X7R 50V 0.5mm</v>
          </cell>
          <cell r="D5731">
            <v>2</v>
          </cell>
        </row>
        <row r="5732">
          <cell r="B5732">
            <v>208492</v>
          </cell>
          <cell r="C5732" t="str">
            <v>CAP 0201 1.8pF +/- 0.25pF C0G 50V 0.3mm</v>
          </cell>
          <cell r="D5732">
            <v>2</v>
          </cell>
        </row>
        <row r="5733">
          <cell r="B5733">
            <v>208493</v>
          </cell>
          <cell r="C5733" t="str">
            <v>CAP 0402 2.2uF +/-20% X5R 6.3V</v>
          </cell>
          <cell r="D5733">
            <v>11</v>
          </cell>
        </row>
        <row r="5734">
          <cell r="B5734">
            <v>208494</v>
          </cell>
          <cell r="C5734" t="str">
            <v>CAP 0201 27pF +/- 5%pF C0G 50V 0.3mm</v>
          </cell>
          <cell r="D5734">
            <v>1</v>
          </cell>
        </row>
        <row r="5735">
          <cell r="B5735">
            <v>208495</v>
          </cell>
          <cell r="C5735" t="str">
            <v>CAP 0402 X7R 33NF +/- 10% 16V 0.5mm</v>
          </cell>
          <cell r="D5735">
            <v>2</v>
          </cell>
        </row>
        <row r="5736">
          <cell r="B5736">
            <v>208496</v>
          </cell>
          <cell r="C5736" t="str">
            <v>CAP 0402 47pF +/- 5% C0G 50V 0.5mm</v>
          </cell>
          <cell r="D5736">
            <v>4</v>
          </cell>
        </row>
        <row r="5737">
          <cell r="B5737">
            <v>208497</v>
          </cell>
          <cell r="C5737" t="str">
            <v>CAP 0201 47pF +/- 5% C0G 50V 0.5mm</v>
          </cell>
          <cell r="D5737">
            <v>5</v>
          </cell>
        </row>
        <row r="5738">
          <cell r="B5738">
            <v>208498</v>
          </cell>
          <cell r="C5738" t="str">
            <v>CAP 0402 470pF +/- 10% X7R 50V 0.5mm</v>
          </cell>
          <cell r="D5738">
            <v>1</v>
          </cell>
        </row>
        <row r="5739">
          <cell r="B5739">
            <v>208499</v>
          </cell>
          <cell r="C5739" t="str">
            <v>CAP 0201 470pF +/- 10%pF 6R 50V 0.3mm</v>
          </cell>
          <cell r="D5739">
            <v>1</v>
          </cell>
        </row>
        <row r="5740">
          <cell r="B5740">
            <v>208500</v>
          </cell>
          <cell r="C5740" t="str">
            <v>CAP 0402 0.47uF +/- 20% R6 DC6.3V 0.5mm</v>
          </cell>
          <cell r="D5740">
            <v>1</v>
          </cell>
        </row>
        <row r="5741">
          <cell r="B5741">
            <v>208501</v>
          </cell>
          <cell r="C5741" t="str">
            <v>CAP 0402 4.7uF +/- 20% X5R DC6.3V 0.5MM</v>
          </cell>
          <cell r="D5741">
            <v>7</v>
          </cell>
        </row>
        <row r="5742">
          <cell r="B5742">
            <v>208502</v>
          </cell>
          <cell r="C5742" t="str">
            <v>CAP 0201 4.7pF +/- 0.25pF C0G 25V 0.3mm</v>
          </cell>
          <cell r="D5742">
            <v>2</v>
          </cell>
        </row>
        <row r="5743">
          <cell r="B5743">
            <v>208503</v>
          </cell>
          <cell r="C5743" t="str">
            <v>CAP 0603 10uF +/-20% X5R 6.3V</v>
          </cell>
          <cell r="D5743">
            <v>8</v>
          </cell>
        </row>
        <row r="5744">
          <cell r="B5744">
            <v>208504</v>
          </cell>
          <cell r="C5744" t="str">
            <v>Zif Double row Single contacts 25pin 0.3pitch t=0.2 +/- 0.03mm H=1.0mm</v>
          </cell>
          <cell r="D5744">
            <v>1</v>
          </cell>
        </row>
        <row r="5745">
          <cell r="B5745">
            <v>208505</v>
          </cell>
          <cell r="C5745" t="str">
            <v>S4501-RF-SHIELDING Rectangular 18*16.75*1.45H Material: Tinplate</v>
          </cell>
          <cell r="D5745">
            <v>1</v>
          </cell>
        </row>
        <row r="5746">
          <cell r="B5746">
            <v>208506</v>
          </cell>
          <cell r="C5746" t="str">
            <v>S4501-BB-SHIELDING Irregular shape 34.9*25.45*1.45H Material: tinplate</v>
          </cell>
          <cell r="D5746">
            <v>1</v>
          </cell>
        </row>
        <row r="5747">
          <cell r="B5747">
            <v>208507</v>
          </cell>
          <cell r="C5747" t="str">
            <v>S4501-WIFI-SHIELDING L-shaped 17.66 * 10 * 1.45H Material: Tin</v>
          </cell>
          <cell r="D5747">
            <v>1</v>
          </cell>
        </row>
        <row r="5748">
          <cell r="B5748">
            <v>208508</v>
          </cell>
          <cell r="C5748" t="str">
            <v>S4501-LCD-SHIELDING Rectangular 7.1*6.68*1.65H Material: Tinplate</v>
          </cell>
          <cell r="D5748">
            <v>1</v>
          </cell>
        </row>
        <row r="5749">
          <cell r="B5749">
            <v>208509</v>
          </cell>
          <cell r="C5749" t="str">
            <v>PCB, S4501_1_52_Board file_160809</v>
          </cell>
          <cell r="D5749">
            <v>1</v>
          </cell>
        </row>
        <row r="5750">
          <cell r="B5750">
            <v>208510</v>
          </cell>
          <cell r="C5750" t="str">
            <v>A versatile constant current LED driver with a high efficiency DC-DC step up boost converter arc</v>
          </cell>
          <cell r="D5750">
            <v>1</v>
          </cell>
        </row>
        <row r="5751">
          <cell r="B5751">
            <v>208511</v>
          </cell>
          <cell r="C5751" t="str">
            <v>Screw-Black-ST1.4*0.3*2.5mm- D9</v>
          </cell>
          <cell r="D5751">
            <v>2.02</v>
          </cell>
        </row>
        <row r="5752">
          <cell r="B5752">
            <v>208512</v>
          </cell>
          <cell r="C5752" t="str">
            <v>Battery 1400mAh-D9</v>
          </cell>
          <cell r="D5752">
            <v>1</v>
          </cell>
        </row>
        <row r="5753">
          <cell r="B5753">
            <v>208513</v>
          </cell>
          <cell r="C5753" t="str">
            <v>SUB PCBA-D9</v>
          </cell>
          <cell r="D5753">
            <v>1</v>
          </cell>
        </row>
        <row r="5754">
          <cell r="B5754">
            <v>208514</v>
          </cell>
          <cell r="C5754" t="str">
            <v>Touch Panel 3.97 Inch-Black-D9</v>
          </cell>
          <cell r="D5754">
            <v>1</v>
          </cell>
        </row>
        <row r="5755">
          <cell r="B5755">
            <v>208515</v>
          </cell>
          <cell r="C5755" t="str">
            <v>Front Hosing-Balck-D9</v>
          </cell>
          <cell r="D5755">
            <v>1</v>
          </cell>
        </row>
        <row r="5756">
          <cell r="B5756">
            <v>208516</v>
          </cell>
          <cell r="C5756" t="str">
            <v>Middle Housing-Black-D9</v>
          </cell>
          <cell r="D5756">
            <v>1</v>
          </cell>
        </row>
        <row r="5757">
          <cell r="B5757">
            <v>208517</v>
          </cell>
          <cell r="C5757" t="str">
            <v>Camera Protective PMMA Lens Rear-Black-D9</v>
          </cell>
          <cell r="D5757">
            <v>1</v>
          </cell>
        </row>
        <row r="5758">
          <cell r="B5758">
            <v>208518</v>
          </cell>
          <cell r="C5758" t="str">
            <v>Rear Flashlight-D9</v>
          </cell>
          <cell r="D5758">
            <v>1</v>
          </cell>
        </row>
        <row r="5759">
          <cell r="B5759">
            <v>208519</v>
          </cell>
          <cell r="C5759" t="str">
            <v>Antenna GPS-Wifi/FPC-Black-D9</v>
          </cell>
          <cell r="D5759">
            <v>1</v>
          </cell>
        </row>
        <row r="5760">
          <cell r="B5760">
            <v>208520</v>
          </cell>
          <cell r="C5760" t="str">
            <v>Screw-Black-PB 1.8*3.4mm- D9</v>
          </cell>
          <cell r="D5760">
            <v>9.09</v>
          </cell>
        </row>
        <row r="5761">
          <cell r="B5761">
            <v>208521</v>
          </cell>
          <cell r="C5761" t="str">
            <v>Camera 8M AF Back-NF4</v>
          </cell>
          <cell r="D5761">
            <v>1.0049999999999999</v>
          </cell>
        </row>
        <row r="5762">
          <cell r="B5762">
            <v>208522</v>
          </cell>
          <cell r="C5762" t="str">
            <v>Battery 3200mAh-NF4</v>
          </cell>
          <cell r="D5762">
            <v>0</v>
          </cell>
        </row>
        <row r="5763">
          <cell r="B5763">
            <v>208523</v>
          </cell>
          <cell r="C5763" t="str">
            <v>Foam-Speaker Sealed On Cavity 15*11*0.7mm-D9</v>
          </cell>
          <cell r="D5763">
            <v>1.01</v>
          </cell>
        </row>
        <row r="5764">
          <cell r="B5764">
            <v>208524</v>
          </cell>
          <cell r="C5764" t="str">
            <v>Conductive Sponge-Motor 4.0*4.0*3.0mm-D9</v>
          </cell>
          <cell r="D5764">
            <v>1.01</v>
          </cell>
        </row>
        <row r="5765">
          <cell r="B5765">
            <v>208525</v>
          </cell>
          <cell r="C5765" t="str">
            <v>Rear Camera Conductive Sponge 6.5.*6.5*0.3mm-D9</v>
          </cell>
          <cell r="D5765">
            <v>0</v>
          </cell>
        </row>
        <row r="5766">
          <cell r="B5766">
            <v>208526</v>
          </cell>
          <cell r="C5766" t="str">
            <v>Conductive Sponge-LCM 6.8*4.3*3.0mm-D9</v>
          </cell>
          <cell r="D5766">
            <v>2.02</v>
          </cell>
        </row>
        <row r="5767">
          <cell r="B5767">
            <v>208527</v>
          </cell>
          <cell r="C5767" t="str">
            <v>Conductive Sponge-PCBA 6.2*4.8*2.0mm-D9</v>
          </cell>
          <cell r="D5767">
            <v>1.01</v>
          </cell>
        </row>
        <row r="5768">
          <cell r="B5768">
            <v>208528</v>
          </cell>
          <cell r="C5768" t="str">
            <v>Receiver 12*6*2.3mm-NH4</v>
          </cell>
          <cell r="D5768">
            <v>1</v>
          </cell>
        </row>
        <row r="5769">
          <cell r="B5769">
            <v>208529</v>
          </cell>
          <cell r="C5769" t="str">
            <v>Speaker 15*1*2.5mm-NH4</v>
          </cell>
          <cell r="D5769">
            <v>1</v>
          </cell>
        </row>
        <row r="5770">
          <cell r="B5770">
            <v>208530</v>
          </cell>
          <cell r="C5770" t="str">
            <v>Motor Dia 8mm-NH4</v>
          </cell>
          <cell r="D5770">
            <v>1</v>
          </cell>
        </row>
        <row r="5771">
          <cell r="B5771">
            <v>208531</v>
          </cell>
          <cell r="C5771" t="str">
            <v>FPC Key With Dome-NH4</v>
          </cell>
          <cell r="D5771">
            <v>1</v>
          </cell>
        </row>
        <row r="5772">
          <cell r="B5772">
            <v>208532</v>
          </cell>
          <cell r="C5772" t="str">
            <v>Cable Coaxial-NH4</v>
          </cell>
          <cell r="D5772">
            <v>1</v>
          </cell>
        </row>
        <row r="5773">
          <cell r="B5773">
            <v>208533</v>
          </cell>
          <cell r="C5773" t="str">
            <v>Front Housing-Black-NH4</v>
          </cell>
          <cell r="D5773">
            <v>1</v>
          </cell>
        </row>
        <row r="5774">
          <cell r="B5774">
            <v>208534</v>
          </cell>
          <cell r="C5774" t="str">
            <v>Middle Housing-Black-NH4</v>
          </cell>
          <cell r="D5774">
            <v>1</v>
          </cell>
        </row>
        <row r="5775">
          <cell r="B5775">
            <v>208535</v>
          </cell>
          <cell r="C5775" t="str">
            <v>Back Housing (Battery Cover)Dark Blue-NH4</v>
          </cell>
          <cell r="D5775">
            <v>1</v>
          </cell>
        </row>
        <row r="5776">
          <cell r="B5776">
            <v>208536</v>
          </cell>
          <cell r="C5776" t="str">
            <v>Light Sensor Silicon Rubber 6.65*4.46.4.1mm-NH4</v>
          </cell>
          <cell r="D5776">
            <v>1</v>
          </cell>
        </row>
        <row r="5777">
          <cell r="B5777">
            <v>208537</v>
          </cell>
          <cell r="C5777" t="str">
            <v>Front Camera Flash Lens 3.88*3.25mm-NH4</v>
          </cell>
          <cell r="D5777">
            <v>1</v>
          </cell>
        </row>
        <row r="5778">
          <cell r="B5778">
            <v>208538</v>
          </cell>
          <cell r="C5778" t="str">
            <v>Camera Lens Black-NH4</v>
          </cell>
          <cell r="D5778">
            <v>1</v>
          </cell>
        </row>
        <row r="5779">
          <cell r="B5779">
            <v>208539</v>
          </cell>
          <cell r="C5779" t="str">
            <v>Main Antenna-Black-NH4</v>
          </cell>
          <cell r="D5779">
            <v>1</v>
          </cell>
        </row>
        <row r="5780">
          <cell r="B5780">
            <v>208540</v>
          </cell>
          <cell r="C5780" t="str">
            <v>GPS Antenna-Black-NH4</v>
          </cell>
          <cell r="D5780">
            <v>1</v>
          </cell>
        </row>
        <row r="5781">
          <cell r="B5781">
            <v>208541</v>
          </cell>
          <cell r="C5781" t="str">
            <v>Wifi Antenna Black-NH4</v>
          </cell>
          <cell r="D5781">
            <v>1</v>
          </cell>
        </row>
        <row r="5782">
          <cell r="B5782">
            <v>208542</v>
          </cell>
          <cell r="C5782" t="str">
            <v>Screw M1.4*2 Thickness 0.5 Diameter 2.5 mm-NH4</v>
          </cell>
          <cell r="D5782">
            <v>9</v>
          </cell>
        </row>
        <row r="5783">
          <cell r="B5783">
            <v>208543</v>
          </cell>
          <cell r="C5783" t="str">
            <v>Screw M1.4*3.5 Thickness 0.5 Diameter 2.5mm-NH4</v>
          </cell>
          <cell r="D5783">
            <v>7</v>
          </cell>
        </row>
        <row r="5784">
          <cell r="B5784">
            <v>208544</v>
          </cell>
          <cell r="C5784" t="str">
            <v>Conductive Cloth-Speaker 14.8*7*0.1mm-NH4</v>
          </cell>
          <cell r="D5784">
            <v>1</v>
          </cell>
        </row>
        <row r="5785">
          <cell r="B5785">
            <v>208545</v>
          </cell>
          <cell r="C5785" t="str">
            <v>Seal Foam-Front Camera- One Sided Back Glue, Specifications 5.25mm -NH4</v>
          </cell>
          <cell r="D5785">
            <v>1</v>
          </cell>
        </row>
        <row r="5786">
          <cell r="B5786">
            <v>208546</v>
          </cell>
          <cell r="C5786" t="str">
            <v>Mylar-black 14*7*0.05mm-NH4</v>
          </cell>
          <cell r="D5786">
            <v>1</v>
          </cell>
        </row>
        <row r="5787">
          <cell r="B5787">
            <v>208547</v>
          </cell>
          <cell r="C5787" t="str">
            <v>Foam-Speaker Support 13*9*0.3mm-NH4</v>
          </cell>
          <cell r="D5787">
            <v>1</v>
          </cell>
        </row>
        <row r="5788">
          <cell r="B5788">
            <v>208548</v>
          </cell>
          <cell r="C5788" t="str">
            <v>Conductive Cloth-Receiver 11.5*10*0.1mm-NH4</v>
          </cell>
          <cell r="D5788">
            <v>1</v>
          </cell>
        </row>
        <row r="5789">
          <cell r="B5789">
            <v>208549</v>
          </cell>
          <cell r="C5789" t="str">
            <v>Conductive Cloth-DEX0080 One Sided Conductive Backing Adhesive Natural Height 0.8mm, 8.5*4*0.5mm-NH4</v>
          </cell>
          <cell r="D5789">
            <v>2</v>
          </cell>
        </row>
        <row r="5790">
          <cell r="B5790">
            <v>208550</v>
          </cell>
          <cell r="C5790" t="str">
            <v>Battery X6332-81*45*4mm-NH4</v>
          </cell>
          <cell r="D5790">
            <v>1</v>
          </cell>
        </row>
        <row r="5791">
          <cell r="B5791">
            <v>208551</v>
          </cell>
          <cell r="C5791" t="str">
            <v>Waterproof Label 2.5mm-NH4</v>
          </cell>
          <cell r="D5791">
            <v>1</v>
          </cell>
        </row>
        <row r="5792">
          <cell r="B5792">
            <v>208552</v>
          </cell>
          <cell r="C5792" t="str">
            <v>Main PCBA-NH4</v>
          </cell>
          <cell r="D5792">
            <v>1</v>
          </cell>
        </row>
        <row r="5793">
          <cell r="B5793">
            <v>208553</v>
          </cell>
          <cell r="C5793" t="str">
            <v>TP Protector Film-NH4</v>
          </cell>
          <cell r="D5793">
            <v>1</v>
          </cell>
        </row>
        <row r="5794">
          <cell r="B5794">
            <v>208554</v>
          </cell>
          <cell r="C5794" t="str">
            <v>Graphite Film Battery Cover-NH4</v>
          </cell>
          <cell r="D5794">
            <v>1</v>
          </cell>
        </row>
        <row r="5795">
          <cell r="B5795">
            <v>208555</v>
          </cell>
          <cell r="C5795" t="str">
            <v>Graphite Film Middle Housing-NH4</v>
          </cell>
          <cell r="D5795">
            <v>1</v>
          </cell>
        </row>
        <row r="5796">
          <cell r="B5796">
            <v>208556</v>
          </cell>
          <cell r="C5796" t="str">
            <v>MIC-Rubber-NH4</v>
          </cell>
          <cell r="D5796">
            <v>1</v>
          </cell>
        </row>
        <row r="5797">
          <cell r="B5797">
            <v>208557</v>
          </cell>
          <cell r="C5797" t="str">
            <v>SUB PCBA-NH4</v>
          </cell>
          <cell r="D5797">
            <v>1</v>
          </cell>
        </row>
        <row r="5798">
          <cell r="B5798">
            <v>208558</v>
          </cell>
          <cell r="C5798" t="str">
            <v>LCM 5.7 Inch-NH4</v>
          </cell>
          <cell r="D5798">
            <v>1</v>
          </cell>
        </row>
        <row r="5799">
          <cell r="B5799">
            <v>208559</v>
          </cell>
          <cell r="C5799" t="str">
            <v>Touch Panel-Black-NH4</v>
          </cell>
          <cell r="D5799">
            <v>1</v>
          </cell>
        </row>
        <row r="5800">
          <cell r="B5800">
            <v>208560</v>
          </cell>
          <cell r="C5800" t="str">
            <v>Camera 5M FF-Front-NH4</v>
          </cell>
          <cell r="D5800">
            <v>1</v>
          </cell>
        </row>
        <row r="5801">
          <cell r="B5801">
            <v>208561</v>
          </cell>
          <cell r="C5801" t="str">
            <v>Camera 6M AF-Back-NH4</v>
          </cell>
          <cell r="D5801">
            <v>1</v>
          </cell>
        </row>
        <row r="5802">
          <cell r="B5802">
            <v>208562</v>
          </cell>
          <cell r="C5802" t="str">
            <v>Earphone(Black) 3.5mm Jack-L5</v>
          </cell>
          <cell r="D5802">
            <v>1</v>
          </cell>
        </row>
        <row r="5803">
          <cell r="B5803">
            <v>208563</v>
          </cell>
          <cell r="C5803" t="str">
            <v>Screen Protector Film-L5</v>
          </cell>
          <cell r="D5803">
            <v>1</v>
          </cell>
        </row>
        <row r="5804">
          <cell r="B5804">
            <v>208564</v>
          </cell>
          <cell r="C5804" t="str">
            <v>Keypad-Red-L5</v>
          </cell>
          <cell r="D5804">
            <v>1</v>
          </cell>
        </row>
        <row r="5805">
          <cell r="B5805">
            <v>208565</v>
          </cell>
          <cell r="C5805" t="str">
            <v>LCM Lens-Black-L5</v>
          </cell>
          <cell r="D5805">
            <v>1</v>
          </cell>
        </row>
        <row r="5806">
          <cell r="B5806">
            <v>208566</v>
          </cell>
          <cell r="C5806" t="str">
            <v>Camera Lens Black-L5</v>
          </cell>
          <cell r="D5806">
            <v>1</v>
          </cell>
        </row>
        <row r="5807">
          <cell r="B5807">
            <v>208567</v>
          </cell>
          <cell r="C5807" t="str">
            <v>Speaker Holder-Black-L5</v>
          </cell>
          <cell r="D5807">
            <v>1</v>
          </cell>
        </row>
        <row r="5808">
          <cell r="B5808">
            <v>208568</v>
          </cell>
          <cell r="C5808" t="str">
            <v>Main PCBA-L5</v>
          </cell>
          <cell r="D5808">
            <v>1</v>
          </cell>
        </row>
        <row r="5809">
          <cell r="B5809">
            <v>208569</v>
          </cell>
          <cell r="C5809" t="str">
            <v>LCM 1.77 Inch-L5</v>
          </cell>
          <cell r="D5809">
            <v>1</v>
          </cell>
        </row>
        <row r="5810">
          <cell r="B5810">
            <v>208570</v>
          </cell>
          <cell r="C5810" t="str">
            <v>Camera 0.08MP Back-L5</v>
          </cell>
          <cell r="D5810">
            <v>1</v>
          </cell>
        </row>
        <row r="5811">
          <cell r="B5811">
            <v>208571</v>
          </cell>
          <cell r="C5811" t="str">
            <v>Screw-Housing-M1.4*3.5/D=2.5*0.7*1.4*3.5mm-L5</v>
          </cell>
          <cell r="D5811">
            <v>6</v>
          </cell>
        </row>
        <row r="5812">
          <cell r="B5812">
            <v>208572</v>
          </cell>
          <cell r="C5812" t="str">
            <v>Screw-Keypad-Black 1.4*2.5mm-L5</v>
          </cell>
          <cell r="D5812">
            <v>4</v>
          </cell>
        </row>
        <row r="5813">
          <cell r="B5813">
            <v>208573</v>
          </cell>
          <cell r="C5813" t="str">
            <v>Foam-LCD 45*34.5*0.3mm-L5</v>
          </cell>
          <cell r="D5813">
            <v>1</v>
          </cell>
        </row>
        <row r="5814">
          <cell r="B5814">
            <v>208574</v>
          </cell>
          <cell r="C5814" t="str">
            <v>Receiver Net 12.8*4.0*0.1mm-L5</v>
          </cell>
          <cell r="D5814">
            <v>1</v>
          </cell>
        </row>
        <row r="5815">
          <cell r="B5815">
            <v>208575</v>
          </cell>
          <cell r="C5815" t="str">
            <v>Tape-Camera Lens 7.16*7.16*0.1mm-L5</v>
          </cell>
          <cell r="D5815">
            <v>1</v>
          </cell>
        </row>
        <row r="5816">
          <cell r="B5816">
            <v>208576</v>
          </cell>
          <cell r="C5816" t="str">
            <v>Foam-Speaker 31.8*35.8*0.5mm-L5</v>
          </cell>
          <cell r="D5816">
            <v>1</v>
          </cell>
        </row>
        <row r="5817">
          <cell r="B5817">
            <v>208577</v>
          </cell>
          <cell r="C5817" t="str">
            <v>Speaker Net 16*9.2*0.1mm-L5</v>
          </cell>
          <cell r="D5817">
            <v>1</v>
          </cell>
        </row>
        <row r="5818">
          <cell r="B5818">
            <v>208578</v>
          </cell>
          <cell r="C5818" t="str">
            <v>Keypad-Black Blue-L5</v>
          </cell>
          <cell r="D5818">
            <v>1</v>
          </cell>
        </row>
        <row r="5819">
          <cell r="B5819">
            <v>208579</v>
          </cell>
          <cell r="C5819" t="str">
            <v>Keypad-Black-L5</v>
          </cell>
          <cell r="D5819">
            <v>1</v>
          </cell>
        </row>
        <row r="5820">
          <cell r="B5820">
            <v>208580</v>
          </cell>
          <cell r="C5820" t="str">
            <v>Keypad-Blue-L5</v>
          </cell>
          <cell r="D5820">
            <v>0</v>
          </cell>
        </row>
        <row r="5821">
          <cell r="B5821">
            <v>208581</v>
          </cell>
          <cell r="C5821" t="str">
            <v>Speaker-Length 15mm-L5</v>
          </cell>
          <cell r="D5821">
            <v>1</v>
          </cell>
        </row>
        <row r="5822">
          <cell r="B5822">
            <v>208582</v>
          </cell>
          <cell r="C5822" t="str">
            <v>LED Light-L5</v>
          </cell>
          <cell r="D5822">
            <v>1</v>
          </cell>
        </row>
        <row r="5823">
          <cell r="B5823">
            <v>208583</v>
          </cell>
          <cell r="C5823" t="str">
            <v>Antenna GSM-L5</v>
          </cell>
          <cell r="D5823">
            <v>1</v>
          </cell>
        </row>
        <row r="5824">
          <cell r="B5824">
            <v>208584</v>
          </cell>
          <cell r="C5824" t="str">
            <v>BT Antenna-L5</v>
          </cell>
          <cell r="D5824">
            <v>1</v>
          </cell>
        </row>
        <row r="5825">
          <cell r="B5825">
            <v>208585</v>
          </cell>
          <cell r="C5825" t="str">
            <v>Microphone-L5</v>
          </cell>
          <cell r="D5825">
            <v>1</v>
          </cell>
        </row>
        <row r="5826">
          <cell r="B5826">
            <v>208586</v>
          </cell>
          <cell r="C5826" t="str">
            <v>Vibrator Motor-Wire 8mm-L5</v>
          </cell>
          <cell r="D5826">
            <v>1</v>
          </cell>
        </row>
        <row r="5827">
          <cell r="B5827">
            <v>208587</v>
          </cell>
          <cell r="C5827" t="str">
            <v>Keypad Dome-L5</v>
          </cell>
          <cell r="D5827">
            <v>1</v>
          </cell>
        </row>
        <row r="5828">
          <cell r="B5828">
            <v>208588</v>
          </cell>
          <cell r="C5828" t="str">
            <v>Tape-LCD Lens 56.65*38.8*0.1mm-L5</v>
          </cell>
          <cell r="D5828">
            <v>1</v>
          </cell>
        </row>
        <row r="5829">
          <cell r="B5829">
            <v>208589</v>
          </cell>
          <cell r="C5829" t="str">
            <v>Foam-LCD 46.4*34.4*0.5mm-L5</v>
          </cell>
          <cell r="D5829">
            <v>1</v>
          </cell>
        </row>
        <row r="5830">
          <cell r="B5830">
            <v>208590</v>
          </cell>
          <cell r="C5830" t="str">
            <v>Receiver Dustproof Net-ML19</v>
          </cell>
          <cell r="D5830">
            <v>1.02</v>
          </cell>
        </row>
        <row r="5831">
          <cell r="B5831">
            <v>208591</v>
          </cell>
          <cell r="C5831" t="str">
            <v>Foam-LCD 60.06*42.52*0.5mm-ML19</v>
          </cell>
          <cell r="D5831">
            <v>1.02</v>
          </cell>
        </row>
        <row r="5832">
          <cell r="B5832">
            <v>208592</v>
          </cell>
          <cell r="C5832" t="str">
            <v>Tape-LCD Lens 66.8*47*0.1mm-ML19</v>
          </cell>
          <cell r="D5832">
            <v>1.02</v>
          </cell>
        </row>
        <row r="5833">
          <cell r="B5833">
            <v>208593</v>
          </cell>
          <cell r="C5833" t="str">
            <v>DG ESD, 0.5pF, 5V, ESDU5V0F1, JCET</v>
          </cell>
          <cell r="D5833">
            <v>3</v>
          </cell>
        </row>
        <row r="5834">
          <cell r="B5834">
            <v>208594</v>
          </cell>
          <cell r="C5834" t="str">
            <v>TSX, 26M, 10PPM, XTL5A1100-M118-056, Siward</v>
          </cell>
          <cell r="D5834">
            <v>1</v>
          </cell>
        </row>
        <row r="5835">
          <cell r="B5835">
            <v>208595</v>
          </cell>
          <cell r="C5835" t="str">
            <v>4th RF Connector, 818000500, ECT</v>
          </cell>
          <cell r="D5835">
            <v>0.38555555600000002</v>
          </cell>
        </row>
        <row r="5836">
          <cell r="B5836">
            <v>208596</v>
          </cell>
          <cell r="C5836" t="str">
            <v>Ant Spring , H1.1, P-JS-29B11, JITS</v>
          </cell>
          <cell r="D5836">
            <v>0.165740741</v>
          </cell>
        </row>
        <row r="5837">
          <cell r="B5837">
            <v>208597</v>
          </cell>
          <cell r="C5837" t="str">
            <v>DG shielding clip, 6.5X0.8X1.28, JS-CL-1003B, JITS</v>
          </cell>
          <cell r="D5837">
            <v>7</v>
          </cell>
        </row>
        <row r="5838">
          <cell r="B5838">
            <v>208598</v>
          </cell>
          <cell r="C5838" t="str">
            <v>DG BB shielding case, G186, 56.5X27.5X1.4, stainless steel</v>
          </cell>
          <cell r="D5838">
            <v>1</v>
          </cell>
        </row>
        <row r="5839">
          <cell r="B5839">
            <v>208599</v>
          </cell>
          <cell r="C5839" t="str">
            <v>DG Bead, 1000 ohm, 100mA, 0402, GZ1005D102TF, Sunlord</v>
          </cell>
          <cell r="D5839">
            <v>5</v>
          </cell>
        </row>
        <row r="5840">
          <cell r="B5840">
            <v>208600</v>
          </cell>
          <cell r="C5840" t="str">
            <v>DG Flash LED, 500mA, A-SL680W1D-J01-4T-M, AMICC</v>
          </cell>
          <cell r="D5840">
            <v>1</v>
          </cell>
        </row>
        <row r="5841">
          <cell r="B5841">
            <v>208601</v>
          </cell>
          <cell r="C5841" t="str">
            <v>DG TVS Protector, 80pF, 4.5V, PESDHC2FD4V5BH, Prisemi</v>
          </cell>
          <cell r="D5841">
            <v>1</v>
          </cell>
        </row>
        <row r="5842">
          <cell r="B5842">
            <v>208602</v>
          </cell>
          <cell r="C5842" t="str">
            <v>Diode, schottky, 30v, RB520S-30, Jcst</v>
          </cell>
          <cell r="D5842">
            <v>2</v>
          </cell>
        </row>
        <row r="5843">
          <cell r="B5843">
            <v>208603</v>
          </cell>
          <cell r="C5843" t="str">
            <v>EOS, DFN2 * 2-3L, PTVSHC3N4V5B, Prisemi</v>
          </cell>
          <cell r="D5843">
            <v>1</v>
          </cell>
        </row>
        <row r="5844">
          <cell r="B5844">
            <v>208604</v>
          </cell>
          <cell r="C5844" t="str">
            <v>DG: TVS, 280pF, 24V, PTVSHC1DF24VBH, Prisemi</v>
          </cell>
          <cell r="D5844">
            <v>1</v>
          </cell>
        </row>
        <row r="5845">
          <cell r="B5845">
            <v>208605</v>
          </cell>
          <cell r="C5845" t="str">
            <v>DG DPX, Band8, 1814, HDDB08NSB-B11, Shoulder</v>
          </cell>
          <cell r="D5845">
            <v>1</v>
          </cell>
        </row>
        <row r="5846">
          <cell r="B5846">
            <v>208606</v>
          </cell>
          <cell r="C5846" t="str">
            <v>DG DPX, Band1, 1814, HDDB01NSB-B11, Shoulder</v>
          </cell>
          <cell r="D5846">
            <v>1</v>
          </cell>
        </row>
        <row r="5847">
          <cell r="B5847">
            <v>208607</v>
          </cell>
          <cell r="C5847" t="str">
            <v>DG GPS-BT/WLA DPX, RFDIP1608060TM7T62, Walsin</v>
          </cell>
          <cell r="D5847">
            <v>1</v>
          </cell>
        </row>
        <row r="5848">
          <cell r="B5848">
            <v>208608</v>
          </cell>
          <cell r="C5848" t="str">
            <v>DG G sensor IC, 2X2X0.9, three-axis DA218-B, Mira semi</v>
          </cell>
          <cell r="D5848">
            <v>1</v>
          </cell>
        </row>
        <row r="5849">
          <cell r="B5849">
            <v>208609</v>
          </cell>
          <cell r="C5849" t="str">
            <v>Backlight Driver IC, TSOT-23-6, SGM3752YTN6G/TR, Sgm Micro</v>
          </cell>
          <cell r="D5849">
            <v>1</v>
          </cell>
        </row>
        <row r="5850">
          <cell r="B5850">
            <v>208610</v>
          </cell>
          <cell r="C5850" t="str">
            <v>EMMC, 8GB, NCEMAM6G-08G, Foresee</v>
          </cell>
          <cell r="D5850">
            <v>1</v>
          </cell>
        </row>
        <row r="5851">
          <cell r="B5851">
            <v>208611</v>
          </cell>
          <cell r="C5851" t="str">
            <v>LPDDR3, 8Gb, 178balls, NCLD3B2256M32, Foresee</v>
          </cell>
          <cell r="D5851">
            <v>0</v>
          </cell>
        </row>
        <row r="5852">
          <cell r="B5852">
            <v>208612</v>
          </cell>
          <cell r="C5852" t="str">
            <v>DG PMU, MT6350V/A, MTK</v>
          </cell>
          <cell r="D5852">
            <v>1</v>
          </cell>
        </row>
        <row r="5853">
          <cell r="B5853">
            <v>208613</v>
          </cell>
          <cell r="C5853" t="str">
            <v>DG BB chip, 1.3G quad Core, MT6580A/WM, MTK</v>
          </cell>
          <cell r="D5853">
            <v>1</v>
          </cell>
        </row>
        <row r="5854">
          <cell r="B5854">
            <v>208614</v>
          </cell>
          <cell r="C5854" t="str">
            <v>DG: LNA / SAW, 2in1, SW7135L, Silead</v>
          </cell>
          <cell r="D5854">
            <v>1</v>
          </cell>
        </row>
        <row r="5855">
          <cell r="B5855">
            <v>208615</v>
          </cell>
          <cell r="C5855" t="str">
            <v>DG RFPA+ASM, EDGE+4W, HS8684E, HunterSun</v>
          </cell>
          <cell r="D5855">
            <v>1</v>
          </cell>
        </row>
        <row r="5856">
          <cell r="B5856">
            <v>208616</v>
          </cell>
          <cell r="C5856" t="str">
            <v>DG WCDMA, PA, B1/2/5/8, 4in1, HS8358F, HunterSun</v>
          </cell>
          <cell r="D5856">
            <v>1</v>
          </cell>
        </row>
        <row r="5857">
          <cell r="B5857">
            <v>208617</v>
          </cell>
          <cell r="C5857" t="str">
            <v>BJT+MOS , NMOSFET, AW3112DNR, Awinic</v>
          </cell>
          <cell r="D5857">
            <v>1</v>
          </cell>
        </row>
        <row r="5858">
          <cell r="B5858">
            <v>208618</v>
          </cell>
          <cell r="C5858" t="str">
            <v>Balun, GSM, RFBLN2012090BM5T25, WALSIN</v>
          </cell>
          <cell r="D5858">
            <v>1</v>
          </cell>
        </row>
        <row r="5859">
          <cell r="B5859">
            <v>208619</v>
          </cell>
          <cell r="C5859" t="str">
            <v>EOS bidirection, 300PF, SOD323, PTVSHC3D4V5B, Prisemi</v>
          </cell>
          <cell r="D5859">
            <v>1</v>
          </cell>
        </row>
        <row r="5860">
          <cell r="B5860">
            <v>208620</v>
          </cell>
          <cell r="C5860" t="str">
            <v>TVS, 15PF, bidirection, DTESDBLC5V0LED02, JST</v>
          </cell>
          <cell r="D5860">
            <v>12</v>
          </cell>
        </row>
        <row r="5861">
          <cell r="B5861">
            <v>208621</v>
          </cell>
          <cell r="C5861" t="str">
            <v>DG Inductor, 2.0nH, 0201, SDCL0603Q2N0ST02, Sunlord</v>
          </cell>
          <cell r="D5861">
            <v>2</v>
          </cell>
        </row>
        <row r="5862">
          <cell r="B5862">
            <v>208622</v>
          </cell>
          <cell r="C5862" t="str">
            <v>DG Inductor, 1.5nH, +/- 0.3nH, 0201, SDCL0603Q1N5ST02</v>
          </cell>
          <cell r="D5862">
            <v>2</v>
          </cell>
        </row>
        <row r="5863">
          <cell r="B5863">
            <v>208623</v>
          </cell>
          <cell r="C5863" t="str">
            <v>DG Inductor, 1.8nH, 0201, SDCL0603Q1N8ST02, Sunlord</v>
          </cell>
          <cell r="D5863">
            <v>1</v>
          </cell>
        </row>
        <row r="5864">
          <cell r="B5864">
            <v>208624</v>
          </cell>
          <cell r="C5864" t="str">
            <v>DG Inductor, 2.2nH, 0201, SDCL0603Q2N2ST02, Sunlord</v>
          </cell>
          <cell r="D5864">
            <v>2</v>
          </cell>
        </row>
        <row r="5865">
          <cell r="B5865">
            <v>208625</v>
          </cell>
          <cell r="C5865" t="str">
            <v>DG Inductor, 22NH, +/- 5%, 0201, SDCL0603Q22NJT02, Sunlord</v>
          </cell>
          <cell r="D5865">
            <v>2</v>
          </cell>
        </row>
        <row r="5866">
          <cell r="B5866">
            <v>208626</v>
          </cell>
          <cell r="C5866" t="str">
            <v>DG Inductor, 27NH, +/- 5%, 0201, SDCL0603Q27NJT02, Sunlord</v>
          </cell>
          <cell r="D5866">
            <v>1</v>
          </cell>
        </row>
        <row r="5867">
          <cell r="B5867">
            <v>208627</v>
          </cell>
          <cell r="C5867" t="str">
            <v>Cap, 3.3pF, +/- 0.1pF, 50V, C0G, 0201</v>
          </cell>
          <cell r="D5867">
            <v>2</v>
          </cell>
        </row>
        <row r="5868">
          <cell r="B5868">
            <v>208628</v>
          </cell>
          <cell r="C5868" t="str">
            <v>Cap, 18pF, +/- 5%, 50V, C0G, 0201</v>
          </cell>
          <cell r="D5868">
            <v>3</v>
          </cell>
        </row>
        <row r="5869">
          <cell r="B5869">
            <v>208629</v>
          </cell>
          <cell r="C5869" t="str">
            <v>Cap, 1UF, +/- 30%, 6.3V, 0201</v>
          </cell>
          <cell r="D5869">
            <v>42</v>
          </cell>
        </row>
        <row r="5870">
          <cell r="B5870">
            <v>208630</v>
          </cell>
          <cell r="C5870" t="str">
            <v>Cap, 220NF, +/- 20%, 6.3V, 0201</v>
          </cell>
          <cell r="D5870">
            <v>3</v>
          </cell>
        </row>
        <row r="5871">
          <cell r="B5871">
            <v>208631</v>
          </cell>
          <cell r="C5871" t="str">
            <v>CAP 0201 220pF +/-10% X7R 25V</v>
          </cell>
          <cell r="D5871">
            <v>1.0149999999999999</v>
          </cell>
        </row>
        <row r="5872">
          <cell r="B5872">
            <v>208632</v>
          </cell>
          <cell r="C5872" t="str">
            <v>Cap, 15pF, +/- 5%,50V,C0G, 0201</v>
          </cell>
          <cell r="D5872">
            <v>1</v>
          </cell>
        </row>
        <row r="5873">
          <cell r="B5873">
            <v>208633</v>
          </cell>
          <cell r="C5873" t="str">
            <v>Cap, 22pF, +/- 5%,50V,C0G, 0201</v>
          </cell>
          <cell r="D5873">
            <v>1</v>
          </cell>
        </row>
        <row r="5874">
          <cell r="B5874">
            <v>208634</v>
          </cell>
          <cell r="C5874" t="str">
            <v>Cap, 33pF, +/- 10%,50V,C0G, 0201</v>
          </cell>
          <cell r="D5874">
            <v>12</v>
          </cell>
        </row>
        <row r="5875">
          <cell r="B5875">
            <v>208635</v>
          </cell>
          <cell r="C5875" t="str">
            <v>CAP 0201 470nF +/-20% X5R 6.3V</v>
          </cell>
          <cell r="D5875">
            <v>3.0449999999999999</v>
          </cell>
        </row>
        <row r="5876">
          <cell r="B5876">
            <v>208636</v>
          </cell>
          <cell r="C5876" t="str">
            <v>Cap, 56PF, +/- 10%, 25V, 0201</v>
          </cell>
          <cell r="D5876">
            <v>2</v>
          </cell>
        </row>
        <row r="5877">
          <cell r="B5877">
            <v>208637</v>
          </cell>
          <cell r="C5877" t="str">
            <v>Cap, 0.5pF, +/- 0.1pF,50V,C0G, 0201</v>
          </cell>
          <cell r="D5877">
            <v>1</v>
          </cell>
        </row>
        <row r="5878">
          <cell r="B5878">
            <v>208638</v>
          </cell>
          <cell r="C5878" t="str">
            <v>DG Cap, 100nF, +/- 20%, 10V, 0201</v>
          </cell>
          <cell r="D5878">
            <v>38</v>
          </cell>
        </row>
        <row r="5879">
          <cell r="B5879">
            <v>208639</v>
          </cell>
          <cell r="C5879" t="str">
            <v>DG Cap, 100pF, +/- 10%, 50V, 0201</v>
          </cell>
          <cell r="D5879">
            <v>15</v>
          </cell>
        </row>
        <row r="5880">
          <cell r="B5880">
            <v>208640</v>
          </cell>
          <cell r="C5880" t="str">
            <v>DG Inductor, 5.1NH, 0201, SDCL0603Q5N1ST02, Sunlord</v>
          </cell>
          <cell r="D5880">
            <v>1</v>
          </cell>
        </row>
        <row r="5881">
          <cell r="B5881">
            <v>208641</v>
          </cell>
          <cell r="C5881" t="str">
            <v>DG Inductor, 82NH, +/- 5%, 0201, SDCL0603Q82NJT02, Sunlord</v>
          </cell>
          <cell r="D5881">
            <v>1</v>
          </cell>
        </row>
        <row r="5882">
          <cell r="B5882">
            <v>208642</v>
          </cell>
          <cell r="C5882" t="str">
            <v>DG Inductor, 9.1NH, +/- 5%, 0201, SDCL0603Q9N1JT02, Sunlord</v>
          </cell>
          <cell r="D5882">
            <v>2</v>
          </cell>
        </row>
        <row r="5883">
          <cell r="B5883">
            <v>208648</v>
          </cell>
          <cell r="C5883" t="str">
            <v>Ball Grid Array Integrated Circuit (BGA IC) EMCP(16GB+24GB)</v>
          </cell>
          <cell r="D5883">
            <v>1</v>
          </cell>
        </row>
        <row r="5884">
          <cell r="B5884">
            <v>208654</v>
          </cell>
          <cell r="C5884" t="str">
            <v>Middle Housing-Red-MM15j</v>
          </cell>
          <cell r="D5884">
            <v>1</v>
          </cell>
        </row>
        <row r="5885">
          <cell r="B5885">
            <v>208655</v>
          </cell>
          <cell r="C5885" t="str">
            <v>FPC Capacitive Touch key-Blue-GF7</v>
          </cell>
          <cell r="D5885">
            <v>1</v>
          </cell>
        </row>
        <row r="5886">
          <cell r="B5886">
            <v>208656</v>
          </cell>
          <cell r="C5886" t="str">
            <v>Battery 2300mAh-G8i 4G</v>
          </cell>
          <cell r="D5886">
            <v>1</v>
          </cell>
        </row>
        <row r="5887">
          <cell r="B5887">
            <v>208657</v>
          </cell>
          <cell r="C5887" t="str">
            <v>Charger 1100mAh-White-G8i 4G</v>
          </cell>
          <cell r="D5887">
            <v>1</v>
          </cell>
        </row>
        <row r="5888">
          <cell r="B5888">
            <v>208658</v>
          </cell>
          <cell r="C5888" t="str">
            <v>USB Cable(White) Micro 5 Pin-G8i 4G</v>
          </cell>
          <cell r="D5888">
            <v>1</v>
          </cell>
        </row>
        <row r="5889">
          <cell r="B5889">
            <v>208659</v>
          </cell>
          <cell r="C5889" t="str">
            <v>Earphone(White) 3.5mm Jack-G8i 4G</v>
          </cell>
          <cell r="D5889">
            <v>1</v>
          </cell>
        </row>
        <row r="5890">
          <cell r="B5890">
            <v>208660</v>
          </cell>
          <cell r="C5890" t="str">
            <v>Thermal Film-Battery Cover-G8i 4G</v>
          </cell>
          <cell r="D5890">
            <v>1</v>
          </cell>
        </row>
        <row r="5891">
          <cell r="B5891">
            <v>208662</v>
          </cell>
          <cell r="C5891" t="str">
            <v>Middle Housing-Black-G8i 4G</v>
          </cell>
          <cell r="D5891">
            <v>1</v>
          </cell>
        </row>
        <row r="5892">
          <cell r="B5892">
            <v>208663</v>
          </cell>
          <cell r="C5892" t="str">
            <v>Back Housing(Battery Cover)Golden-G8i 4G</v>
          </cell>
          <cell r="D5892">
            <v>1</v>
          </cell>
        </row>
        <row r="5893">
          <cell r="B5893">
            <v>208664</v>
          </cell>
          <cell r="C5893" t="str">
            <v>FPC Key With DOME-G8i 4G</v>
          </cell>
          <cell r="D5893">
            <v>1</v>
          </cell>
        </row>
        <row r="5894">
          <cell r="B5894">
            <v>208665</v>
          </cell>
          <cell r="C5894" t="str">
            <v>Camera Lens Rear-Black-G8i 4G</v>
          </cell>
          <cell r="D5894">
            <v>1</v>
          </cell>
        </row>
        <row r="5895">
          <cell r="B5895">
            <v>208666</v>
          </cell>
          <cell r="C5895" t="str">
            <v>Flashlight Camera Lens-G8i 4G</v>
          </cell>
          <cell r="D5895">
            <v>1</v>
          </cell>
        </row>
        <row r="5896">
          <cell r="B5896">
            <v>208667</v>
          </cell>
          <cell r="C5896" t="str">
            <v>MIC Dia 4.8mm-G8i 4G</v>
          </cell>
          <cell r="D5896">
            <v>1</v>
          </cell>
        </row>
        <row r="5897">
          <cell r="B5897">
            <v>208668</v>
          </cell>
          <cell r="C5897" t="str">
            <v>Motor-Length 12mm-G8i 4G</v>
          </cell>
          <cell r="D5897">
            <v>1</v>
          </cell>
        </row>
        <row r="5898">
          <cell r="B5898">
            <v>208669</v>
          </cell>
          <cell r="C5898" t="str">
            <v>Speaker-Length 15mm-G8i 4G</v>
          </cell>
          <cell r="D5898">
            <v>1</v>
          </cell>
        </row>
        <row r="5899">
          <cell r="B5899">
            <v>208670</v>
          </cell>
          <cell r="C5899" t="str">
            <v>Antenna-GSM-Black-G8i 4G</v>
          </cell>
          <cell r="D5899">
            <v>1</v>
          </cell>
        </row>
        <row r="5900">
          <cell r="B5900">
            <v>208671</v>
          </cell>
          <cell r="C5900" t="str">
            <v>Touch With LCM-Black-G8i 4G</v>
          </cell>
          <cell r="D5900">
            <v>1</v>
          </cell>
        </row>
        <row r="5901">
          <cell r="B5901">
            <v>208672</v>
          </cell>
          <cell r="C5901" t="str">
            <v>Camera 8M-Back-G8i 4G</v>
          </cell>
          <cell r="D5901">
            <v>1</v>
          </cell>
        </row>
        <row r="5902">
          <cell r="B5902">
            <v>208673</v>
          </cell>
          <cell r="C5902" t="str">
            <v>Camera 5M-Front-G8i 4G</v>
          </cell>
          <cell r="D5902">
            <v>1</v>
          </cell>
        </row>
        <row r="5903">
          <cell r="B5903">
            <v>208674</v>
          </cell>
          <cell r="C5903" t="str">
            <v>Front Housing-Black-G8i 4G</v>
          </cell>
          <cell r="D5903">
            <v>1</v>
          </cell>
        </row>
        <row r="5904">
          <cell r="B5904">
            <v>208675</v>
          </cell>
          <cell r="C5904" t="str">
            <v>Antenna-GPS BT WIFI-Black-G8i 4G</v>
          </cell>
          <cell r="D5904">
            <v>1</v>
          </cell>
        </row>
        <row r="5905">
          <cell r="B5905">
            <v>208676</v>
          </cell>
          <cell r="C5905" t="str">
            <v>Antenna-Diversity-Black-G8i 4G</v>
          </cell>
          <cell r="D5905">
            <v>1</v>
          </cell>
        </row>
        <row r="5906">
          <cell r="B5906">
            <v>208677</v>
          </cell>
          <cell r="C5906" t="str">
            <v>Cable-Coaxial Dia 0.8mm-G8i 4G</v>
          </cell>
          <cell r="D5906">
            <v>1</v>
          </cell>
        </row>
        <row r="5907">
          <cell r="B5907">
            <v>208678</v>
          </cell>
          <cell r="C5907" t="str">
            <v>Conductive Foam-Rear Camera 4.8*4.8*1.5mm-G8i 4G</v>
          </cell>
          <cell r="D5907">
            <v>1</v>
          </cell>
        </row>
        <row r="5908">
          <cell r="B5908">
            <v>208679</v>
          </cell>
          <cell r="C5908" t="str">
            <v>Conductive Cloth-Speaker 30*5*0.05mm-G8i 4G</v>
          </cell>
          <cell r="D5908">
            <v>1</v>
          </cell>
        </row>
        <row r="5909">
          <cell r="B5909">
            <v>208680</v>
          </cell>
          <cell r="C5909" t="str">
            <v>Foam-Front Camera 3.5*0.3mm-G8i 4G</v>
          </cell>
          <cell r="D5909">
            <v>1</v>
          </cell>
        </row>
        <row r="5910">
          <cell r="B5910">
            <v>208681</v>
          </cell>
          <cell r="C5910" t="str">
            <v>Mylar-Front Camera Soldering Pad 16*6*0.05mm-G8i 4G</v>
          </cell>
          <cell r="D5910">
            <v>1</v>
          </cell>
        </row>
        <row r="5911">
          <cell r="B5911">
            <v>208682</v>
          </cell>
          <cell r="C5911" t="str">
            <v>Mylar-Mic 10*5*0.05mm-G8i 4G</v>
          </cell>
          <cell r="D5911">
            <v>1</v>
          </cell>
        </row>
        <row r="5912">
          <cell r="B5912">
            <v>208683</v>
          </cell>
          <cell r="C5912" t="str">
            <v>Conductive Foam-Shieling Cover 10*10*0.05mm-G8i 4G</v>
          </cell>
          <cell r="D5912">
            <v>2</v>
          </cell>
        </row>
        <row r="5913">
          <cell r="B5913">
            <v>208684</v>
          </cell>
          <cell r="C5913" t="str">
            <v>Conductive Cloth-LCD 50*20*0 mm-G8i 4G</v>
          </cell>
          <cell r="D5913">
            <v>1</v>
          </cell>
        </row>
        <row r="5914">
          <cell r="B5914">
            <v>208685</v>
          </cell>
          <cell r="C5914" t="str">
            <v>Mylar-PCBA 24*18*0.05mm-G8i 4G</v>
          </cell>
          <cell r="D5914">
            <v>1</v>
          </cell>
        </row>
        <row r="5915">
          <cell r="B5915">
            <v>208686</v>
          </cell>
          <cell r="C5915" t="str">
            <v>Conductive Cloth-PCBA 20*15+0.1mm-G8i 4G</v>
          </cell>
          <cell r="D5915">
            <v>1</v>
          </cell>
        </row>
        <row r="5916">
          <cell r="B5916">
            <v>208687</v>
          </cell>
          <cell r="C5916" t="str">
            <v>Conductive Cloth- I/O Connector 11.70*16.5+0.80mm-G8i 4G</v>
          </cell>
          <cell r="D5916">
            <v>1</v>
          </cell>
        </row>
        <row r="5917">
          <cell r="B5917">
            <v>208688</v>
          </cell>
          <cell r="C5917" t="str">
            <v>Mylar-Earphone 12.0*8*0.05mm-G8i 4G</v>
          </cell>
          <cell r="D5917">
            <v>1</v>
          </cell>
        </row>
        <row r="5918">
          <cell r="B5918">
            <v>208689</v>
          </cell>
          <cell r="C5918" t="str">
            <v>CPU Heat Sink-Silica 11.5*11.5*0.9mm-G8i 4G</v>
          </cell>
          <cell r="D5918">
            <v>1</v>
          </cell>
        </row>
        <row r="5919">
          <cell r="B5919">
            <v>208690</v>
          </cell>
          <cell r="C5919" t="str">
            <v>Conductive Foam-Sub PCBA 15*5*0.5mm-G8i 4G</v>
          </cell>
          <cell r="D5919">
            <v>1</v>
          </cell>
        </row>
        <row r="5920">
          <cell r="B5920">
            <v>208691</v>
          </cell>
          <cell r="C5920" t="str">
            <v>Screw Taping-PB 1.6*3*2.5*0.7mm-G8i 4G</v>
          </cell>
          <cell r="D5920">
            <v>2</v>
          </cell>
        </row>
        <row r="5921">
          <cell r="B5921">
            <v>208692</v>
          </cell>
          <cell r="C5921" t="str">
            <v>Screw Taping-PB 1.6*3.5*2.5*0.7mm-G8i 4G</v>
          </cell>
          <cell r="D5921">
            <v>13</v>
          </cell>
        </row>
        <row r="5922">
          <cell r="B5922">
            <v>208693</v>
          </cell>
          <cell r="C5922" t="str">
            <v>Waterproof Label 2.5mm-G8i 4G</v>
          </cell>
          <cell r="D5922">
            <v>1</v>
          </cell>
        </row>
        <row r="5923">
          <cell r="B5923">
            <v>208694</v>
          </cell>
          <cell r="C5923" t="str">
            <v>Sub PCBA-G8i 4G</v>
          </cell>
          <cell r="D5923">
            <v>1</v>
          </cell>
        </row>
        <row r="5924">
          <cell r="B5924">
            <v>208695</v>
          </cell>
          <cell r="C5924" t="str">
            <v>Screen Protector Film-G8i 4G</v>
          </cell>
          <cell r="D5924">
            <v>1</v>
          </cell>
        </row>
        <row r="5925">
          <cell r="B5925">
            <v>208696</v>
          </cell>
          <cell r="C5925" t="str">
            <v>TPU Handset Protector 146.3*72.3*11.11mm-G8i 4G</v>
          </cell>
          <cell r="D5925">
            <v>1</v>
          </cell>
        </row>
        <row r="5926">
          <cell r="B5926">
            <v>208697</v>
          </cell>
          <cell r="C5926" t="str">
            <v>Inner GB IMEI Label 40*45mm-G8i 4G</v>
          </cell>
          <cell r="D5926">
            <v>1</v>
          </cell>
        </row>
        <row r="5927">
          <cell r="B5927">
            <v>208698</v>
          </cell>
          <cell r="C5927" t="str">
            <v>Conductive Cloth-Speaker 30*5*0.05mm-G8i</v>
          </cell>
          <cell r="D5927">
            <v>1</v>
          </cell>
        </row>
        <row r="5928">
          <cell r="B5928">
            <v>208699</v>
          </cell>
          <cell r="C5928" t="str">
            <v>Foam-Front Camera 3.5*0.3mm-G8i</v>
          </cell>
          <cell r="D5928">
            <v>1</v>
          </cell>
        </row>
        <row r="5929">
          <cell r="B5929">
            <v>208700</v>
          </cell>
          <cell r="C5929" t="str">
            <v>Touch With LCM-Black-G8i</v>
          </cell>
          <cell r="D5929">
            <v>1</v>
          </cell>
        </row>
        <row r="5930">
          <cell r="B5930">
            <v>208701</v>
          </cell>
          <cell r="C5930" t="str">
            <v>Camera 8M-Back-G8i</v>
          </cell>
          <cell r="D5930">
            <v>1</v>
          </cell>
        </row>
        <row r="5931">
          <cell r="B5931">
            <v>208702</v>
          </cell>
          <cell r="C5931" t="str">
            <v>Camera 5M-Front-G8i</v>
          </cell>
          <cell r="D5931">
            <v>1</v>
          </cell>
        </row>
        <row r="5932">
          <cell r="B5932">
            <v>208703</v>
          </cell>
          <cell r="C5932" t="str">
            <v>Front Housing-Black-G8i</v>
          </cell>
          <cell r="D5932">
            <v>1</v>
          </cell>
        </row>
        <row r="5933">
          <cell r="B5933">
            <v>208704</v>
          </cell>
          <cell r="C5933" t="str">
            <v>Middle Housing-Light Blue-G8i</v>
          </cell>
          <cell r="D5933">
            <v>1</v>
          </cell>
        </row>
        <row r="5934">
          <cell r="B5934">
            <v>208705</v>
          </cell>
          <cell r="C5934" t="str">
            <v>Back Housing(Battery Cover)Light Blue-G8i</v>
          </cell>
          <cell r="D5934">
            <v>1</v>
          </cell>
        </row>
        <row r="5935">
          <cell r="B5935">
            <v>208706</v>
          </cell>
          <cell r="C5935" t="str">
            <v>FPC Key With DOME-G8i</v>
          </cell>
          <cell r="D5935">
            <v>1</v>
          </cell>
        </row>
        <row r="5936">
          <cell r="B5936">
            <v>208707</v>
          </cell>
          <cell r="C5936" t="str">
            <v>Camera Lens Rear-Black-G8i</v>
          </cell>
          <cell r="D5936">
            <v>1</v>
          </cell>
        </row>
        <row r="5937">
          <cell r="B5937">
            <v>208708</v>
          </cell>
          <cell r="C5937" t="str">
            <v>Flashlight Camera Lens-G8i</v>
          </cell>
          <cell r="D5937">
            <v>1</v>
          </cell>
        </row>
        <row r="5938">
          <cell r="B5938">
            <v>208709</v>
          </cell>
          <cell r="C5938" t="str">
            <v>MIC Dia 4.8mm-G8i</v>
          </cell>
          <cell r="D5938">
            <v>1</v>
          </cell>
        </row>
        <row r="5939">
          <cell r="B5939">
            <v>208710</v>
          </cell>
          <cell r="C5939" t="str">
            <v>Motor-Length 12mm-G8i</v>
          </cell>
          <cell r="D5939">
            <v>1</v>
          </cell>
        </row>
        <row r="5940">
          <cell r="B5940">
            <v>208711</v>
          </cell>
          <cell r="C5940" t="str">
            <v>Speaker-Length 15mm-G8i</v>
          </cell>
          <cell r="D5940">
            <v>1</v>
          </cell>
        </row>
        <row r="5941">
          <cell r="B5941">
            <v>208712</v>
          </cell>
          <cell r="C5941" t="str">
            <v>Antenna-GSM-Black-G8i</v>
          </cell>
          <cell r="D5941">
            <v>1</v>
          </cell>
        </row>
        <row r="5942">
          <cell r="B5942">
            <v>208713</v>
          </cell>
          <cell r="C5942" t="str">
            <v>Antenna-GPS BT WIFI-Black-G8i</v>
          </cell>
          <cell r="D5942">
            <v>1</v>
          </cell>
        </row>
        <row r="5943">
          <cell r="B5943">
            <v>208714</v>
          </cell>
          <cell r="C5943" t="str">
            <v>Conductive Foam-Rear Camera 4.8*4.8*1.5mm-G8i</v>
          </cell>
          <cell r="D5943">
            <v>1</v>
          </cell>
        </row>
        <row r="5944">
          <cell r="B5944">
            <v>208715</v>
          </cell>
          <cell r="C5944" t="str">
            <v>Ball Grid Array Integrated Circuit (BGA IC) EMCP(3GB+64GB)-(Hynix-H9TQ52ADFTACUR-KUM)</v>
          </cell>
          <cell r="D5944">
            <v>1</v>
          </cell>
        </row>
        <row r="5945">
          <cell r="B5945">
            <v>208716</v>
          </cell>
          <cell r="C5945" t="str">
            <v>Middle Housing-Blue-OLIVO L50</v>
          </cell>
          <cell r="D5945">
            <v>1.02</v>
          </cell>
        </row>
        <row r="5946">
          <cell r="B5946">
            <v>208717</v>
          </cell>
          <cell r="C5946" t="str">
            <v>Keypad-Black Blue-OLIVO L50</v>
          </cell>
          <cell r="D5946">
            <v>1.01</v>
          </cell>
        </row>
        <row r="5947">
          <cell r="B5947">
            <v>208718</v>
          </cell>
          <cell r="C5947" t="str">
            <v>Main PCBA-Primo G9</v>
          </cell>
          <cell r="D5947">
            <v>1.0069999999999999</v>
          </cell>
        </row>
        <row r="5948">
          <cell r="B5948">
            <v>208719</v>
          </cell>
          <cell r="C5948" t="str">
            <v>Speaker Net-ML21</v>
          </cell>
          <cell r="D5948">
            <v>1.02</v>
          </cell>
        </row>
        <row r="5949">
          <cell r="B5949">
            <v>208720</v>
          </cell>
          <cell r="C5949" t="str">
            <v>Back Housing(Battery Cover)Red-Primo G9</v>
          </cell>
          <cell r="D5949">
            <v>1.01</v>
          </cell>
        </row>
        <row r="5950">
          <cell r="B5950">
            <v>208721</v>
          </cell>
          <cell r="C5950" t="str">
            <v>Camera Lens-Black-RX7 Mini</v>
          </cell>
          <cell r="D5950">
            <v>1.01</v>
          </cell>
        </row>
        <row r="5951">
          <cell r="B5951">
            <v>208722</v>
          </cell>
          <cell r="C5951" t="str">
            <v>Camera Decoration-RX7 Mini</v>
          </cell>
          <cell r="D5951">
            <v>1.01</v>
          </cell>
        </row>
        <row r="5952">
          <cell r="B5952">
            <v>208723</v>
          </cell>
          <cell r="C5952" t="str">
            <v>Flash Light Cover-RX7 Mini</v>
          </cell>
          <cell r="D5952">
            <v>1.01</v>
          </cell>
        </row>
        <row r="5953">
          <cell r="B5953">
            <v>208724</v>
          </cell>
          <cell r="C5953" t="str">
            <v>Conductive Foam-LCM 7*3*0.5mm-RX7 Mini</v>
          </cell>
          <cell r="D5953">
            <v>2.04</v>
          </cell>
        </row>
        <row r="5954">
          <cell r="B5954">
            <v>208725</v>
          </cell>
          <cell r="C5954" t="str">
            <v>Conductive Cloth-Camera Grounding 17*9.4*0.05mm-RX7 Mini</v>
          </cell>
          <cell r="D5954">
            <v>1.03</v>
          </cell>
        </row>
        <row r="5955">
          <cell r="B5955">
            <v>208726</v>
          </cell>
          <cell r="C5955" t="str">
            <v>Tape-Battery Cover 145.57*68.14*0.25mm-RX7 Mini</v>
          </cell>
          <cell r="D5955">
            <v>1.03</v>
          </cell>
        </row>
        <row r="5956">
          <cell r="B5956">
            <v>208727</v>
          </cell>
          <cell r="C5956" t="str">
            <v>Screw-M1.4*1.5/Head thickness 0.5/dia 2.5/wafer 6-bobes recess-RX7 Mini</v>
          </cell>
          <cell r="D5956">
            <v>6.18</v>
          </cell>
        </row>
        <row r="5957">
          <cell r="B5957">
            <v>208728</v>
          </cell>
          <cell r="C5957" t="str">
            <v>Screw-M1.4*2.9/Head thickness 0.5/dia2.5/wafer 6-bobes recess-RX7 Mini</v>
          </cell>
          <cell r="D5957">
            <v>14.42</v>
          </cell>
        </row>
        <row r="5958">
          <cell r="B5958">
            <v>208729</v>
          </cell>
          <cell r="C5958" t="str">
            <v>Waterproof Label Dia 2.5mm-RX7 Mini</v>
          </cell>
          <cell r="D5958">
            <v>2.04</v>
          </cell>
        </row>
        <row r="5959">
          <cell r="B5959">
            <v>208730</v>
          </cell>
          <cell r="C5959" t="str">
            <v>Sim Card Ejector Pin -RX7 Mini</v>
          </cell>
          <cell r="D5959">
            <v>1</v>
          </cell>
        </row>
        <row r="5960">
          <cell r="B5960">
            <v>208731</v>
          </cell>
          <cell r="C5960" t="str">
            <v>Battery Cover Protective Film-RX7 Mini</v>
          </cell>
          <cell r="D5960">
            <v>1.01</v>
          </cell>
        </row>
        <row r="5961">
          <cell r="B5961">
            <v>208732</v>
          </cell>
          <cell r="C5961" t="str">
            <v>TP Protective Film-RX7 Mini</v>
          </cell>
          <cell r="D5961">
            <v>1.01</v>
          </cell>
        </row>
        <row r="5962">
          <cell r="B5962">
            <v>208733</v>
          </cell>
          <cell r="C5962" t="str">
            <v>Phone Case -RX7 Mini</v>
          </cell>
          <cell r="D5962">
            <v>1</v>
          </cell>
        </row>
        <row r="5963">
          <cell r="B5963">
            <v>208734</v>
          </cell>
          <cell r="C5963" t="str">
            <v>Conductive Cloth-LCD 51.5*18.35*0.05mm-RX7 Mini</v>
          </cell>
          <cell r="D5963">
            <v>1.02</v>
          </cell>
        </row>
        <row r="5964">
          <cell r="B5964">
            <v>208736</v>
          </cell>
          <cell r="C5964" t="str">
            <v>Battery Label-WMB1700205AAAH</v>
          </cell>
          <cell r="D5964">
            <v>1.02</v>
          </cell>
        </row>
        <row r="5965">
          <cell r="B5965">
            <v>208737</v>
          </cell>
          <cell r="C5965" t="str">
            <v>PE Bag(Battery)-WMB1700205AAAH</v>
          </cell>
          <cell r="D5965">
            <v>1.0029999999999999</v>
          </cell>
        </row>
        <row r="5966">
          <cell r="B5966">
            <v>208738</v>
          </cell>
          <cell r="C5966" t="str">
            <v>Battery Cell-WMB1700205AAAH</v>
          </cell>
          <cell r="D5966">
            <v>0.83830000000000005</v>
          </cell>
        </row>
        <row r="5967">
          <cell r="B5967">
            <v>208739</v>
          </cell>
          <cell r="C5967" t="str">
            <v>Protection Board-WMB1700205AAAH</v>
          </cell>
          <cell r="D5967">
            <v>0</v>
          </cell>
        </row>
        <row r="5968">
          <cell r="B5968">
            <v>208740</v>
          </cell>
          <cell r="C5968" t="str">
            <v>TOP Housing-WMB1700205AAAH</v>
          </cell>
          <cell r="D5968">
            <v>1.02</v>
          </cell>
        </row>
        <row r="5969">
          <cell r="B5969">
            <v>208741</v>
          </cell>
          <cell r="C5969" t="str">
            <v>Bottom Housing-WMB1700205AAAH</v>
          </cell>
          <cell r="D5969">
            <v>1.01</v>
          </cell>
        </row>
        <row r="5970">
          <cell r="B5970">
            <v>208742</v>
          </cell>
          <cell r="C5970" t="str">
            <v>Nickel Strip-WMB1700205AAAH</v>
          </cell>
          <cell r="D5970">
            <v>2.04E-4</v>
          </cell>
        </row>
        <row r="5971">
          <cell r="B5971">
            <v>208743</v>
          </cell>
          <cell r="C5971" t="str">
            <v>Main PCBA-G8i 4G</v>
          </cell>
          <cell r="D5971">
            <v>1</v>
          </cell>
        </row>
        <row r="5972">
          <cell r="B5972">
            <v>208744</v>
          </cell>
          <cell r="C5972" t="str">
            <v>3M Glue Tape-WMB1700205AAAH</v>
          </cell>
          <cell r="D5972">
            <v>1.2E-4</v>
          </cell>
        </row>
        <row r="5973">
          <cell r="B5973">
            <v>208745</v>
          </cell>
          <cell r="C5973" t="str">
            <v>Highland Barley Paper-WMB1700205AAAH</v>
          </cell>
          <cell r="D5973">
            <v>1.03</v>
          </cell>
        </row>
        <row r="5974">
          <cell r="B5974">
            <v>208746</v>
          </cell>
          <cell r="C5974" t="str">
            <v>ABS (Battery)-WMB1700205AAAH</v>
          </cell>
          <cell r="D5974">
            <v>4.64E-4</v>
          </cell>
        </row>
        <row r="5975">
          <cell r="B5975">
            <v>208747</v>
          </cell>
          <cell r="C5975" t="str">
            <v>Rubber Pad 1.4*3*6mm-WMB1700205AAAH</v>
          </cell>
          <cell r="D5975">
            <v>1.02</v>
          </cell>
        </row>
        <row r="5976">
          <cell r="B5976">
            <v>208748</v>
          </cell>
          <cell r="C5976" t="str">
            <v>CAP 0201 1.1pF +/-0.1pF C0G 50V</v>
          </cell>
          <cell r="D5976">
            <v>1.0149999999999999</v>
          </cell>
        </row>
        <row r="5977">
          <cell r="B5977">
            <v>208749</v>
          </cell>
          <cell r="C5977" t="str">
            <v>CAP 0201 2.7pF +/-0.1pF C0G 50V</v>
          </cell>
          <cell r="D5977">
            <v>1.0149999999999999</v>
          </cell>
        </row>
        <row r="5978">
          <cell r="B5978">
            <v>208751</v>
          </cell>
          <cell r="C5978" t="str">
            <v>CAP 0201 0.8pF +/-0.1pF C0G 50V</v>
          </cell>
          <cell r="D5978">
            <v>1.0149999999999999</v>
          </cell>
        </row>
        <row r="5979">
          <cell r="B5979">
            <v>208752</v>
          </cell>
          <cell r="C5979" t="str">
            <v>IND 0201 15nH +/-3% Q&gt;13 Srf=4.2GHz DCR=0.7ohm Ir=300mA</v>
          </cell>
          <cell r="D5979">
            <v>2.04</v>
          </cell>
        </row>
        <row r="5980">
          <cell r="B5980">
            <v>208753</v>
          </cell>
          <cell r="C5980" t="str">
            <v>IND 0201 22nH +/-3% Q&gt;20 Srf=3.95GHz DCR=0.82ohm Ir=250mA</v>
          </cell>
          <cell r="D5980">
            <v>1.02</v>
          </cell>
        </row>
        <row r="5981">
          <cell r="B5981">
            <v>208754</v>
          </cell>
          <cell r="C5981" t="str">
            <v>IND 0201 3nH +/-0.1nH Q&gt;13 Srf=11.5GHz DCR=0.25ohm Ir=450mA</v>
          </cell>
          <cell r="D5981">
            <v>1.02</v>
          </cell>
        </row>
        <row r="5982">
          <cell r="B5982">
            <v>208755</v>
          </cell>
          <cell r="C5982" t="str">
            <v>IND 0201 0.5nH +/-0.1nH Q&gt;11 Srf=20GHz DCR=0.08ohm Ir=850mA</v>
          </cell>
          <cell r="D5982">
            <v>1.02</v>
          </cell>
        </row>
        <row r="5983">
          <cell r="B5983">
            <v>208756</v>
          </cell>
          <cell r="C5983" t="str">
            <v>IND 0201 7.5nH +/-3% Q&gt;20 Srf=6.4GHz DCR=0.3ohm Ir=400mA</v>
          </cell>
          <cell r="D5983">
            <v>1.02</v>
          </cell>
        </row>
        <row r="5984">
          <cell r="B5984">
            <v>208757</v>
          </cell>
          <cell r="C5984" t="str">
            <v>IND 0603 85nH +/-5% Q&gt;11 Srf=1.38GHz DCR=0.06ohm Ir=1400mA</v>
          </cell>
          <cell r="D5984">
            <v>1.02</v>
          </cell>
        </row>
        <row r="5985">
          <cell r="B5985">
            <v>208758</v>
          </cell>
          <cell r="C5985" t="str">
            <v>IND 0201 39nH +/-3% Q&gt;20 Srf=2.2GHz DCR=2ohm Ir=150mA</v>
          </cell>
          <cell r="D5985">
            <v>1.02</v>
          </cell>
        </row>
        <row r="5986">
          <cell r="B5986">
            <v>208759</v>
          </cell>
          <cell r="C5986" t="str">
            <v>IND 0201 1.5nH +/-0.1nH Q&gt;20 Srf=18.5GHz DCR=0.05ohm Ir=1000mA</v>
          </cell>
          <cell r="D5986">
            <v>2.04</v>
          </cell>
        </row>
        <row r="5987">
          <cell r="B5987">
            <v>208760</v>
          </cell>
          <cell r="C5987" t="str">
            <v>IND 0201 1nH +/-0.1nH Q&gt;12 Srf=20GHz DCR=0.15ohm Ir=600mA</v>
          </cell>
          <cell r="D5987">
            <v>6.12</v>
          </cell>
        </row>
        <row r="5988">
          <cell r="B5988">
            <v>208761</v>
          </cell>
          <cell r="C5988" t="str">
            <v>IND 0201 3.6nH +/-0.1nH Q&gt;13 Srf=9.4GHz DCR=0.35ohm Ir=350mA</v>
          </cell>
          <cell r="D5988">
            <v>2.04</v>
          </cell>
        </row>
        <row r="5989">
          <cell r="B5989">
            <v>208762</v>
          </cell>
          <cell r="C5989" t="str">
            <v>IND 0201 2nH +/-0.1nH Q&gt;13 Srf=14.8GHz DCR=0.25ohm Ir=450mA</v>
          </cell>
          <cell r="D5989">
            <v>4.08</v>
          </cell>
        </row>
        <row r="5990">
          <cell r="B5990">
            <v>208763</v>
          </cell>
          <cell r="C5990" t="str">
            <v>IND 0201 2.5nH +/-0.1nH Q&gt;13 Srf=13.8GHz DCR=0.25ohm Ir=450mA</v>
          </cell>
          <cell r="D5990">
            <v>2.04</v>
          </cell>
        </row>
        <row r="5991">
          <cell r="B5991">
            <v>208764</v>
          </cell>
          <cell r="C5991" t="str">
            <v>IND 0201 22nH +/-3% Q&gt;9 Srf=2.9GHz DCR=2.85ohm Ir=140mA</v>
          </cell>
          <cell r="D5991">
            <v>1.02</v>
          </cell>
        </row>
        <row r="5992">
          <cell r="B5992">
            <v>208765</v>
          </cell>
          <cell r="C5992" t="str">
            <v>IND 0201 15nH +/-3% Q&gt;11 Srf=3.6GHz DCR=1.9ohm Ir=170mA</v>
          </cell>
          <cell r="D5992">
            <v>5.0999999999999996</v>
          </cell>
        </row>
        <row r="5993">
          <cell r="B5993">
            <v>208766</v>
          </cell>
          <cell r="C5993" t="str">
            <v>IND 0201 12nH +/-3% Q&gt;11 Srf=4.4GHz DCR=1.78ohm Ir=180mA</v>
          </cell>
          <cell r="D5993">
            <v>4.08</v>
          </cell>
        </row>
        <row r="5994">
          <cell r="B5994">
            <v>208767</v>
          </cell>
          <cell r="C5994" t="str">
            <v>IND 0201 10nH +/-3% Q&gt;11 Srf=5.2GHz DCR=1.52ohm Ir=190mA</v>
          </cell>
          <cell r="D5994">
            <v>1.02</v>
          </cell>
        </row>
        <row r="5995">
          <cell r="B5995">
            <v>208768</v>
          </cell>
          <cell r="C5995" t="str">
            <v>IND 0201 1.8nH +/-0.1nH Q&gt;13 Srf=15GHz DCR=0.2ohm Ir=500mA</v>
          </cell>
          <cell r="D5995">
            <v>4.08</v>
          </cell>
        </row>
        <row r="5996">
          <cell r="B5996">
            <v>208769</v>
          </cell>
          <cell r="C5996" t="str">
            <v>IND 0201 2.7nH +/-0.1nH Q&gt;13 Srf=13.1GHz DCR=0.25ohm Ir=450mA</v>
          </cell>
          <cell r="D5996">
            <v>1.02</v>
          </cell>
        </row>
        <row r="5997">
          <cell r="B5997">
            <v>208770</v>
          </cell>
          <cell r="C5997" t="str">
            <v>IND 0201 4.7nH +/-3% Q&gt;12 Srf=7.8GHz DCR=0.72ohm Ir=250mA</v>
          </cell>
          <cell r="D5997">
            <v>4.08</v>
          </cell>
        </row>
        <row r="5998">
          <cell r="B5998">
            <v>208771</v>
          </cell>
          <cell r="C5998" t="str">
            <v>IND 0201 2.4nH +/-0.1nH Q&gt;13 Srf=13.7GHz DCR=0.25ohm Ir=450mA</v>
          </cell>
          <cell r="D5998">
            <v>4.08</v>
          </cell>
        </row>
        <row r="5999">
          <cell r="B5999">
            <v>208772</v>
          </cell>
          <cell r="C5999" t="str">
            <v>IND 0201 7.5nH +/-3% Q&gt;12 Srf=5.6GHz DCR=1.22ohm Ir=200mA</v>
          </cell>
          <cell r="D5999">
            <v>4.08</v>
          </cell>
        </row>
        <row r="6000">
          <cell r="B6000">
            <v>208773</v>
          </cell>
          <cell r="C6000" t="str">
            <v>IND_Coil_10uH_1.3A_0.6ohm_+/-20%_MURATA</v>
          </cell>
          <cell r="D6000">
            <v>1.02</v>
          </cell>
        </row>
        <row r="6001">
          <cell r="B6001">
            <v>208774</v>
          </cell>
          <cell r="C6001" t="str">
            <v>IND_Coil_2.2uH_3.5A_0.085ohm_+/-20%_MURATA</v>
          </cell>
          <cell r="D6001">
            <v>1.02</v>
          </cell>
        </row>
        <row r="6002">
          <cell r="B6002">
            <v>208775</v>
          </cell>
          <cell r="C6002" t="str">
            <v>IND_Coil_0.47uH_0806_4.8A_25mohm_+/-20%_INNOCHIPS</v>
          </cell>
          <cell r="D6002">
            <v>2.04</v>
          </cell>
        </row>
        <row r="6003">
          <cell r="B6003">
            <v>208776</v>
          </cell>
          <cell r="C6003" t="str">
            <v>IND_Coil_1uH_1008_4.7A_30mohm_+/-20%_INNOCHIPS</v>
          </cell>
          <cell r="D6003">
            <v>5.0999999999999996</v>
          </cell>
        </row>
        <row r="6004">
          <cell r="B6004">
            <v>208777</v>
          </cell>
          <cell r="C6004" t="str">
            <v>IND_Coil_1uH_0806_3.5A_40mohm_+/-20%_INNOCHIPS</v>
          </cell>
          <cell r="D6004">
            <v>1.02</v>
          </cell>
        </row>
        <row r="6005">
          <cell r="B6005">
            <v>208778</v>
          </cell>
          <cell r="C6005" t="str">
            <v>IND_T-F_0.47uH_0806_5.2A_21mohm_+/-20%_INNOCHIPS</v>
          </cell>
          <cell r="D6005">
            <v>2.04</v>
          </cell>
        </row>
        <row r="6006">
          <cell r="B6006">
            <v>208779</v>
          </cell>
          <cell r="C6006" t="str">
            <v>IND 0201 1.5nH +/-0.1nH Q&gt;13 Srf=16.4GHz DCR=0.15ohm Ir=600mA</v>
          </cell>
          <cell r="D6006">
            <v>7.14</v>
          </cell>
        </row>
        <row r="6007">
          <cell r="B6007">
            <v>208780</v>
          </cell>
          <cell r="C6007" t="str">
            <v>IND 0201 3.3nH +/-0.1nH Q&gt;13 Srf=6GHz DCR=0.32ohm Ir=400mA</v>
          </cell>
          <cell r="D6007">
            <v>4.08</v>
          </cell>
        </row>
        <row r="6008">
          <cell r="B6008">
            <v>208781</v>
          </cell>
          <cell r="C6008" t="str">
            <v>IND 0201 1.6nH +/-0.1nH Q&gt;13 Srf=16.1GHz DCR=0.15ohm Ir=600mA</v>
          </cell>
          <cell r="D6008">
            <v>2.04</v>
          </cell>
        </row>
        <row r="6009">
          <cell r="B6009">
            <v>208782</v>
          </cell>
          <cell r="C6009" t="str">
            <v>CAP 0201 0.47uF +/-10% X5R 6.3V</v>
          </cell>
          <cell r="D6009">
            <v>4.0599999999999996</v>
          </cell>
        </row>
        <row r="6010">
          <cell r="B6010">
            <v>208783</v>
          </cell>
          <cell r="C6010" t="str">
            <v>CAP 0201 1pF +/-0.25pF C0G 50V</v>
          </cell>
          <cell r="D6010">
            <v>3.0449999999999999</v>
          </cell>
        </row>
        <row r="6011">
          <cell r="B6011">
            <v>208784</v>
          </cell>
          <cell r="C6011" t="str">
            <v>CAP 0402 2.2uF +/-10% X5R 6.3V</v>
          </cell>
          <cell r="D6011">
            <v>11.164999999999999</v>
          </cell>
        </row>
        <row r="6012">
          <cell r="B6012">
            <v>208785</v>
          </cell>
          <cell r="C6012" t="str">
            <v>CAP 0201 27pF +/-5% C0G 50V</v>
          </cell>
          <cell r="D6012">
            <v>2.0299999999999998</v>
          </cell>
        </row>
        <row r="6013">
          <cell r="B6013">
            <v>208786</v>
          </cell>
          <cell r="C6013" t="str">
            <v>CAP 0201 0.1uF +/-10% X5R 6.3V</v>
          </cell>
          <cell r="D6013">
            <v>47.704999999999998</v>
          </cell>
        </row>
        <row r="6014">
          <cell r="B6014">
            <v>208787</v>
          </cell>
          <cell r="C6014" t="str">
            <v>CAP 0201 22pF +/-5% C0G 50V</v>
          </cell>
          <cell r="D6014">
            <v>3.0449999999999999</v>
          </cell>
        </row>
        <row r="6015">
          <cell r="B6015">
            <v>208788</v>
          </cell>
          <cell r="C6015" t="str">
            <v>CAP 0201 8.2pF +/-0.25pF C0G 50V</v>
          </cell>
          <cell r="D6015">
            <v>1.0149999999999999</v>
          </cell>
        </row>
        <row r="6016">
          <cell r="B6016">
            <v>208789</v>
          </cell>
          <cell r="C6016" t="str">
            <v>CAP 0201 3.3pF +/-0.1pF C0G 50V</v>
          </cell>
          <cell r="D6016">
            <v>2.0299999999999998</v>
          </cell>
        </row>
        <row r="6017">
          <cell r="B6017">
            <v>208790</v>
          </cell>
          <cell r="C6017" t="str">
            <v>CAP 0201 4.7pF +/-0.25pF NPO 50V</v>
          </cell>
          <cell r="D6017">
            <v>2.0299999999999998</v>
          </cell>
        </row>
        <row r="6018">
          <cell r="B6018">
            <v>208791</v>
          </cell>
          <cell r="C6018" t="str">
            <v>CAP 0201 8pF +/-0.25pF C0G 50V</v>
          </cell>
          <cell r="D6018">
            <v>1.0149999999999999</v>
          </cell>
        </row>
        <row r="6019">
          <cell r="B6019">
            <v>208792</v>
          </cell>
          <cell r="C6019" t="str">
            <v>CAP 0402 47nF +/-10% X7R 25V</v>
          </cell>
          <cell r="D6019">
            <v>1.0149999999999999</v>
          </cell>
        </row>
        <row r="6020">
          <cell r="B6020">
            <v>208793</v>
          </cell>
          <cell r="C6020" t="str">
            <v>CAP 0201 330pF +/-10% X7R 25V</v>
          </cell>
          <cell r="D6020">
            <v>2.0299999999999998</v>
          </cell>
        </row>
        <row r="6021">
          <cell r="B6021">
            <v>208794</v>
          </cell>
          <cell r="C6021" t="str">
            <v>CAP 0201 33pF +/-5% NPO 50V</v>
          </cell>
          <cell r="D6021">
            <v>15.225</v>
          </cell>
        </row>
        <row r="6022">
          <cell r="B6022">
            <v>208795</v>
          </cell>
          <cell r="C6022" t="str">
            <v>CAP 0201 100nF +/-10% X5R 10V</v>
          </cell>
          <cell r="D6022">
            <v>7.1050000000000004</v>
          </cell>
        </row>
        <row r="6023">
          <cell r="B6023">
            <v>208796</v>
          </cell>
          <cell r="C6023" t="str">
            <v>CAP 0201 0.3pF +/-0.05pF C0G 25V</v>
          </cell>
          <cell r="D6023">
            <v>3.0449999999999999</v>
          </cell>
        </row>
        <row r="6024">
          <cell r="B6024">
            <v>208797</v>
          </cell>
          <cell r="C6024" t="str">
            <v>CAP 0201 0.2pF +/-0.05pF C0G 25V</v>
          </cell>
          <cell r="D6024">
            <v>3.0449999999999999</v>
          </cell>
        </row>
        <row r="6025">
          <cell r="B6025">
            <v>208798</v>
          </cell>
          <cell r="C6025" t="str">
            <v>CAP 0201 1pF +/-0.1pF NPO 50V</v>
          </cell>
          <cell r="D6025">
            <v>2.0299999999999998</v>
          </cell>
        </row>
        <row r="6026">
          <cell r="B6026">
            <v>208799</v>
          </cell>
          <cell r="C6026" t="str">
            <v>CAP 0201 0.6pF +/-0.1pF C0G 50V</v>
          </cell>
          <cell r="D6026">
            <v>2.0299999999999998</v>
          </cell>
        </row>
        <row r="6027">
          <cell r="B6027">
            <v>208800</v>
          </cell>
          <cell r="C6027" t="str">
            <v>CAP 0201 15pF +/-5% C0G 50V</v>
          </cell>
          <cell r="D6027">
            <v>2.0299999999999998</v>
          </cell>
        </row>
        <row r="6028">
          <cell r="B6028">
            <v>208801</v>
          </cell>
          <cell r="C6028" t="str">
            <v>CAP 0402 1nF +/-10% X7R 50V</v>
          </cell>
          <cell r="D6028">
            <v>1.0149999999999999</v>
          </cell>
        </row>
        <row r="6029">
          <cell r="B6029">
            <v>208802</v>
          </cell>
          <cell r="C6029" t="str">
            <v>CAP 0201 0.5pF +/-0.1pF NPO 25V</v>
          </cell>
          <cell r="D6029">
            <v>6.09</v>
          </cell>
        </row>
        <row r="6030">
          <cell r="B6030">
            <v>208803</v>
          </cell>
          <cell r="C6030" t="str">
            <v>CAP 0201 1.8pF +/-0.1pF NPO 50V</v>
          </cell>
          <cell r="D6030">
            <v>1.0149999999999999</v>
          </cell>
        </row>
        <row r="6031">
          <cell r="B6031">
            <v>208804</v>
          </cell>
          <cell r="C6031" t="str">
            <v>CAP 0201 0.1uF +/-10% X5R 6.3V</v>
          </cell>
          <cell r="D6031">
            <v>1.0149999999999999</v>
          </cell>
        </row>
        <row r="6032">
          <cell r="B6032">
            <v>208805</v>
          </cell>
          <cell r="C6032" t="str">
            <v>MIC_?0.25_3.76*3*1.1_1.8V</v>
          </cell>
          <cell r="D6032">
            <v>1.02</v>
          </cell>
        </row>
        <row r="6033">
          <cell r="B6033">
            <v>208806</v>
          </cell>
          <cell r="C6033" t="str">
            <v>Shielding_Cover_Wifi_E1M</v>
          </cell>
          <cell r="D6033">
            <v>1.01</v>
          </cell>
        </row>
        <row r="6034">
          <cell r="B6034">
            <v>208807</v>
          </cell>
          <cell r="C6034" t="str">
            <v>Shielding_Cover_CPU_E1M</v>
          </cell>
          <cell r="D6034">
            <v>1.01</v>
          </cell>
        </row>
        <row r="6035">
          <cell r="B6035">
            <v>208808</v>
          </cell>
          <cell r="C6035" t="str">
            <v>Shielding_Cover_PMIC_E1M</v>
          </cell>
          <cell r="D6035">
            <v>1.01</v>
          </cell>
        </row>
        <row r="6036">
          <cell r="B6036">
            <v>208809</v>
          </cell>
          <cell r="C6036" t="str">
            <v>Shielding_Cover_RF_PDA_E1M</v>
          </cell>
          <cell r="D6036">
            <v>1.01</v>
          </cell>
        </row>
        <row r="6037">
          <cell r="B6037">
            <v>208810</v>
          </cell>
          <cell r="C6037" t="str">
            <v>Shielding_Cover_RF2_E1M</v>
          </cell>
          <cell r="D6037">
            <v>1.01</v>
          </cell>
        </row>
        <row r="6038">
          <cell r="B6038">
            <v>208811</v>
          </cell>
          <cell r="C6038" t="str">
            <v>Shielding_Frame_GPS_DRG</v>
          </cell>
          <cell r="D6038">
            <v>1.01</v>
          </cell>
        </row>
        <row r="6039">
          <cell r="B6039">
            <v>208812</v>
          </cell>
          <cell r="C6039" t="str">
            <v>TRX_NMOS_30V_2.1*2.1*0.8_6P UDFN</v>
          </cell>
          <cell r="D6039">
            <v>1.02</v>
          </cell>
        </row>
        <row r="6040">
          <cell r="B6040">
            <v>208813</v>
          </cell>
          <cell r="C6040" t="str">
            <v>Chip_Bead 0402 1000ohm@100MHz +/-25% DCR=1.1ohm Ir=250mA</v>
          </cell>
          <cell r="D6040">
            <v>1.02</v>
          </cell>
        </row>
        <row r="6041">
          <cell r="B6041">
            <v>208814</v>
          </cell>
          <cell r="C6041" t="str">
            <v>Chip_Bead 0402 120ohm@100MHz +/-25% DCR=0.07ohm Ir=1500mA</v>
          </cell>
          <cell r="D6041">
            <v>2.04</v>
          </cell>
        </row>
        <row r="6042">
          <cell r="B6042">
            <v>208815</v>
          </cell>
          <cell r="C6042" t="str">
            <v>Chip_Bead 0603 1000ohm@100MHz +/-25% DCR=0.85ohm Ir=200mA</v>
          </cell>
          <cell r="D6042">
            <v>3.06</v>
          </cell>
        </row>
        <row r="6043">
          <cell r="B6043">
            <v>208816</v>
          </cell>
          <cell r="C6043" t="str">
            <v>Chip_Bead 0603 2500ohm@100MHz +/-25% DCR=1.5ohm Ir=50mA</v>
          </cell>
          <cell r="D6043">
            <v>1.02</v>
          </cell>
        </row>
        <row r="6044">
          <cell r="B6044">
            <v>208817</v>
          </cell>
          <cell r="C6044" t="str">
            <v>Chip_Bead 0201 120ohm@100MHz +/-25% DCR=0.23ohm Ir=450mA</v>
          </cell>
          <cell r="D6044">
            <v>1.02</v>
          </cell>
        </row>
        <row r="6045">
          <cell r="B6045">
            <v>208818</v>
          </cell>
          <cell r="C6045" t="str">
            <v>Chip_Bead 0402 120ohm@100MHz +/-25% DCR=0.095ohm Ir=1500mA</v>
          </cell>
          <cell r="D6045">
            <v>2.04</v>
          </cell>
        </row>
        <row r="6046">
          <cell r="B6046">
            <v>208819</v>
          </cell>
          <cell r="C6046" t="str">
            <v>Chip_Bead 0201 120ohm@100MHz +/-25% DCR=0.5ohm Ir=200mA</v>
          </cell>
          <cell r="D6046">
            <v>1.02</v>
          </cell>
        </row>
        <row r="6047">
          <cell r="B6047">
            <v>208820</v>
          </cell>
          <cell r="C6047" t="str">
            <v>SAW_B20 RX_806MHz_1.1*0.9*0.4_5P</v>
          </cell>
          <cell r="D6047">
            <v>1.01</v>
          </cell>
        </row>
        <row r="6048">
          <cell r="B6048">
            <v>208821</v>
          </cell>
          <cell r="C6048" t="str">
            <v>Duplexer_LTE Band 2_1.8*1.4*0.7_8P</v>
          </cell>
          <cell r="D6048">
            <v>1.01</v>
          </cell>
        </row>
        <row r="6049">
          <cell r="B6049">
            <v>208822</v>
          </cell>
          <cell r="C6049" t="str">
            <v>Duplexer_LTE Band 3_1.8*1.4*0.7_8P</v>
          </cell>
          <cell r="D6049">
            <v>1.01</v>
          </cell>
        </row>
        <row r="6050">
          <cell r="B6050">
            <v>208823</v>
          </cell>
          <cell r="C6050" t="str">
            <v>Duplexer_LTE Band 7_1.8*1.4*0.7_8P</v>
          </cell>
          <cell r="D6050">
            <v>1.01</v>
          </cell>
        </row>
        <row r="6051">
          <cell r="B6051">
            <v>208824</v>
          </cell>
          <cell r="C6051" t="str">
            <v>Duplexer_LTE Band8_1.8*1.4*0.5_8P</v>
          </cell>
          <cell r="D6051">
            <v>1.01</v>
          </cell>
        </row>
        <row r="6052">
          <cell r="B6052">
            <v>208825</v>
          </cell>
          <cell r="C6052" t="str">
            <v>Duplexer_LTE Band 20_1.8*1.4*0.475_8P</v>
          </cell>
          <cell r="D6052">
            <v>1.01</v>
          </cell>
        </row>
        <row r="6053">
          <cell r="B6053">
            <v>208826</v>
          </cell>
          <cell r="C6053" t="str">
            <v>Diplexer_2400~2500/4900~5950MHz_0402_4P</v>
          </cell>
          <cell r="D6053">
            <v>1.01</v>
          </cell>
        </row>
        <row r="6054">
          <cell r="B6054">
            <v>208827</v>
          </cell>
          <cell r="C6054" t="str">
            <v>IC_Tx-Rx FEM_3.6V_5.5*5.3*0.8_38P MCM?L</v>
          </cell>
          <cell r="D6054">
            <v>1.01</v>
          </cell>
        </row>
        <row r="6055">
          <cell r="B6055">
            <v>208828</v>
          </cell>
          <cell r="C6055" t="str">
            <v>IC_3.4V_4.0*6.8*0.75_42P_MCM</v>
          </cell>
          <cell r="D6055">
            <v>1.01</v>
          </cell>
        </row>
        <row r="6056">
          <cell r="B6056">
            <v>208829</v>
          </cell>
          <cell r="C6056" t="str">
            <v>IC_Switch_SP4T_1.8V_1.6*1.2*0.44_10P Module</v>
          </cell>
          <cell r="D6056">
            <v>1.01</v>
          </cell>
        </row>
        <row r="6057">
          <cell r="B6057">
            <v>208830</v>
          </cell>
          <cell r="C6057" t="str">
            <v>IC_DPDT_2.8V_1.1*1.5*0.59_10P LGA</v>
          </cell>
          <cell r="D6057">
            <v>2.02</v>
          </cell>
        </row>
        <row r="6058">
          <cell r="B6058">
            <v>208831</v>
          </cell>
          <cell r="C6058" t="str">
            <v>IC_SP12T Switch_2.85V_2.5*2.5*0.75_20P</v>
          </cell>
          <cell r="D6058">
            <v>1.01</v>
          </cell>
        </row>
        <row r="6059">
          <cell r="B6059">
            <v>208832</v>
          </cell>
          <cell r="C6059" t="str">
            <v>IC_GPS LNA_1.5V_1.1*0.7*0.375_6P</v>
          </cell>
          <cell r="D6059">
            <v>1.01</v>
          </cell>
        </row>
        <row r="6060">
          <cell r="B6060">
            <v>208833</v>
          </cell>
          <cell r="C6060" t="str">
            <v>CONN_Phone_Jack_5PIN_12.4*3.9*8.5mm</v>
          </cell>
          <cell r="D6060">
            <v>1.02</v>
          </cell>
        </row>
        <row r="6061">
          <cell r="B6061">
            <v>208834</v>
          </cell>
          <cell r="C6061" t="str">
            <v>CONN_SIM_31PIN_18.8*28.25*1.45mm</v>
          </cell>
          <cell r="D6061">
            <v>1.02</v>
          </cell>
        </row>
        <row r="6062">
          <cell r="B6062">
            <v>208835</v>
          </cell>
          <cell r="C6062" t="str">
            <v>ESD_EMI_COMMON FILTER_1.7pF_12ohm 6P SMD</v>
          </cell>
          <cell r="D6062">
            <v>1.02</v>
          </cell>
        </row>
        <row r="6063">
          <cell r="B6063">
            <v>208836</v>
          </cell>
          <cell r="C6063" t="str">
            <v>IC_MT6771V/WMZA_3.3V_11.8*11*0.9_599P VFBGA</v>
          </cell>
          <cell r="D6063">
            <v>1.002</v>
          </cell>
        </row>
        <row r="6064">
          <cell r="B6064">
            <v>208837</v>
          </cell>
          <cell r="C6064" t="str">
            <v>IC_32GB eMMC+24Gb LPDDR4X_3.6V_254P FBGA</v>
          </cell>
          <cell r="D6064">
            <v>1.002</v>
          </cell>
        </row>
        <row r="6065">
          <cell r="B6065">
            <v>208838</v>
          </cell>
          <cell r="C6065" t="str">
            <v>TVS_Diode Vrwm=5V C=7.5pF ESD=20kV SOD-523</v>
          </cell>
          <cell r="D6065">
            <v>7.14</v>
          </cell>
        </row>
        <row r="6066">
          <cell r="B6066">
            <v>208839</v>
          </cell>
          <cell r="C6066" t="str">
            <v>DIODE 40V 1A DFN1006-2L</v>
          </cell>
          <cell r="D6066">
            <v>1.02</v>
          </cell>
        </row>
        <row r="6067">
          <cell r="B6067">
            <v>208840</v>
          </cell>
          <cell r="C6067" t="str">
            <v>Diode 30V 100mA X3DFN2</v>
          </cell>
          <cell r="D6067">
            <v>1.02</v>
          </cell>
        </row>
        <row r="6068">
          <cell r="B6068">
            <v>208841</v>
          </cell>
          <cell r="C6068" t="str">
            <v>LED_WHITE_Top_1.56*1*0.81</v>
          </cell>
          <cell r="D6068">
            <v>1.02</v>
          </cell>
        </row>
        <row r="6069">
          <cell r="B6069">
            <v>208842</v>
          </cell>
          <cell r="C6069" t="str">
            <v>IC_Audio AMP_5.5V_2.57*2.1*0.65_18P CSP</v>
          </cell>
          <cell r="D6069">
            <v>1.002</v>
          </cell>
        </row>
        <row r="6070">
          <cell r="B6070">
            <v>208843</v>
          </cell>
          <cell r="C6070" t="str">
            <v>TVS_Diode Vrwm=5V C=0.4pF ESD=30KV DFN1610-2L</v>
          </cell>
          <cell r="D6070">
            <v>0</v>
          </cell>
        </row>
        <row r="6071">
          <cell r="B6071">
            <v>208844</v>
          </cell>
          <cell r="C6071" t="str">
            <v>TVS_Diode Vrwm=12V C=510pF ESD=30KV DFN1610-2L</v>
          </cell>
          <cell r="D6071">
            <v>1.02</v>
          </cell>
        </row>
        <row r="6072">
          <cell r="B6072">
            <v>208845</v>
          </cell>
          <cell r="C6072" t="str">
            <v>PCB_MB_R.D_10L_0.75mm_4 to 1_ZDT</v>
          </cell>
          <cell r="D6072">
            <v>1.0009999999999999</v>
          </cell>
        </row>
        <row r="6073">
          <cell r="B6073">
            <v>208846</v>
          </cell>
          <cell r="C6073" t="str">
            <v>PCB_SUB_R.E_4L_0.4mm_14 to 1_ZDT</v>
          </cell>
          <cell r="D6073">
            <v>1.0009999999999999</v>
          </cell>
        </row>
        <row r="6074">
          <cell r="B6074">
            <v>208847</v>
          </cell>
          <cell r="C6074" t="str">
            <v>Chip_Bead 0201 120ohm@100MHz +/-25% DCR=0.45ohm Ir=200mA</v>
          </cell>
          <cell r="D6074">
            <v>2.04</v>
          </cell>
        </row>
        <row r="6075">
          <cell r="B6075">
            <v>208848</v>
          </cell>
          <cell r="C6075" t="str">
            <v>IC_ALS_PS_4.7V_4.94*3.36*3.5_8P OLGA</v>
          </cell>
          <cell r="D6075">
            <v>1.01</v>
          </cell>
        </row>
        <row r="6076">
          <cell r="B6076">
            <v>208849</v>
          </cell>
          <cell r="C6076" t="str">
            <v>IC_6-axis sensor_3.6V_2.5*3*0.91_14P LGA</v>
          </cell>
          <cell r="D6076">
            <v>1.01</v>
          </cell>
        </row>
        <row r="6077">
          <cell r="B6077">
            <v>208850</v>
          </cell>
          <cell r="C6077" t="str">
            <v>IC_E-Compass_3V_1.2*1.2*0.64_8P BGA</v>
          </cell>
          <cell r="D6077">
            <v>1.01</v>
          </cell>
        </row>
        <row r="6078">
          <cell r="B6078">
            <v>208852</v>
          </cell>
          <cell r="C6078" t="str">
            <v>Speaker-OLVIO L2</v>
          </cell>
          <cell r="D6078">
            <v>1.02</v>
          </cell>
        </row>
        <row r="6079">
          <cell r="B6079">
            <v>208853</v>
          </cell>
          <cell r="C6079" t="str">
            <v>Microphone-OLVIO L2</v>
          </cell>
          <cell r="D6079">
            <v>1.02</v>
          </cell>
        </row>
        <row r="6080">
          <cell r="B6080">
            <v>208854</v>
          </cell>
          <cell r="C6080" t="str">
            <v>BT Antena-OLVIO L2</v>
          </cell>
          <cell r="D6080">
            <v>1.0149999999999999</v>
          </cell>
        </row>
        <row r="6081">
          <cell r="B6081">
            <v>208855</v>
          </cell>
          <cell r="C6081" t="str">
            <v>Front Housing-Black-OLVIO L2</v>
          </cell>
          <cell r="D6081">
            <v>1.02</v>
          </cell>
        </row>
        <row r="6082">
          <cell r="B6082">
            <v>208856</v>
          </cell>
          <cell r="C6082" t="str">
            <v>Middle Housing-Black-OLVIO L2</v>
          </cell>
          <cell r="D6082">
            <v>1.02</v>
          </cell>
        </row>
        <row r="6083">
          <cell r="B6083">
            <v>208857</v>
          </cell>
          <cell r="C6083" t="str">
            <v>Back Housing(Battery Cover)Black-OLVIO L2</v>
          </cell>
          <cell r="D6083">
            <v>1.01</v>
          </cell>
        </row>
        <row r="6084">
          <cell r="B6084">
            <v>208859</v>
          </cell>
          <cell r="C6084" t="str">
            <v>Back Housing(Battery Cover)Dark Blue-OLVIO L2</v>
          </cell>
          <cell r="D6084">
            <v>1.01</v>
          </cell>
        </row>
        <row r="6085">
          <cell r="B6085">
            <v>208860</v>
          </cell>
          <cell r="C6085" t="str">
            <v>Speaker Cover-Black-OLVIO L2</v>
          </cell>
          <cell r="D6085">
            <v>1.016</v>
          </cell>
        </row>
        <row r="6086">
          <cell r="B6086">
            <v>208861</v>
          </cell>
          <cell r="C6086" t="str">
            <v>LCD Lens-Black-OLVIO L2</v>
          </cell>
          <cell r="D6086">
            <v>1.03</v>
          </cell>
        </row>
        <row r="6087">
          <cell r="B6087">
            <v>208862</v>
          </cell>
          <cell r="C6087" t="str">
            <v>Camera Protective Lens-Black-OLVIO L2</v>
          </cell>
          <cell r="D6087">
            <v>1.03</v>
          </cell>
        </row>
        <row r="6088">
          <cell r="B6088">
            <v>208863</v>
          </cell>
          <cell r="C6088" t="str">
            <v>Screw Middle Housing Tapping CB1.4* Tooth Length 3.5*0.5*2.5mm-OLVIO L2</v>
          </cell>
          <cell r="D6088">
            <v>6.12</v>
          </cell>
        </row>
        <row r="6089">
          <cell r="B6089">
            <v>208864</v>
          </cell>
          <cell r="C6089" t="str">
            <v>Tape-LCD Lens 56.5*40.6*0.10mm-OLVIO L2</v>
          </cell>
          <cell r="D6089">
            <v>1.02</v>
          </cell>
        </row>
        <row r="6090">
          <cell r="B6090">
            <v>208865</v>
          </cell>
          <cell r="C6090" t="str">
            <v>Foam-LCD 46.5*34.5*0.30mm-OLVIO L2</v>
          </cell>
          <cell r="D6090">
            <v>1.02</v>
          </cell>
        </row>
        <row r="6091">
          <cell r="B6091">
            <v>208867</v>
          </cell>
          <cell r="C6091" t="str">
            <v>Front Housing-Dark Blue-OLVIO L2</v>
          </cell>
          <cell r="D6091">
            <v>1.02</v>
          </cell>
        </row>
        <row r="6092">
          <cell r="B6092">
            <v>208868</v>
          </cell>
          <cell r="C6092" t="str">
            <v>Keypad-Black-OLVIO L2</v>
          </cell>
          <cell r="D6092">
            <v>1.01</v>
          </cell>
        </row>
        <row r="6093">
          <cell r="B6093">
            <v>208872</v>
          </cell>
          <cell r="C6093" t="str">
            <v>LCM 1.77 Inch-OLVIO L2</v>
          </cell>
          <cell r="D6093">
            <v>1.0249999999999999</v>
          </cell>
        </row>
        <row r="6094">
          <cell r="B6094">
            <v>208873</v>
          </cell>
          <cell r="C6094" t="str">
            <v>Camera 0.8MP Back-OLVIO L2</v>
          </cell>
          <cell r="D6094">
            <v>1.02</v>
          </cell>
        </row>
        <row r="6095">
          <cell r="B6095">
            <v>208874</v>
          </cell>
          <cell r="C6095" t="str">
            <v>Keypad Dome-OLVIO L2</v>
          </cell>
          <cell r="D6095">
            <v>1.02</v>
          </cell>
        </row>
        <row r="6096">
          <cell r="B6096">
            <v>208875</v>
          </cell>
          <cell r="C6096" t="str">
            <v>LED Light-OLVIO L2</v>
          </cell>
          <cell r="D6096">
            <v>1.0049999999999999</v>
          </cell>
        </row>
        <row r="6097">
          <cell r="B6097">
            <v>208876</v>
          </cell>
          <cell r="C6097" t="str">
            <v>Waterproof Label Dia 4mm-OLVIO L2</v>
          </cell>
          <cell r="D6097">
            <v>1.0149999999999999</v>
          </cell>
        </row>
        <row r="6098">
          <cell r="B6098">
            <v>208877</v>
          </cell>
          <cell r="C6098" t="str">
            <v>Nickel Strip-WMB2700203AAAI</v>
          </cell>
          <cell r="D6098">
            <v>2.0000000000000001E-4</v>
          </cell>
        </row>
        <row r="6099">
          <cell r="B6099">
            <v>208878</v>
          </cell>
          <cell r="C6099" t="str">
            <v>Receiver Net-OLVIO L2</v>
          </cell>
          <cell r="D6099">
            <v>1.02</v>
          </cell>
        </row>
        <row r="6100">
          <cell r="B6100">
            <v>208879</v>
          </cell>
          <cell r="C6100" t="str">
            <v>Speaker Net-OLVIO L2</v>
          </cell>
          <cell r="D6100">
            <v>1.02</v>
          </cell>
        </row>
        <row r="6101">
          <cell r="B6101">
            <v>208880</v>
          </cell>
          <cell r="C6101" t="str">
            <v>Tape-Camera Lens 8.7*8.7*0.10mm-OLVIO L2</v>
          </cell>
          <cell r="D6101">
            <v>1.03</v>
          </cell>
        </row>
        <row r="6102">
          <cell r="B6102">
            <v>208881</v>
          </cell>
          <cell r="C6102" t="str">
            <v>Conductive Cloth-PCBA 42*34.1*0.1mm -OLVIO L2</v>
          </cell>
          <cell r="D6102">
            <v>1.02</v>
          </cell>
        </row>
        <row r="6103">
          <cell r="B6103">
            <v>208883</v>
          </cell>
          <cell r="C6103" t="str">
            <v>Speaker Holder-MH19</v>
          </cell>
          <cell r="D6103">
            <v>1.016</v>
          </cell>
        </row>
        <row r="6104">
          <cell r="B6104">
            <v>208884</v>
          </cell>
          <cell r="C6104" t="str">
            <v>Front Housing-Black-MH19</v>
          </cell>
          <cell r="D6104">
            <v>1.02</v>
          </cell>
        </row>
        <row r="6105">
          <cell r="B6105">
            <v>208885</v>
          </cell>
          <cell r="C6105" t="str">
            <v>Front Housing-Blue-MH19</v>
          </cell>
          <cell r="D6105">
            <v>1.02</v>
          </cell>
        </row>
        <row r="6106">
          <cell r="B6106">
            <v>208886</v>
          </cell>
          <cell r="C6106" t="str">
            <v>Middle Housing-Black-MH19</v>
          </cell>
          <cell r="D6106">
            <v>1.02</v>
          </cell>
        </row>
        <row r="6107">
          <cell r="B6107">
            <v>208887</v>
          </cell>
          <cell r="C6107" t="str">
            <v>Back Housing(Battery Cover)Black-MH19</v>
          </cell>
          <cell r="D6107">
            <v>1.01</v>
          </cell>
        </row>
        <row r="6108">
          <cell r="B6108">
            <v>208888</v>
          </cell>
          <cell r="C6108" t="str">
            <v>Back Housing(Battery Cover)Blue-MH19</v>
          </cell>
          <cell r="D6108">
            <v>1.01</v>
          </cell>
        </row>
        <row r="6109">
          <cell r="B6109">
            <v>208889</v>
          </cell>
          <cell r="C6109" t="str">
            <v>Keypad-Black-MH19</v>
          </cell>
          <cell r="D6109">
            <v>1.01</v>
          </cell>
        </row>
        <row r="6110">
          <cell r="B6110">
            <v>208890</v>
          </cell>
          <cell r="C6110" t="str">
            <v>Keypad-Blue-MH19</v>
          </cell>
          <cell r="D6110">
            <v>1.01</v>
          </cell>
        </row>
        <row r="6111">
          <cell r="B6111">
            <v>208891</v>
          </cell>
          <cell r="C6111" t="str">
            <v>LCD Lens-Black-MH19</v>
          </cell>
          <cell r="D6111">
            <v>1.03</v>
          </cell>
        </row>
        <row r="6112">
          <cell r="B6112">
            <v>208892</v>
          </cell>
          <cell r="C6112" t="str">
            <v>Camera Protective Lens-Black-MH19</v>
          </cell>
          <cell r="D6112">
            <v>1.03</v>
          </cell>
        </row>
        <row r="6113">
          <cell r="B6113">
            <v>208893</v>
          </cell>
          <cell r="C6113" t="str">
            <v>Tape-LCD 80.88*54.86*0.10mm-MH19</v>
          </cell>
          <cell r="D6113">
            <v>1.03</v>
          </cell>
        </row>
        <row r="6114">
          <cell r="B6114">
            <v>208894</v>
          </cell>
          <cell r="C6114" t="str">
            <v>Foam-LCD 69.1*49.9*0.4mm-MH19</v>
          </cell>
          <cell r="D6114">
            <v>1.02</v>
          </cell>
        </row>
        <row r="6115">
          <cell r="B6115">
            <v>208895</v>
          </cell>
          <cell r="C6115" t="str">
            <v>Receiver Dustproof Net-MH19</v>
          </cell>
          <cell r="D6115">
            <v>1.02</v>
          </cell>
        </row>
        <row r="6116">
          <cell r="B6116">
            <v>208896</v>
          </cell>
          <cell r="C6116" t="str">
            <v>Tape-Camera Lens 37.7*12.5*0.15mm-MH19</v>
          </cell>
          <cell r="D6116">
            <v>1.03</v>
          </cell>
        </row>
        <row r="6117">
          <cell r="B6117">
            <v>208897</v>
          </cell>
          <cell r="C6117" t="str">
            <v>Speaker Dustproof Net-MH19</v>
          </cell>
          <cell r="D6117">
            <v>1.02</v>
          </cell>
        </row>
        <row r="6118">
          <cell r="B6118">
            <v>208898</v>
          </cell>
          <cell r="C6118" t="str">
            <v>Conductive Cloth-LCD 65*49.2*0.13mm-MH19</v>
          </cell>
          <cell r="D6118">
            <v>1.02</v>
          </cell>
        </row>
        <row r="6119">
          <cell r="B6119">
            <v>208899</v>
          </cell>
          <cell r="C6119" t="str">
            <v>Screen Protector Film-MH19</v>
          </cell>
          <cell r="D6119">
            <v>1.01</v>
          </cell>
        </row>
        <row r="6120">
          <cell r="B6120">
            <v>208900</v>
          </cell>
          <cell r="C6120" t="str">
            <v>Screw-CB 1.4*3.0*2.5*0.5mm-MH19</v>
          </cell>
          <cell r="D6120">
            <v>4.08</v>
          </cell>
        </row>
        <row r="6121">
          <cell r="B6121">
            <v>208901</v>
          </cell>
          <cell r="C6121" t="str">
            <v>Screw-CB 1.4*4.0*2.5*0.5mm-MH19</v>
          </cell>
          <cell r="D6121">
            <v>6.12</v>
          </cell>
        </row>
        <row r="6122">
          <cell r="B6122">
            <v>208902</v>
          </cell>
          <cell r="C6122" t="str">
            <v>Battery-WMB01500G-MH19</v>
          </cell>
          <cell r="D6122">
            <v>1.002</v>
          </cell>
        </row>
        <row r="6123">
          <cell r="B6123">
            <v>208903</v>
          </cell>
          <cell r="C6123" t="str">
            <v>Waterproof Label Dia 2.5mm-MH19</v>
          </cell>
          <cell r="D6123">
            <v>1.0149999999999999</v>
          </cell>
        </row>
        <row r="6124">
          <cell r="B6124">
            <v>208904</v>
          </cell>
          <cell r="C6124" t="str">
            <v>Main PCBA-MH19</v>
          </cell>
          <cell r="D6124">
            <v>1.0069999999999999</v>
          </cell>
        </row>
        <row r="6125">
          <cell r="B6125">
            <v>208905</v>
          </cell>
          <cell r="C6125" t="str">
            <v>LCM 2.8 Inch-MH19</v>
          </cell>
          <cell r="D6125">
            <v>1.0249999999999999</v>
          </cell>
        </row>
        <row r="6126">
          <cell r="B6126">
            <v>208906</v>
          </cell>
          <cell r="C6126" t="str">
            <v>Camera 0.8MP FF Back-MH19</v>
          </cell>
          <cell r="D6126">
            <v>1.02</v>
          </cell>
        </row>
        <row r="6127">
          <cell r="B6127">
            <v>208907</v>
          </cell>
          <cell r="C6127" t="str">
            <v>Microphone-MH19</v>
          </cell>
          <cell r="D6127">
            <v>1.02</v>
          </cell>
        </row>
        <row r="6128">
          <cell r="B6128">
            <v>208908</v>
          </cell>
          <cell r="C6128" t="str">
            <v>Speaker-MH19</v>
          </cell>
          <cell r="D6128">
            <v>1.02</v>
          </cell>
        </row>
        <row r="6129">
          <cell r="B6129">
            <v>208909</v>
          </cell>
          <cell r="C6129" t="str">
            <v>Vibrator Motor-MH19</v>
          </cell>
          <cell r="D6129">
            <v>1.0149999999999999</v>
          </cell>
        </row>
        <row r="6130">
          <cell r="B6130">
            <v>208910</v>
          </cell>
          <cell r="C6130" t="str">
            <v>LED Light-MH19</v>
          </cell>
          <cell r="D6130">
            <v>1.0049999999999999</v>
          </cell>
        </row>
        <row r="6131">
          <cell r="B6131">
            <v>208911</v>
          </cell>
          <cell r="C6131" t="str">
            <v>Keypad Dome-MH19</v>
          </cell>
          <cell r="D6131">
            <v>1.02</v>
          </cell>
        </row>
        <row r="6132">
          <cell r="B6132">
            <v>208912</v>
          </cell>
          <cell r="C6132" t="str">
            <v>BT Antenna-MH19</v>
          </cell>
          <cell r="D6132">
            <v>1.0149999999999999</v>
          </cell>
        </row>
        <row r="6133">
          <cell r="B6133">
            <v>208913</v>
          </cell>
          <cell r="C6133" t="str">
            <v>Mylar-Black 40*5*0.05mm-MH19</v>
          </cell>
          <cell r="D6133">
            <v>1.02</v>
          </cell>
        </row>
        <row r="6134">
          <cell r="B6134">
            <v>208914</v>
          </cell>
          <cell r="C6134" t="str">
            <v>Mylar-Black 15*5*0.05mm-MH19</v>
          </cell>
          <cell r="D6134">
            <v>1.02</v>
          </cell>
        </row>
        <row r="6135">
          <cell r="B6135">
            <v>208930</v>
          </cell>
          <cell r="C6135" t="str">
            <v>Middle Housing-Twilight Blue-H8 Turbo</v>
          </cell>
          <cell r="D6135">
            <v>1.02</v>
          </cell>
        </row>
        <row r="6136">
          <cell r="B6136">
            <v>208931</v>
          </cell>
          <cell r="C6136" t="str">
            <v>Back Housing(Battery Cover)-Twilight Blue-H8 Turbo</v>
          </cell>
          <cell r="D6136">
            <v>1.01</v>
          </cell>
        </row>
        <row r="6137">
          <cell r="B6137">
            <v>208932</v>
          </cell>
          <cell r="C6137" t="str">
            <v>Side Key-Twilight Blue-H8 Turbo</v>
          </cell>
          <cell r="D6137">
            <v>1.0149999999999999</v>
          </cell>
        </row>
        <row r="6138">
          <cell r="B6138">
            <v>208939</v>
          </cell>
          <cell r="C6138" t="str">
            <v>Battery Label-WMB0700901AAAO</v>
          </cell>
          <cell r="D6138">
            <v>1.02</v>
          </cell>
        </row>
        <row r="6139">
          <cell r="B6139">
            <v>208940</v>
          </cell>
          <cell r="C6139" t="str">
            <v>PE Bag(Battery)-WMB0700901AAAO</v>
          </cell>
          <cell r="D6139">
            <v>1</v>
          </cell>
        </row>
        <row r="6140">
          <cell r="B6140">
            <v>208941</v>
          </cell>
          <cell r="C6140" t="str">
            <v>Battery Cell-WMB0700901AAAO</v>
          </cell>
          <cell r="D6140">
            <v>1.0049999999999999</v>
          </cell>
        </row>
        <row r="6141">
          <cell r="B6141">
            <v>208942</v>
          </cell>
          <cell r="C6141" t="str">
            <v>Protection Board-WMB0700901AAAO</v>
          </cell>
          <cell r="D6141">
            <v>1.02</v>
          </cell>
        </row>
        <row r="6142">
          <cell r="B6142">
            <v>208943</v>
          </cell>
          <cell r="C6142" t="str">
            <v>Top Housing-WMB0700901AAAO</v>
          </cell>
          <cell r="D6142">
            <v>1.02</v>
          </cell>
        </row>
        <row r="6143">
          <cell r="B6143">
            <v>208944</v>
          </cell>
          <cell r="C6143" t="str">
            <v>Bottom Housing-WMB0700901AAAO</v>
          </cell>
          <cell r="D6143">
            <v>1.01</v>
          </cell>
        </row>
        <row r="6144">
          <cell r="B6144">
            <v>208945</v>
          </cell>
          <cell r="C6144" t="str">
            <v>Nickel Strip Positive Pole-WMB0700901AAAO</v>
          </cell>
          <cell r="D6144">
            <v>6.0000000000000002E-5</v>
          </cell>
        </row>
        <row r="6145">
          <cell r="B6145">
            <v>208946</v>
          </cell>
          <cell r="C6145" t="str">
            <v>Nickel Strip Negative Pole-WMB0700901AAAO</v>
          </cell>
          <cell r="D6145">
            <v>4.0000000000000003E-5</v>
          </cell>
        </row>
        <row r="6146">
          <cell r="B6146">
            <v>208947</v>
          </cell>
          <cell r="C6146" t="str">
            <v>3M Glue Tape-WMB0700901AAAO</v>
          </cell>
          <cell r="D6146">
            <v>8.0000000000000007E-5</v>
          </cell>
        </row>
        <row r="6147">
          <cell r="B6147">
            <v>208948</v>
          </cell>
          <cell r="C6147" t="str">
            <v>Barley Paper 1.15*2.5*8mm-WMB0700901AAAO</v>
          </cell>
          <cell r="D6147">
            <v>1.03</v>
          </cell>
        </row>
        <row r="6148">
          <cell r="B6148">
            <v>208949</v>
          </cell>
          <cell r="C6148" t="str">
            <v>ABS (Battery)-WMB0700901AAAO</v>
          </cell>
          <cell r="D6148">
            <v>2.5750000000000002E-4</v>
          </cell>
        </row>
        <row r="6149">
          <cell r="B6149">
            <v>208950</v>
          </cell>
          <cell r="C6149" t="str">
            <v>Insulating Tape-WMB0700901AAAO</v>
          </cell>
          <cell r="D6149">
            <v>0.03</v>
          </cell>
        </row>
        <row r="6150">
          <cell r="B6150">
            <v>208951</v>
          </cell>
          <cell r="C6150" t="str">
            <v>Main PCBA-OLVIO L1</v>
          </cell>
          <cell r="D6150">
            <v>1.0069999999999999</v>
          </cell>
        </row>
        <row r="6151">
          <cell r="B6151">
            <v>208952</v>
          </cell>
          <cell r="C6151" t="str">
            <v>LCD-OLVIO L1</v>
          </cell>
          <cell r="D6151">
            <v>1.0249999999999999</v>
          </cell>
        </row>
        <row r="6152">
          <cell r="B6152">
            <v>208953</v>
          </cell>
          <cell r="C6152" t="str">
            <v>Camera-OLVIO L1</v>
          </cell>
          <cell r="D6152">
            <v>1.0125</v>
          </cell>
        </row>
        <row r="6153">
          <cell r="B6153">
            <v>208954</v>
          </cell>
          <cell r="C6153" t="str">
            <v>Speaker-OLVIO L1</v>
          </cell>
          <cell r="D6153">
            <v>1.02</v>
          </cell>
        </row>
        <row r="6154">
          <cell r="B6154">
            <v>208955</v>
          </cell>
          <cell r="C6154" t="str">
            <v>Microphone-OLVIO L1</v>
          </cell>
          <cell r="D6154">
            <v>1.0149999999999999</v>
          </cell>
        </row>
        <row r="6155">
          <cell r="B6155">
            <v>208956</v>
          </cell>
          <cell r="C6155" t="str">
            <v>BT Antena-OLVIO L1</v>
          </cell>
          <cell r="D6155">
            <v>1.0149999999999999</v>
          </cell>
        </row>
        <row r="6156">
          <cell r="B6156">
            <v>208957</v>
          </cell>
          <cell r="C6156" t="str">
            <v>Keypad Dome-OLVIO L1</v>
          </cell>
          <cell r="D6156">
            <v>1.0149999999999999</v>
          </cell>
        </row>
        <row r="6157">
          <cell r="B6157">
            <v>208958</v>
          </cell>
          <cell r="C6157" t="str">
            <v>LED Light-OLVIO L1</v>
          </cell>
          <cell r="D6157">
            <v>1.01</v>
          </cell>
        </row>
        <row r="6158">
          <cell r="B6158">
            <v>208959</v>
          </cell>
          <cell r="C6158" t="str">
            <v>Front Housing Black-OLVIO L1</v>
          </cell>
          <cell r="D6158">
            <v>1.02</v>
          </cell>
        </row>
        <row r="6159">
          <cell r="B6159">
            <v>208960</v>
          </cell>
          <cell r="C6159" t="str">
            <v>Front Housing Dark Blue-OLVIO L1</v>
          </cell>
          <cell r="D6159">
            <v>1.02</v>
          </cell>
        </row>
        <row r="6160">
          <cell r="B6160">
            <v>208961</v>
          </cell>
          <cell r="C6160" t="str">
            <v>Front Housing Light Blue-OLVIO L1</v>
          </cell>
          <cell r="D6160">
            <v>1.02</v>
          </cell>
        </row>
        <row r="6161">
          <cell r="B6161">
            <v>208962</v>
          </cell>
          <cell r="C6161" t="str">
            <v>Middle Housing Black-OLVIO L1</v>
          </cell>
          <cell r="D6161">
            <v>1.02</v>
          </cell>
        </row>
        <row r="6162">
          <cell r="B6162">
            <v>208963</v>
          </cell>
          <cell r="C6162" t="str">
            <v>Middle Housing Red-OLVIO L1</v>
          </cell>
          <cell r="D6162">
            <v>1.02</v>
          </cell>
        </row>
        <row r="6163">
          <cell r="B6163">
            <v>208964</v>
          </cell>
          <cell r="C6163" t="str">
            <v>Middle Housing Dark Blue-OLVIO L1</v>
          </cell>
          <cell r="D6163">
            <v>1.02</v>
          </cell>
        </row>
        <row r="6164">
          <cell r="B6164">
            <v>208965</v>
          </cell>
          <cell r="C6164" t="str">
            <v>Middle Housing Light Blue-OLVIO L1</v>
          </cell>
          <cell r="D6164">
            <v>1.02</v>
          </cell>
        </row>
        <row r="6165">
          <cell r="B6165">
            <v>208966</v>
          </cell>
          <cell r="C6165" t="str">
            <v>Back Housing(Battery Cover) Black-OLVIO L1</v>
          </cell>
          <cell r="D6165">
            <v>1.01</v>
          </cell>
        </row>
        <row r="6166">
          <cell r="B6166">
            <v>208967</v>
          </cell>
          <cell r="C6166" t="str">
            <v>Back Housing(Battery Cover) Dark Blue-OLVIO L1</v>
          </cell>
          <cell r="D6166">
            <v>1.01</v>
          </cell>
        </row>
        <row r="6167">
          <cell r="B6167">
            <v>208968</v>
          </cell>
          <cell r="C6167" t="str">
            <v>Back Housing(Battery Cover) Light Blue-OLVIO L1</v>
          </cell>
          <cell r="D6167">
            <v>1.01</v>
          </cell>
        </row>
        <row r="6168">
          <cell r="B6168">
            <v>208969</v>
          </cell>
          <cell r="C6168" t="str">
            <v>Keypad Black-OLVIO L1</v>
          </cell>
          <cell r="D6168">
            <v>1.0149999999999999</v>
          </cell>
        </row>
        <row r="6169">
          <cell r="B6169">
            <v>208970</v>
          </cell>
          <cell r="C6169" t="str">
            <v>Keypad Black+Red-OLVIO L1</v>
          </cell>
          <cell r="D6169">
            <v>1.0149999999999999</v>
          </cell>
        </row>
        <row r="6170">
          <cell r="B6170">
            <v>208971</v>
          </cell>
          <cell r="C6170" t="str">
            <v>Keypad Dark Blue-OLVIO L1</v>
          </cell>
          <cell r="D6170">
            <v>1.01</v>
          </cell>
        </row>
        <row r="6171">
          <cell r="B6171">
            <v>208972</v>
          </cell>
          <cell r="C6171" t="str">
            <v>Keypad Light Blue-OLVIO L1</v>
          </cell>
          <cell r="D6171">
            <v>1.01</v>
          </cell>
        </row>
        <row r="6172">
          <cell r="B6172">
            <v>208973</v>
          </cell>
          <cell r="C6172" t="str">
            <v>Speaker Bracket Black-OLVIO L1</v>
          </cell>
          <cell r="D6172">
            <v>1.0149999999999999</v>
          </cell>
        </row>
        <row r="6173">
          <cell r="B6173">
            <v>208974</v>
          </cell>
          <cell r="C6173" t="str">
            <v>LCD Lens Black-OLVIO L1</v>
          </cell>
          <cell r="D6173">
            <v>1.0249999999999999</v>
          </cell>
        </row>
        <row r="6174">
          <cell r="B6174">
            <v>208975</v>
          </cell>
          <cell r="C6174" t="str">
            <v>Camera Lens Black-OLVIO L1</v>
          </cell>
          <cell r="D6174">
            <v>1.0349999999999999</v>
          </cell>
        </row>
        <row r="6175">
          <cell r="B6175">
            <v>208976</v>
          </cell>
          <cell r="C6175" t="str">
            <v>Tape Camera Lens 9.85mm*7.05mm*0.10mm-OLVIO L1</v>
          </cell>
          <cell r="D6175">
            <v>1.0449999999999999</v>
          </cell>
        </row>
        <row r="6176">
          <cell r="B6176">
            <v>208977</v>
          </cell>
          <cell r="C6176" t="str">
            <v>Tape LCD Lens 56.5mm*40.6mm*0.10mm-OLVIO L1</v>
          </cell>
          <cell r="D6176">
            <v>1.0349999999999999</v>
          </cell>
        </row>
        <row r="6177">
          <cell r="B6177">
            <v>208978</v>
          </cell>
          <cell r="C6177" t="str">
            <v>Foam LCD L46.5mm*W34.5mm*H0.40mm-OLVIO L1</v>
          </cell>
          <cell r="D6177">
            <v>1.0349999999999999</v>
          </cell>
        </row>
        <row r="6178">
          <cell r="B6178">
            <v>208979</v>
          </cell>
          <cell r="C6178" t="str">
            <v>Receiver Dustproof Net 15.6*5.2*0.10mm-OLVIO L1</v>
          </cell>
          <cell r="D6178">
            <v>1.03</v>
          </cell>
        </row>
        <row r="6179">
          <cell r="B6179">
            <v>208980</v>
          </cell>
          <cell r="C6179" t="str">
            <v>Speaker Dustproof Net L18.4mm*W8.3mm*H0.10mm-OLVIO L1</v>
          </cell>
          <cell r="D6179">
            <v>1.0349999999999999</v>
          </cell>
        </row>
        <row r="6180">
          <cell r="B6180">
            <v>208981</v>
          </cell>
          <cell r="C6180" t="str">
            <v>Conductive Cloth PCBA 42mm*34.1mm*0.1mm-OLVIO L1</v>
          </cell>
          <cell r="D6180">
            <v>1.03</v>
          </cell>
        </row>
        <row r="6181">
          <cell r="B6181">
            <v>208982</v>
          </cell>
          <cell r="C6181" t="str">
            <v>Foam Adding LCD height-OLVIO L1</v>
          </cell>
          <cell r="D6181">
            <v>2.0699999999999998</v>
          </cell>
        </row>
        <row r="6182">
          <cell r="B6182">
            <v>208983</v>
          </cell>
          <cell r="C6182" t="str">
            <v>Screw 3.5*0.5*2.5mm-OLVIO L1</v>
          </cell>
          <cell r="D6182">
            <v>6.18</v>
          </cell>
        </row>
        <row r="6183">
          <cell r="B6183">
            <v>208984</v>
          </cell>
          <cell r="C6183" t="str">
            <v>Waterproof Label 4.0mm-OLVIO L1</v>
          </cell>
          <cell r="D6183">
            <v>1.0103</v>
          </cell>
        </row>
        <row r="6184">
          <cell r="B6184">
            <v>208985</v>
          </cell>
          <cell r="C6184" t="str">
            <v>FBGA153,11.5 x 13.0 x 0.8mm Max_16GB_Packaged NAND flash memory with e ? MMC ? 5.1 interface__</v>
          </cell>
          <cell r="D6184">
            <v>1.02</v>
          </cell>
        </row>
        <row r="6185">
          <cell r="B6185">
            <v>208986</v>
          </cell>
          <cell r="C6185" t="str">
            <v>200-ball FBGA_2GB_LPDDR4__</v>
          </cell>
          <cell r="D6185">
            <v>1.02</v>
          </cell>
        </row>
        <row r="6186">
          <cell r="B6186">
            <v>208987</v>
          </cell>
          <cell r="C6186" t="str">
            <v>TSOT-23-6L_Backlight driving_IC_Up to 92% _38V</v>
          </cell>
          <cell r="D6186">
            <v>1.002</v>
          </cell>
        </row>
        <row r="6187">
          <cell r="B6187">
            <v>208988</v>
          </cell>
          <cell r="C6187" t="str">
            <v>UTDFN-1 x 1-4L_LDO__1.8V 300mA</v>
          </cell>
          <cell r="D6187">
            <v>1.01</v>
          </cell>
        </row>
        <row r="6188">
          <cell r="B6188">
            <v>208989</v>
          </cell>
          <cell r="C6188" t="str">
            <v>TVS_Diode Vrwm = 2.8V C = 60pF DFN1006-2L bidirectional</v>
          </cell>
          <cell r="D6188">
            <v>1.02</v>
          </cell>
        </row>
        <row r="6189">
          <cell r="B6189">
            <v>208990</v>
          </cell>
          <cell r="C6189" t="str">
            <v>___Drawer 1.5H_Simple T card holder 11.1 +/- 0.1 * 6.05 + /-* 1.5 +/- 0.1mm</v>
          </cell>
          <cell r="D6189">
            <v>1.01</v>
          </cell>
        </row>
        <row r="6190">
          <cell r="B6190">
            <v>208991</v>
          </cell>
          <cell r="C6190" t="str">
            <v>Cyclohexanone,C6H10O</v>
          </cell>
          <cell r="D6190">
            <v>0</v>
          </cell>
        </row>
        <row r="6191">
          <cell r="B6191">
            <v>208992</v>
          </cell>
          <cell r="C6191" t="str">
            <v>Sub PCBA-Primo GH8</v>
          </cell>
          <cell r="D6191">
            <v>1.01</v>
          </cell>
        </row>
        <row r="6192">
          <cell r="B6192">
            <v>208993</v>
          </cell>
          <cell r="C6192" t="str">
            <v>Front Housing With LCM &amp; TP-Black-Primo GH8</v>
          </cell>
          <cell r="D6192">
            <v>1.02</v>
          </cell>
        </row>
        <row r="6193">
          <cell r="B6193">
            <v>208994</v>
          </cell>
          <cell r="C6193" t="str">
            <v>Camera 5.0M FF Front-Primo GH8</v>
          </cell>
          <cell r="D6193">
            <v>1.0049999999999999</v>
          </cell>
        </row>
        <row r="6194">
          <cell r="B6194">
            <v>208995</v>
          </cell>
          <cell r="C6194" t="str">
            <v>Camera 8M AF Dual Back-Primo GH8</v>
          </cell>
          <cell r="D6194">
            <v>1.0049999999999999</v>
          </cell>
        </row>
        <row r="6195">
          <cell r="B6195">
            <v>208996</v>
          </cell>
          <cell r="C6195" t="str">
            <v>Camera 2.0M FF Dual Sub Rear-Primo GH8</v>
          </cell>
          <cell r="D6195">
            <v>1.0049999999999999</v>
          </cell>
        </row>
        <row r="6196">
          <cell r="B6196">
            <v>208997</v>
          </cell>
          <cell r="C6196" t="str">
            <v>FPC Key With Dome-Black-Primo GH8</v>
          </cell>
          <cell r="D6196">
            <v>1.0149999999999999</v>
          </cell>
        </row>
        <row r="6197">
          <cell r="B6197">
            <v>208998</v>
          </cell>
          <cell r="C6197" t="str">
            <v>FPC-Speaker Connector-Yellow-Primo GH8</v>
          </cell>
          <cell r="D6197">
            <v>1.0149999999999999</v>
          </cell>
        </row>
        <row r="6198">
          <cell r="B6198">
            <v>209686</v>
          </cell>
          <cell r="C6198" t="str">
            <v>Camera 8M AF Back-NF4 Turbo 2GB</v>
          </cell>
          <cell r="D6198">
            <v>1.0049999999999999</v>
          </cell>
        </row>
        <row r="6199">
          <cell r="B6199">
            <v>209687</v>
          </cell>
          <cell r="C6199" t="str">
            <v>Main PCBA-L27</v>
          </cell>
          <cell r="D6199">
            <v>1</v>
          </cell>
        </row>
        <row r="6200">
          <cell r="B6200">
            <v>209688</v>
          </cell>
          <cell r="C6200" t="str">
            <v>LCM 1.77 Inch-L27</v>
          </cell>
          <cell r="D6200">
            <v>1</v>
          </cell>
        </row>
        <row r="6201">
          <cell r="B6201">
            <v>209689</v>
          </cell>
          <cell r="C6201" t="str">
            <v>Back Housing(Battery Cover)Glossy Black-L27</v>
          </cell>
          <cell r="D6201">
            <v>1</v>
          </cell>
        </row>
        <row r="6202">
          <cell r="B6202">
            <v>209690</v>
          </cell>
          <cell r="C6202" t="str">
            <v>Back Housing(Battery Cover)Dark Blue-L27</v>
          </cell>
          <cell r="D6202">
            <v>1</v>
          </cell>
        </row>
        <row r="6203">
          <cell r="B6203">
            <v>209691</v>
          </cell>
          <cell r="C6203" t="str">
            <v>Back Housing(Battery Cover)Red-L27</v>
          </cell>
          <cell r="D6203">
            <v>1</v>
          </cell>
        </row>
        <row r="6204">
          <cell r="B6204">
            <v>209692</v>
          </cell>
          <cell r="C6204" t="str">
            <v>Speaker Holder-Black-L27</v>
          </cell>
          <cell r="D6204">
            <v>1</v>
          </cell>
        </row>
        <row r="6205">
          <cell r="B6205">
            <v>209693</v>
          </cell>
          <cell r="C6205" t="str">
            <v>Keypad-Black Dark Blue-L27</v>
          </cell>
          <cell r="D6205">
            <v>1</v>
          </cell>
        </row>
        <row r="6206">
          <cell r="B6206">
            <v>209694</v>
          </cell>
          <cell r="C6206" t="str">
            <v>Keypad-Black-L27</v>
          </cell>
          <cell r="D6206">
            <v>1</v>
          </cell>
        </row>
        <row r="6207">
          <cell r="B6207">
            <v>209695</v>
          </cell>
          <cell r="C6207" t="str">
            <v>Keypad-Dark Blue-L27</v>
          </cell>
          <cell r="D6207">
            <v>1</v>
          </cell>
        </row>
        <row r="6208">
          <cell r="B6208">
            <v>209696</v>
          </cell>
          <cell r="C6208" t="str">
            <v>Keypad-Red-L27</v>
          </cell>
          <cell r="D6208">
            <v>1</v>
          </cell>
        </row>
        <row r="6209">
          <cell r="B6209">
            <v>209697</v>
          </cell>
          <cell r="C6209" t="str">
            <v>LCD Lens-Black-L27</v>
          </cell>
          <cell r="D6209">
            <v>1.0009999999999999</v>
          </cell>
        </row>
        <row r="6210">
          <cell r="B6210">
            <v>209698</v>
          </cell>
          <cell r="C6210" t="str">
            <v>Camera Lens-Black-L27</v>
          </cell>
          <cell r="D6210">
            <v>1.0009999999999999</v>
          </cell>
        </row>
        <row r="6211">
          <cell r="B6211">
            <v>209699</v>
          </cell>
          <cell r="C6211" t="str">
            <v>Conductive Cloth 51.71*37.65*0.1mm-L27</v>
          </cell>
          <cell r="D6211">
            <v>1.01</v>
          </cell>
        </row>
        <row r="6212">
          <cell r="B6212">
            <v>209700</v>
          </cell>
          <cell r="C6212" t="str">
            <v>Camera 0.8MP Back-L27</v>
          </cell>
          <cell r="D6212">
            <v>1</v>
          </cell>
        </row>
        <row r="6213">
          <cell r="B6213">
            <v>209701</v>
          </cell>
          <cell r="C6213" t="str">
            <v>Speaker-L27</v>
          </cell>
          <cell r="D6213">
            <v>1</v>
          </cell>
        </row>
        <row r="6214">
          <cell r="B6214">
            <v>209702</v>
          </cell>
          <cell r="C6214" t="str">
            <v>Microphone-L27</v>
          </cell>
          <cell r="D6214">
            <v>1</v>
          </cell>
        </row>
        <row r="6215">
          <cell r="B6215">
            <v>209703</v>
          </cell>
          <cell r="C6215" t="str">
            <v>LED Light-L27</v>
          </cell>
          <cell r="D6215">
            <v>1</v>
          </cell>
        </row>
        <row r="6216">
          <cell r="B6216">
            <v>209704</v>
          </cell>
          <cell r="C6216" t="str">
            <v>Keypad Dome-L27</v>
          </cell>
          <cell r="D6216">
            <v>1</v>
          </cell>
        </row>
        <row r="6217">
          <cell r="B6217">
            <v>209705</v>
          </cell>
          <cell r="C6217" t="str">
            <v>BT Antenna-L27</v>
          </cell>
          <cell r="D6217">
            <v>1</v>
          </cell>
        </row>
        <row r="6218">
          <cell r="B6218">
            <v>209706</v>
          </cell>
          <cell r="C6218" t="str">
            <v>Front Housing- Glossy Black-L27</v>
          </cell>
          <cell r="D6218">
            <v>1</v>
          </cell>
        </row>
        <row r="6219">
          <cell r="B6219">
            <v>209707</v>
          </cell>
          <cell r="C6219" t="str">
            <v>Front Housing-Dark Blue-L27</v>
          </cell>
          <cell r="D6219">
            <v>1</v>
          </cell>
        </row>
        <row r="6220">
          <cell r="B6220">
            <v>209708</v>
          </cell>
          <cell r="C6220" t="str">
            <v>Front Housing-Red-L27</v>
          </cell>
          <cell r="D6220">
            <v>1</v>
          </cell>
        </row>
        <row r="6221">
          <cell r="B6221">
            <v>209709</v>
          </cell>
          <cell r="C6221" t="str">
            <v>Tape-LCD Lens 54.18*40.85*0.1mm-L27</v>
          </cell>
          <cell r="D6221">
            <v>1.02</v>
          </cell>
        </row>
        <row r="6222">
          <cell r="B6222">
            <v>209710</v>
          </cell>
          <cell r="C6222" t="str">
            <v>Receiver Net 15.6*5.2*0.10mm-L27</v>
          </cell>
          <cell r="D6222">
            <v>1.0049999999999999</v>
          </cell>
        </row>
        <row r="6223">
          <cell r="B6223">
            <v>209711</v>
          </cell>
          <cell r="C6223" t="str">
            <v>Foam-LCD 46.0*34.3*0.5mm-L27</v>
          </cell>
          <cell r="D6223">
            <v>1.02</v>
          </cell>
        </row>
        <row r="6224">
          <cell r="B6224">
            <v>209712</v>
          </cell>
          <cell r="C6224" t="str">
            <v>Middle Housing-Glossy Black-L27</v>
          </cell>
          <cell r="D6224">
            <v>1</v>
          </cell>
        </row>
        <row r="6225">
          <cell r="B6225">
            <v>209713</v>
          </cell>
          <cell r="C6225" t="str">
            <v>Middle Housing-Dark Blue-L27</v>
          </cell>
          <cell r="D6225">
            <v>1</v>
          </cell>
        </row>
        <row r="6226">
          <cell r="B6226">
            <v>209714</v>
          </cell>
          <cell r="C6226" t="str">
            <v>Middle Housing-Red-L27</v>
          </cell>
          <cell r="D6226">
            <v>1</v>
          </cell>
        </row>
        <row r="6227">
          <cell r="B6227">
            <v>209715</v>
          </cell>
          <cell r="C6227" t="str">
            <v>Speaker Net 20.39*6.8*0.10mm-L27</v>
          </cell>
          <cell r="D6227">
            <v>1.0049999999999999</v>
          </cell>
        </row>
        <row r="6228">
          <cell r="B6228">
            <v>209716</v>
          </cell>
          <cell r="C6228" t="str">
            <v>Tape-Camera Lens 6.1*0.1mm-L27</v>
          </cell>
          <cell r="D6228">
            <v>1.02</v>
          </cell>
        </row>
        <row r="6229">
          <cell r="B6229">
            <v>209717</v>
          </cell>
          <cell r="C6229" t="str">
            <v>Front Housing With TP &amp; LCM-Black-H8 Pro</v>
          </cell>
          <cell r="D6229">
            <v>1</v>
          </cell>
        </row>
        <row r="6230">
          <cell r="B6230">
            <v>209718</v>
          </cell>
          <cell r="C6230" t="str">
            <v>Camera 8M FF Front-H8 Pro</v>
          </cell>
          <cell r="D6230">
            <v>1</v>
          </cell>
        </row>
        <row r="6231">
          <cell r="B6231">
            <v>209719</v>
          </cell>
          <cell r="C6231" t="str">
            <v>Camera 13M AF Dual Back -H8 Pro</v>
          </cell>
          <cell r="D6231">
            <v>1</v>
          </cell>
        </row>
        <row r="6232">
          <cell r="B6232">
            <v>209720</v>
          </cell>
          <cell r="C6232" t="str">
            <v>Fingerprint Module-Black-H8 Pro</v>
          </cell>
          <cell r="D6232">
            <v>1.0049999999999999</v>
          </cell>
        </row>
        <row r="6233">
          <cell r="B6233">
            <v>209721</v>
          </cell>
          <cell r="C6233" t="str">
            <v>Rubber Sleeve-Black-Earphone 14.4*10.1*4.8mm-H8 Pro</v>
          </cell>
          <cell r="D6233">
            <v>1.0049999999999999</v>
          </cell>
        </row>
        <row r="6234">
          <cell r="B6234">
            <v>209722</v>
          </cell>
          <cell r="C6234" t="str">
            <v>Fingerprint Module-Blue-H8 Pro</v>
          </cell>
          <cell r="D6234">
            <v>1</v>
          </cell>
        </row>
        <row r="6235">
          <cell r="B6235">
            <v>209723</v>
          </cell>
          <cell r="C6235" t="str">
            <v>Fingerprint Module-Red-H8 Pro</v>
          </cell>
          <cell r="D6235">
            <v>1</v>
          </cell>
        </row>
        <row r="6236">
          <cell r="B6236">
            <v>209724</v>
          </cell>
          <cell r="C6236" t="str">
            <v>Cable Coaxial-H8 Pro</v>
          </cell>
          <cell r="D6236">
            <v>1</v>
          </cell>
        </row>
        <row r="6237">
          <cell r="B6237">
            <v>209725</v>
          </cell>
          <cell r="C6237" t="str">
            <v>Graphite Film-Black 27.3*30.7*0.06mm-H8 Pro</v>
          </cell>
          <cell r="D6237">
            <v>1</v>
          </cell>
        </row>
        <row r="6238">
          <cell r="B6238">
            <v>209726</v>
          </cell>
          <cell r="C6238" t="str">
            <v>Graphite Film-Black 54*42.8*0.1mm-H8 Pro</v>
          </cell>
          <cell r="D6238">
            <v>1</v>
          </cell>
        </row>
        <row r="6239">
          <cell r="B6239">
            <v>209727</v>
          </cell>
          <cell r="C6239" t="str">
            <v>Graphite Film-Black 58.3*26.4*0.06mm-H8 Pro</v>
          </cell>
          <cell r="D6239">
            <v>1</v>
          </cell>
        </row>
        <row r="6240">
          <cell r="B6240">
            <v>209728</v>
          </cell>
          <cell r="C6240" t="str">
            <v>Middle Housing(Bottom Shell)Black-H8 Pro</v>
          </cell>
          <cell r="D6240">
            <v>1.02</v>
          </cell>
        </row>
        <row r="6241">
          <cell r="B6241">
            <v>209729</v>
          </cell>
          <cell r="C6241" t="str">
            <v>Middle Housing(Bottom Shell)Blue-H8 Pro</v>
          </cell>
          <cell r="D6241">
            <v>1</v>
          </cell>
        </row>
        <row r="6242">
          <cell r="B6242">
            <v>209730</v>
          </cell>
          <cell r="C6242" t="str">
            <v>Middle Housing(Bottom Shell)Red-H8 Pro</v>
          </cell>
          <cell r="D6242">
            <v>1</v>
          </cell>
        </row>
        <row r="6243">
          <cell r="B6243">
            <v>209731</v>
          </cell>
          <cell r="C6243" t="str">
            <v>Back Housing(Battery Cover)Chameleon Black-H8 Pro</v>
          </cell>
          <cell r="D6243">
            <v>1.01</v>
          </cell>
        </row>
        <row r="6244">
          <cell r="B6244">
            <v>209732</v>
          </cell>
          <cell r="C6244" t="str">
            <v>Back Housing(Battery Cover)Cyan Blue-H8 Pro</v>
          </cell>
          <cell r="D6244">
            <v>1</v>
          </cell>
        </row>
        <row r="6245">
          <cell r="B6245">
            <v>209733</v>
          </cell>
          <cell r="C6245" t="str">
            <v>Back Housing(Battery Cover)Red-H8 Pro</v>
          </cell>
          <cell r="D6245">
            <v>1</v>
          </cell>
        </row>
        <row r="6246">
          <cell r="B6246">
            <v>209734</v>
          </cell>
          <cell r="C6246" t="str">
            <v>Sim Tray-Black-H8 Pro</v>
          </cell>
          <cell r="D6246">
            <v>1</v>
          </cell>
        </row>
        <row r="6247">
          <cell r="B6247">
            <v>209735</v>
          </cell>
          <cell r="C6247" t="str">
            <v>Sim Tray-Blue-H8 Pro</v>
          </cell>
          <cell r="D6247">
            <v>1</v>
          </cell>
        </row>
        <row r="6248">
          <cell r="B6248">
            <v>209736</v>
          </cell>
          <cell r="C6248" t="str">
            <v>Sim Tray-Red-H8 Pro</v>
          </cell>
          <cell r="D6248">
            <v>1</v>
          </cell>
        </row>
        <row r="6249">
          <cell r="B6249">
            <v>209737</v>
          </cell>
          <cell r="C6249" t="str">
            <v>Antenna-GSM-Black-H8 Pro</v>
          </cell>
          <cell r="D6249">
            <v>1</v>
          </cell>
        </row>
        <row r="6250">
          <cell r="B6250">
            <v>209738</v>
          </cell>
          <cell r="C6250" t="str">
            <v>Antenna-WIFI/GPS/BT-Black-H8 Pro</v>
          </cell>
          <cell r="D6250">
            <v>1</v>
          </cell>
        </row>
        <row r="6251">
          <cell r="B6251">
            <v>209739</v>
          </cell>
          <cell r="C6251" t="str">
            <v>Battery 3000mAh-P13</v>
          </cell>
          <cell r="D6251">
            <v>1</v>
          </cell>
        </row>
        <row r="6252">
          <cell r="B6252">
            <v>209740</v>
          </cell>
          <cell r="C6252" t="str">
            <v>Back Housing(Battery Cover)Black-P13</v>
          </cell>
          <cell r="D6252">
            <v>1</v>
          </cell>
        </row>
        <row r="6253">
          <cell r="B6253">
            <v>209742</v>
          </cell>
          <cell r="C6253" t="str">
            <v>LCD Protector Film-P13</v>
          </cell>
          <cell r="D6253">
            <v>1</v>
          </cell>
        </row>
        <row r="6254">
          <cell r="B6254">
            <v>209743</v>
          </cell>
          <cell r="C6254" t="str">
            <v>Earphone(Black) 3.5mm Jack-P13</v>
          </cell>
          <cell r="D6254">
            <v>1</v>
          </cell>
        </row>
        <row r="6255">
          <cell r="B6255">
            <v>209747</v>
          </cell>
          <cell r="C6255" t="str">
            <v>0201 IND(2.0nH, +/- 0.3nH,HighQ&gt;13,compensation+0.25N)</v>
          </cell>
          <cell r="D6255">
            <v>1</v>
          </cell>
        </row>
        <row r="6256">
          <cell r="B6256">
            <v>209748</v>
          </cell>
          <cell r="C6256" t="str">
            <v>0201Inductor(2.2nH, +/- 0.3nH,HighQValue)</v>
          </cell>
          <cell r="D6256">
            <v>1</v>
          </cell>
        </row>
        <row r="6257">
          <cell r="B6257">
            <v>209749</v>
          </cell>
          <cell r="C6257" t="str">
            <v>0201 IND(2.7nH, +/- 0.3nH,HighQValue,compensation+0.25N)</v>
          </cell>
          <cell r="D6257">
            <v>2</v>
          </cell>
        </row>
        <row r="6258">
          <cell r="B6258">
            <v>209750</v>
          </cell>
          <cell r="C6258" t="str">
            <v>0201 IND(3.3nH, +/- 0.3nH,HighQValue,compensation+0.25N)</v>
          </cell>
          <cell r="D6258">
            <v>4</v>
          </cell>
        </row>
        <row r="6259">
          <cell r="B6259">
            <v>209751</v>
          </cell>
          <cell r="C6259" t="str">
            <v>0201 IND(3.9nH, +/- 0.3nH,HighQValue,compensation+0.25N)</v>
          </cell>
          <cell r="D6259">
            <v>1</v>
          </cell>
        </row>
        <row r="6260">
          <cell r="B6260">
            <v>209752</v>
          </cell>
          <cell r="C6260" t="str">
            <v>0201 IND(5.1nH, +/- 0.3nH,HighQ&gt;13,compensation+0.25N)</v>
          </cell>
          <cell r="D6260">
            <v>1</v>
          </cell>
        </row>
        <row r="6261">
          <cell r="B6261">
            <v>209753</v>
          </cell>
          <cell r="C6261" t="str">
            <v>0201Inductor(5.6nH, +/- 0.3nH,HighQValue)</v>
          </cell>
          <cell r="D6261">
            <v>1</v>
          </cell>
        </row>
        <row r="6262">
          <cell r="B6262">
            <v>209754</v>
          </cell>
          <cell r="C6262" t="str">
            <v>0201Inductor(18nH, +/- 5%,HighQValue)</v>
          </cell>
          <cell r="D6262">
            <v>2</v>
          </cell>
        </row>
        <row r="6263">
          <cell r="B6263">
            <v>209755</v>
          </cell>
          <cell r="C6263" t="str">
            <v>0201 IND(33nH, +/- 5%,HighQ&gt;11,compensation+0.85N)</v>
          </cell>
          <cell r="D6263">
            <v>1</v>
          </cell>
        </row>
        <row r="6264">
          <cell r="B6264">
            <v>209756</v>
          </cell>
          <cell r="C6264" t="str">
            <v>0201 IND(100nH, +/- 5%,HighQ&gt;10,compensation+0.86N)</v>
          </cell>
          <cell r="D6264">
            <v>1</v>
          </cell>
        </row>
        <row r="6265">
          <cell r="B6265">
            <v>209757</v>
          </cell>
          <cell r="C6265" t="str">
            <v>0201 IND(120nH, +/- 5%,HighQ&gt;9,compensation+0.86N)</v>
          </cell>
          <cell r="D6265">
            <v>4</v>
          </cell>
        </row>
        <row r="6266">
          <cell r="B6266">
            <v>209758</v>
          </cell>
          <cell r="C6266" t="str">
            <v>Micro USB CONNECTOR(7.5*5.2*2.45,0.65PITCH, 5pin,4DIP)</v>
          </cell>
          <cell r="D6266">
            <v>1</v>
          </cell>
        </row>
        <row r="6267">
          <cell r="B6267">
            <v>209759</v>
          </cell>
          <cell r="C6267" t="str">
            <v>Micro Sim Connector(1.5h, PIN)</v>
          </cell>
          <cell r="D6267">
            <v>2</v>
          </cell>
        </row>
        <row r="6268">
          <cell r="B6268">
            <v>209760</v>
          </cell>
          <cell r="C6268" t="str">
            <v>T-FLASH CARD CONNECTOR(1.5H)</v>
          </cell>
          <cell r="D6268">
            <v>1</v>
          </cell>
        </row>
        <row r="6269">
          <cell r="B6269">
            <v>209761</v>
          </cell>
          <cell r="C6269" t="str">
            <v>BATTERY CONNECTOR(3pin side contact with post,5.4H,3.0P with position column)</v>
          </cell>
          <cell r="D6269">
            <v>1</v>
          </cell>
        </row>
        <row r="6270">
          <cell r="B6270">
            <v>209762</v>
          </cell>
          <cell r="C6270" t="str">
            <v>Main PCBA-P13</v>
          </cell>
          <cell r="D6270">
            <v>1</v>
          </cell>
        </row>
        <row r="6271">
          <cell r="B6271">
            <v>209763</v>
          </cell>
          <cell r="C6271" t="str">
            <v>Middle Housing-Blue-P13</v>
          </cell>
          <cell r="D6271">
            <v>1</v>
          </cell>
        </row>
        <row r="6272">
          <cell r="B6272">
            <v>209764</v>
          </cell>
          <cell r="C6272" t="str">
            <v>Keypad-Black Blue-P13</v>
          </cell>
          <cell r="D6272">
            <v>1</v>
          </cell>
        </row>
        <row r="6273">
          <cell r="B6273">
            <v>209765</v>
          </cell>
          <cell r="C6273" t="str">
            <v>Resistor,0 ohm,0~0.05 ohm,1/20W,0201</v>
          </cell>
          <cell r="D6273">
            <v>5</v>
          </cell>
        </row>
        <row r="6274">
          <cell r="B6274">
            <v>209766</v>
          </cell>
          <cell r="C6274" t="str">
            <v>Resistor,0 ohm,0~0.05 ohm,1/16W,0402</v>
          </cell>
          <cell r="D6274">
            <v>2</v>
          </cell>
        </row>
        <row r="6275">
          <cell r="B6275">
            <v>209767</v>
          </cell>
          <cell r="C6275" t="str">
            <v>Resistor,0.068 ohm, +/- 1%,1/4W,TCR &lt;= +/- 800PPM/Deg. Celsius, 0805</v>
          </cell>
          <cell r="D6275">
            <v>1</v>
          </cell>
        </row>
        <row r="6276">
          <cell r="B6276">
            <v>209768</v>
          </cell>
          <cell r="C6276" t="str">
            <v>Resistor,100 ohm, +/- 5%,1/16W,0402</v>
          </cell>
          <cell r="D6276">
            <v>1</v>
          </cell>
        </row>
        <row r="6277">
          <cell r="B6277">
            <v>209769</v>
          </cell>
          <cell r="C6277" t="str">
            <v>Resistor,1K ohm, +/- 5%,1/20W,0201</v>
          </cell>
          <cell r="D6277">
            <v>12</v>
          </cell>
        </row>
        <row r="6278">
          <cell r="B6278">
            <v>209770</v>
          </cell>
          <cell r="C6278" t="str">
            <v>Resistor,1.5K ohm, +/- 5%,1/20W,0201</v>
          </cell>
          <cell r="D6278">
            <v>2</v>
          </cell>
        </row>
        <row r="6279">
          <cell r="B6279">
            <v>209771</v>
          </cell>
          <cell r="C6279" t="str">
            <v>Resistor,200 ohm, +/- 5%,1/16W,0402</v>
          </cell>
          <cell r="D6279">
            <v>1</v>
          </cell>
        </row>
        <row r="6280">
          <cell r="B6280">
            <v>209772</v>
          </cell>
          <cell r="C6280" t="str">
            <v>RES 0201 2.4Kohm +/-5%</v>
          </cell>
          <cell r="D6280">
            <v>2</v>
          </cell>
        </row>
        <row r="6281">
          <cell r="B6281">
            <v>209773</v>
          </cell>
          <cell r="C6281" t="str">
            <v>Resistor,33 ohm, +/- 5%,1/20W,0201</v>
          </cell>
          <cell r="D6281">
            <v>3</v>
          </cell>
        </row>
        <row r="6282">
          <cell r="B6282">
            <v>209774</v>
          </cell>
          <cell r="C6282" t="str">
            <v>CAP 0201 3pF +/-0.25pF C0G 25V</v>
          </cell>
          <cell r="D6282">
            <v>3.0449999999999999</v>
          </cell>
        </row>
        <row r="6283">
          <cell r="B6283">
            <v>209775</v>
          </cell>
          <cell r="C6283" t="str">
            <v>Capacitor,0.5pF, +/- 0.25pF,25V,COG,0201</v>
          </cell>
          <cell r="D6283">
            <v>1</v>
          </cell>
        </row>
        <row r="6284">
          <cell r="B6284">
            <v>209776</v>
          </cell>
          <cell r="C6284" t="str">
            <v>Capacitor,10pF, +/- 5%,25V,COG,0201</v>
          </cell>
          <cell r="D6284">
            <v>1</v>
          </cell>
        </row>
        <row r="6285">
          <cell r="B6285">
            <v>209777</v>
          </cell>
          <cell r="C6285" t="str">
            <v>CAP 0201 100pF +/-10% C0G 25V</v>
          </cell>
          <cell r="D6285">
            <v>5.0750000000000002</v>
          </cell>
        </row>
        <row r="6286">
          <cell r="B6286">
            <v>209778</v>
          </cell>
          <cell r="C6286" t="str">
            <v>Capacitor,1nF, +/- 20%,25V,X5R,0201</v>
          </cell>
          <cell r="D6286">
            <v>3</v>
          </cell>
        </row>
        <row r="6287">
          <cell r="B6287">
            <v>209779</v>
          </cell>
          <cell r="C6287" t="str">
            <v>Capacitor,1uF, +/- 10%,25V,X5R,0402</v>
          </cell>
          <cell r="D6287">
            <v>1</v>
          </cell>
        </row>
        <row r="6288">
          <cell r="B6288">
            <v>209780</v>
          </cell>
          <cell r="C6288" t="str">
            <v>CAP 0201 1uF +/-20% X5R 6.3V</v>
          </cell>
          <cell r="D6288">
            <v>55</v>
          </cell>
        </row>
        <row r="6289">
          <cell r="B6289">
            <v>209781</v>
          </cell>
          <cell r="C6289" t="str">
            <v>Capacitor,10uF, +/- 20%,6.3V,X5R,0402</v>
          </cell>
          <cell r="D6289">
            <v>1</v>
          </cell>
        </row>
        <row r="6290">
          <cell r="B6290">
            <v>209785</v>
          </cell>
          <cell r="C6290" t="str">
            <v>Transient Voltage Suppressor,Uni-direction,7.5V,2200pF,DFN2*2-3L,ESD5641D07-3/TR,WILLSEMI</v>
          </cell>
          <cell r="D6290">
            <v>1</v>
          </cell>
        </row>
        <row r="6291">
          <cell r="B6291">
            <v>209786</v>
          </cell>
          <cell r="C6291" t="str">
            <v>ESD Protector,Bi-direction,4.5V,600pF,DFN2*2-3L,PTVSHC3N4V5B,Prisemi</v>
          </cell>
          <cell r="D6291">
            <v>1</v>
          </cell>
        </row>
        <row r="6292">
          <cell r="B6292">
            <v>209787</v>
          </cell>
          <cell r="C6292" t="str">
            <v>Micro USB Connector(Micro USB Connector)(2DIP+2SMT),paste on board, Flanging edge and rear shift, 5PIN, 0.65PITCH, 8.0x5.6x2.4mmH, USB65-051T64-001BN,Juda</v>
          </cell>
          <cell r="D6292">
            <v>1</v>
          </cell>
        </row>
        <row r="6293">
          <cell r="B6293">
            <v>209788</v>
          </cell>
          <cell r="C6293" t="str">
            <v>Battery Connector,Shell fragment type,4SMT,With two positioning column,3PIN,3.0PITCH,9.0x3.5x6.0mmH,HW-BAT03P-060A,Xin Hanwei</v>
          </cell>
          <cell r="D6293">
            <v>1</v>
          </cell>
        </row>
        <row r="6294">
          <cell r="B6294">
            <v>209789</v>
          </cell>
          <cell r="C6294" t="str">
            <v>T-card Connector(T-FLASH Connector),Lift cover type, 8PIN, 1.1PITCH, 14.5x13.6x1.9mmH,ALP-TFH815-00,Alips</v>
          </cell>
          <cell r="D6294">
            <v>1</v>
          </cell>
        </row>
        <row r="6295">
          <cell r="B6295">
            <v>209790</v>
          </cell>
          <cell r="C6295" t="str">
            <v>Audio Jack(dia 3.5mm),Headless large slan,with one positioning column,6pin(3DIP+4SMT),12.6x6.7x4.55mmH,HW-PJ-0045,Xin Hanwei</v>
          </cell>
          <cell r="D6295">
            <v>1</v>
          </cell>
        </row>
        <row r="6296">
          <cell r="B6296">
            <v>209791</v>
          </cell>
          <cell r="C6296" t="str">
            <v>PCB,FF253-MB-V3.0,Tong Yuan</v>
          </cell>
          <cell r="D6296">
            <v>1</v>
          </cell>
        </row>
        <row r="6297">
          <cell r="B6297">
            <v>209792</v>
          </cell>
          <cell r="C6297" t="str">
            <v>Shielding Case(BB),,irregular,tinplate ,added sealing,24.91x21.25x1.6mmH,FF253,Jie Si</v>
          </cell>
          <cell r="D6297">
            <v>1</v>
          </cell>
        </row>
        <row r="6298">
          <cell r="B6298">
            <v>209795</v>
          </cell>
          <cell r="C6298" t="str">
            <v>Main PCBA-R5+</v>
          </cell>
          <cell r="D6298">
            <v>1</v>
          </cell>
        </row>
        <row r="6299">
          <cell r="B6299">
            <v>209796</v>
          </cell>
          <cell r="C6299" t="str">
            <v>TP Case-R5+</v>
          </cell>
          <cell r="D6299">
            <v>1</v>
          </cell>
        </row>
        <row r="6300">
          <cell r="B6300">
            <v>209797</v>
          </cell>
          <cell r="C6300" t="str">
            <v>Fringerprint Module-Black-R5+</v>
          </cell>
          <cell r="D6300">
            <v>1</v>
          </cell>
        </row>
        <row r="6301">
          <cell r="B6301">
            <v>209798</v>
          </cell>
          <cell r="C6301" t="str">
            <v>Battery Cover Coil-Black-R5+</v>
          </cell>
          <cell r="D6301">
            <v>1</v>
          </cell>
        </row>
        <row r="6302">
          <cell r="B6302">
            <v>209803</v>
          </cell>
          <cell r="C6302" t="str">
            <v>Usb Cable-WMU10010BAW-FKY</v>
          </cell>
          <cell r="D6302">
            <v>1</v>
          </cell>
        </row>
        <row r="6303">
          <cell r="B6303">
            <v>209806</v>
          </cell>
          <cell r="C6303" t="str">
            <v>Insulated Tape-Side key FPC-F8s</v>
          </cell>
          <cell r="D6303">
            <v>1</v>
          </cell>
        </row>
        <row r="6304">
          <cell r="B6304">
            <v>209807</v>
          </cell>
          <cell r="C6304" t="str">
            <v>Earphone With MIC-Common</v>
          </cell>
          <cell r="D6304">
            <v>0</v>
          </cell>
        </row>
        <row r="6305">
          <cell r="B6305">
            <v>209808</v>
          </cell>
          <cell r="C6305" t="str">
            <v>Bottom Housing-MAX010</v>
          </cell>
          <cell r="D6305">
            <v>1</v>
          </cell>
        </row>
        <row r="6306">
          <cell r="B6306">
            <v>209809</v>
          </cell>
          <cell r="C6306" t="str">
            <v>Battery label-MAX010</v>
          </cell>
          <cell r="D6306">
            <v>1</v>
          </cell>
        </row>
        <row r="6307">
          <cell r="B6307">
            <v>209810</v>
          </cell>
          <cell r="C6307" t="str">
            <v>3M Glue Tape-MAX010</v>
          </cell>
          <cell r="D6307">
            <v>1.0101</v>
          </cell>
        </row>
        <row r="6308">
          <cell r="B6308">
            <v>209811</v>
          </cell>
          <cell r="C6308" t="str">
            <v>Highland Barley Paper 1.4*2*4.5mm-MAX010</v>
          </cell>
          <cell r="D6308">
            <v>1</v>
          </cell>
        </row>
        <row r="6309">
          <cell r="B6309">
            <v>209812</v>
          </cell>
          <cell r="C6309" t="str">
            <v>PE Bag(Battery)-MAX010</v>
          </cell>
          <cell r="D6309">
            <v>1</v>
          </cell>
        </row>
        <row r="6310">
          <cell r="B6310">
            <v>209813</v>
          </cell>
          <cell r="C6310" t="str">
            <v>ABS (Battery)-MAX010</v>
          </cell>
          <cell r="D6310">
            <v>2.6699999999999998E-4</v>
          </cell>
        </row>
        <row r="6311">
          <cell r="B6311">
            <v>209814</v>
          </cell>
          <cell r="C6311" t="str">
            <v>Earphone Without MIC-Common</v>
          </cell>
          <cell r="D6311">
            <v>1</v>
          </cell>
        </row>
        <row r="6312">
          <cell r="B6312">
            <v>209815</v>
          </cell>
          <cell r="C6312" t="str">
            <v>Battery Cell-MAX010</v>
          </cell>
          <cell r="D6312">
            <v>1</v>
          </cell>
        </row>
        <row r="6313">
          <cell r="B6313">
            <v>209816</v>
          </cell>
          <cell r="C6313" t="str">
            <v>Protection Board-MAX010</v>
          </cell>
          <cell r="D6313">
            <v>1</v>
          </cell>
        </row>
        <row r="6314">
          <cell r="B6314">
            <v>209817</v>
          </cell>
          <cell r="C6314" t="str">
            <v>Nickel Strip-MAX010</v>
          </cell>
          <cell r="D6314">
            <v>2.2222</v>
          </cell>
        </row>
        <row r="6315">
          <cell r="B6315">
            <v>209818</v>
          </cell>
          <cell r="C6315" t="str">
            <v>TOP Housing-MAX010</v>
          </cell>
          <cell r="D6315">
            <v>1</v>
          </cell>
        </row>
        <row r="6316">
          <cell r="B6316">
            <v>209828</v>
          </cell>
          <cell r="C6316" t="str">
            <v>Main FPC-H8</v>
          </cell>
          <cell r="D6316">
            <v>1</v>
          </cell>
        </row>
        <row r="6317">
          <cell r="B6317">
            <v>209829</v>
          </cell>
          <cell r="C6317" t="str">
            <v>FPC Key With DOME-H8</v>
          </cell>
          <cell r="D6317">
            <v>1</v>
          </cell>
        </row>
        <row r="6318">
          <cell r="B6318">
            <v>209830</v>
          </cell>
          <cell r="C6318" t="str">
            <v>Receiver-H8</v>
          </cell>
          <cell r="D6318">
            <v>1</v>
          </cell>
        </row>
        <row r="6319">
          <cell r="B6319">
            <v>209841</v>
          </cell>
          <cell r="C6319" t="str">
            <v>Cable Coaxial-H8</v>
          </cell>
          <cell r="D6319">
            <v>1</v>
          </cell>
        </row>
        <row r="6320">
          <cell r="B6320">
            <v>209842</v>
          </cell>
          <cell r="C6320" t="str">
            <v>Front Housing-Black-H8</v>
          </cell>
          <cell r="D6320">
            <v>1</v>
          </cell>
        </row>
        <row r="6321">
          <cell r="B6321">
            <v>209843</v>
          </cell>
          <cell r="C6321" t="str">
            <v>Middle Housing-Midnight Blue-H8</v>
          </cell>
          <cell r="D6321">
            <v>1</v>
          </cell>
        </row>
        <row r="6322">
          <cell r="B6322">
            <v>209844</v>
          </cell>
          <cell r="C6322" t="str">
            <v>Back Housing(Battery Cover)-Midnight Blue-H8</v>
          </cell>
          <cell r="D6322">
            <v>1</v>
          </cell>
        </row>
        <row r="6323">
          <cell r="B6323">
            <v>209845</v>
          </cell>
          <cell r="C6323" t="str">
            <v>Silica Gel-Light Sensor 6*4.75*4.35mm-H8</v>
          </cell>
          <cell r="D6323">
            <v>1</v>
          </cell>
        </row>
        <row r="6324">
          <cell r="B6324">
            <v>209846</v>
          </cell>
          <cell r="C6324" t="str">
            <v>Silica Gel-MIC seal 6*4.75*4.35mm-H8</v>
          </cell>
          <cell r="D6324">
            <v>1</v>
          </cell>
        </row>
        <row r="6325">
          <cell r="B6325">
            <v>209847</v>
          </cell>
          <cell r="C6325" t="str">
            <v>Side Key-Midnight Blue-H8</v>
          </cell>
          <cell r="D6325">
            <v>1</v>
          </cell>
        </row>
        <row r="6326">
          <cell r="B6326">
            <v>209848</v>
          </cell>
          <cell r="C6326" t="str">
            <v>Conductive Cloth1-PCBA 30*12.45*0.15mm-H8</v>
          </cell>
          <cell r="D6326">
            <v>1</v>
          </cell>
        </row>
        <row r="6327">
          <cell r="B6327">
            <v>209849</v>
          </cell>
          <cell r="C6327" t="str">
            <v>Conductive Cloth2-PCBA 13.1*13.1*0.15mm-H8</v>
          </cell>
          <cell r="D6327">
            <v>1</v>
          </cell>
        </row>
        <row r="6328">
          <cell r="B6328">
            <v>209850</v>
          </cell>
          <cell r="C6328" t="str">
            <v>Camera Lens Rear-H8</v>
          </cell>
          <cell r="D6328">
            <v>1</v>
          </cell>
        </row>
        <row r="6329">
          <cell r="B6329">
            <v>209851</v>
          </cell>
          <cell r="C6329" t="str">
            <v>Antenna-GSM-Balck-H8</v>
          </cell>
          <cell r="D6329">
            <v>1</v>
          </cell>
        </row>
        <row r="6330">
          <cell r="B6330">
            <v>209852</v>
          </cell>
          <cell r="C6330" t="str">
            <v>Antenna-Sub-Black-H8</v>
          </cell>
          <cell r="D6330">
            <v>1</v>
          </cell>
        </row>
        <row r="6331">
          <cell r="B6331">
            <v>209853</v>
          </cell>
          <cell r="C6331" t="str">
            <v>Antenna-GPS WIFI/BT-Black-H8</v>
          </cell>
          <cell r="D6331">
            <v>1</v>
          </cell>
        </row>
        <row r="6332">
          <cell r="B6332">
            <v>209854</v>
          </cell>
          <cell r="C6332" t="str">
            <v>Screw-Black-M1.4*2mm-H8</v>
          </cell>
          <cell r="D6332">
            <v>6</v>
          </cell>
        </row>
        <row r="6333">
          <cell r="B6333">
            <v>209855</v>
          </cell>
          <cell r="C6333" t="str">
            <v>Screw-Silver-1.4*3.0mm-H8</v>
          </cell>
          <cell r="D6333">
            <v>11</v>
          </cell>
        </row>
        <row r="6334">
          <cell r="B6334">
            <v>209856</v>
          </cell>
          <cell r="C6334" t="str">
            <v>Seal Foam-Front Camera 6.8 * 0.55 mm-H8</v>
          </cell>
          <cell r="D6334">
            <v>1</v>
          </cell>
        </row>
        <row r="6335">
          <cell r="B6335">
            <v>209857</v>
          </cell>
          <cell r="C6335" t="str">
            <v>Mylar-Yellow-Mainboard 4.5*7*0.05mm-H8</v>
          </cell>
          <cell r="D6335">
            <v>1</v>
          </cell>
        </row>
        <row r="6336">
          <cell r="B6336">
            <v>209858</v>
          </cell>
          <cell r="C6336" t="str">
            <v>Mylar-Black-Mainboard 22*7.5*0.05mm-H8</v>
          </cell>
          <cell r="D6336">
            <v>1</v>
          </cell>
        </row>
        <row r="6337">
          <cell r="B6337">
            <v>209859</v>
          </cell>
          <cell r="C6337" t="str">
            <v>TP Protective Film 139.6*62.7*0.2mm-H8</v>
          </cell>
          <cell r="D6337">
            <v>1.02</v>
          </cell>
        </row>
        <row r="6338">
          <cell r="B6338">
            <v>209860</v>
          </cell>
          <cell r="C6338" t="str">
            <v>Phone Case-H8</v>
          </cell>
          <cell r="D6338">
            <v>1</v>
          </cell>
        </row>
        <row r="6339">
          <cell r="B6339">
            <v>209861</v>
          </cell>
          <cell r="C6339" t="str">
            <v>Charger (White)WMC1000-H8</v>
          </cell>
          <cell r="D6339">
            <v>1</v>
          </cell>
        </row>
        <row r="6340">
          <cell r="B6340">
            <v>209862</v>
          </cell>
          <cell r="C6340" t="str">
            <v>USB Cable(White) Micro 5 Pin-H8</v>
          </cell>
          <cell r="D6340">
            <v>1</v>
          </cell>
        </row>
        <row r="6341">
          <cell r="B6341">
            <v>209863</v>
          </cell>
          <cell r="C6341" t="str">
            <v>Earphone(White) 3.5mm Jack-H8</v>
          </cell>
          <cell r="D6341">
            <v>1</v>
          </cell>
        </row>
        <row r="6342">
          <cell r="B6342">
            <v>209865</v>
          </cell>
          <cell r="C6342" t="str">
            <v>Receiver-NF4</v>
          </cell>
          <cell r="D6342">
            <v>1.0149999999999999</v>
          </cell>
        </row>
        <row r="6343">
          <cell r="B6343">
            <v>209866</v>
          </cell>
          <cell r="C6343" t="str">
            <v>Speaker-NF4</v>
          </cell>
          <cell r="D6343">
            <v>1.0149999999999999</v>
          </cell>
        </row>
        <row r="6344">
          <cell r="B6344">
            <v>209867</v>
          </cell>
          <cell r="C6344" t="str">
            <v>Mic-NF4</v>
          </cell>
          <cell r="D6344">
            <v>1.0149999999999999</v>
          </cell>
        </row>
        <row r="6345">
          <cell r="B6345">
            <v>209868</v>
          </cell>
          <cell r="C6345" t="str">
            <v>Vibrator Motor-NF4</v>
          </cell>
          <cell r="D6345">
            <v>1.01</v>
          </cell>
        </row>
        <row r="6346">
          <cell r="B6346">
            <v>209869</v>
          </cell>
          <cell r="C6346" t="str">
            <v>0603\39K ohm +/-1%\1\10W\ROHS</v>
          </cell>
          <cell r="D6346">
            <v>0</v>
          </cell>
        </row>
        <row r="6347">
          <cell r="B6347">
            <v>209870</v>
          </cell>
          <cell r="C6347" t="str">
            <v>0603\51K ohm +/- 1%\1\10W\ROHS</v>
          </cell>
          <cell r="D6347">
            <v>0</v>
          </cell>
        </row>
        <row r="6348">
          <cell r="B6348">
            <v>209871</v>
          </cell>
          <cell r="C6348" t="str">
            <v>1206\1.69 ohm +/-1%\1\4W\ROHS</v>
          </cell>
          <cell r="D6348">
            <v>1.0029999999999999</v>
          </cell>
        </row>
        <row r="6349">
          <cell r="B6349">
            <v>209872</v>
          </cell>
          <cell r="C6349" t="str">
            <v>CSC7101B\810V\SOIC-7\3%\ROHS</v>
          </cell>
          <cell r="D6349">
            <v>0</v>
          </cell>
        </row>
        <row r="6350">
          <cell r="B6350">
            <v>209873</v>
          </cell>
          <cell r="C6350" t="str">
            <v>0805\1K ohm @100MHz\DCR=0.12 ohm \1.5A\ROHS</v>
          </cell>
          <cell r="D6350">
            <v>1.0029999999999999</v>
          </cell>
        </row>
        <row r="6351">
          <cell r="B6351">
            <v>209877</v>
          </cell>
          <cell r="C6351" t="str">
            <v>Tape Battery Cell 32*5.0*2.5mm-WMB0700107AAAG</v>
          </cell>
          <cell r="D6351">
            <v>0.03</v>
          </cell>
        </row>
        <row r="6352">
          <cell r="B6352">
            <v>209878</v>
          </cell>
          <cell r="C6352" t="str">
            <v>Front Housing-Light Blue-OLVIO L3</v>
          </cell>
          <cell r="D6352">
            <v>1.02</v>
          </cell>
        </row>
        <row r="6353">
          <cell r="B6353">
            <v>209880</v>
          </cell>
          <cell r="C6353" t="str">
            <v>Back Housing(Battery Cover)Light Blue-OLVIO L3</v>
          </cell>
          <cell r="D6353">
            <v>1.01</v>
          </cell>
        </row>
        <row r="6354">
          <cell r="B6354">
            <v>209881</v>
          </cell>
          <cell r="C6354" t="str">
            <v>Keypad-Light Blue-OLVIO L3</v>
          </cell>
          <cell r="D6354">
            <v>1.01</v>
          </cell>
        </row>
        <row r="6355">
          <cell r="B6355">
            <v>209883</v>
          </cell>
          <cell r="C6355" t="str">
            <v>Giftbox-OLVIO MM23</v>
          </cell>
          <cell r="D6355">
            <v>1</v>
          </cell>
        </row>
        <row r="6356">
          <cell r="B6356">
            <v>209884</v>
          </cell>
          <cell r="C6356" t="str">
            <v>Back Housing(Battery Cover)Light Blue-OLVIO MM23</v>
          </cell>
          <cell r="D6356">
            <v>1.01</v>
          </cell>
        </row>
        <row r="6357">
          <cell r="B6357">
            <v>209886</v>
          </cell>
          <cell r="C6357" t="str">
            <v>A7\1A\1000V\SOD-123FL\ROHS</v>
          </cell>
          <cell r="D6357">
            <v>1.0029999999999999</v>
          </cell>
        </row>
        <row r="6358">
          <cell r="B6358">
            <v>209887</v>
          </cell>
          <cell r="C6358" t="str">
            <v>Nickel Strip-MAX010</v>
          </cell>
          <cell r="D6358">
            <v>1E-4</v>
          </cell>
        </row>
        <row r="6359">
          <cell r="B6359">
            <v>209888</v>
          </cell>
          <cell r="C6359" t="str">
            <v>3M Glue Tape-MAX010</v>
          </cell>
          <cell r="D6359">
            <v>1E-4</v>
          </cell>
        </row>
        <row r="6360">
          <cell r="B6360">
            <v>209889</v>
          </cell>
          <cell r="C6360" t="str">
            <v>FM107\1A\1000V\SOD-123FL\ROHS</v>
          </cell>
          <cell r="D6360">
            <v>1.0029999999999999</v>
          </cell>
        </row>
        <row r="6361">
          <cell r="B6361">
            <v>209890</v>
          </cell>
          <cell r="C6361" t="str">
            <v>MB6F\600V\0.5A\ROHS\</v>
          </cell>
          <cell r="D6361">
            <v>1.0029999999999999</v>
          </cell>
        </row>
        <row r="6362">
          <cell r="B6362">
            <v>209891</v>
          </cell>
          <cell r="C6362" t="str">
            <v>0805\10UF\16V+/-10%\X5R\ROHS</v>
          </cell>
          <cell r="D6362">
            <v>1.0029999999999999</v>
          </cell>
        </row>
        <row r="6363">
          <cell r="B6363">
            <v>209892</v>
          </cell>
          <cell r="C6363" t="str">
            <v>0805\1000PF\500V+/-10%\X7R\ROHS</v>
          </cell>
          <cell r="D6363">
            <v>1.0029999999999999</v>
          </cell>
        </row>
        <row r="6364">
          <cell r="B6364">
            <v>209893</v>
          </cell>
          <cell r="C6364" t="str">
            <v>0805\750K ohm +/-5%\1\8W\ROHS Part no-004.002.0000579</v>
          </cell>
          <cell r="D6364">
            <v>1.0029999999999999</v>
          </cell>
        </row>
        <row r="6365">
          <cell r="B6365">
            <v>209894</v>
          </cell>
          <cell r="C6365" t="str">
            <v>0805\220 ohm +/-5%\1\8W\ROHS Part no-004.002.0000124</v>
          </cell>
          <cell r="D6365">
            <v>1.0029999999999999</v>
          </cell>
        </row>
        <row r="6366">
          <cell r="B6366">
            <v>209895</v>
          </cell>
          <cell r="C6366" t="str">
            <v>0805\1.2K ohm +/-1%\1\8W\ROHS</v>
          </cell>
          <cell r="D6366">
            <v>1.0029999999999999</v>
          </cell>
        </row>
        <row r="6367">
          <cell r="B6367">
            <v>209896</v>
          </cell>
          <cell r="C6367" t="str">
            <v>LCN/T-cardSIM-card/NANO/18.2*12.7*2.2mm/Stainless steel</v>
          </cell>
          <cell r="D6367">
            <v>1</v>
          </cell>
        </row>
        <row r="6368">
          <cell r="B6368">
            <v>209897</v>
          </cell>
          <cell r="C6368" t="str">
            <v>SIM connector/NANO/8/12.35*9.8*1.35mm</v>
          </cell>
          <cell r="D6368">
            <v>1</v>
          </cell>
        </row>
        <row r="6369">
          <cell r="B6369">
            <v>209898</v>
          </cell>
          <cell r="C6369" t="str">
            <v>BTB/6pin/L4.45mm*W2.4mm*H0.49mm/pitch0.4</v>
          </cell>
          <cell r="D6369">
            <v>1</v>
          </cell>
        </row>
        <row r="6370">
          <cell r="B6370">
            <v>209899</v>
          </cell>
          <cell r="C6370" t="str">
            <v>Coaxial connector/4generations/L2.0mm*W2.0mm*H0.6mm</v>
          </cell>
          <cell r="D6370">
            <v>1</v>
          </cell>
        </row>
        <row r="6371">
          <cell r="B6371">
            <v>209900</v>
          </cell>
          <cell r="C6371" t="str">
            <v>Antenna shrapnel/L3.5*W1.5*H1.55mm</v>
          </cell>
          <cell r="D6371">
            <v>4</v>
          </cell>
        </row>
        <row r="6372">
          <cell r="B6372">
            <v>209901</v>
          </cell>
          <cell r="C6372" t="str">
            <v>Common Mode Choke/5Ohm /100 mA/24 dB/4 GHz/2 channels/0806/0.87*0.67*0.52mm/8 kV/1</v>
          </cell>
          <cell r="D6372">
            <v>5</v>
          </cell>
        </row>
        <row r="6373">
          <cell r="B6373">
            <v>209902</v>
          </cell>
          <cell r="C6373" t="str">
            <v>LED flashlight/Normal white/500mA/1000mA/240cd/3000 mW/120 deg/2.1*1.7*0.7mm/8 kV/2</v>
          </cell>
          <cell r="D6373">
            <v>1</v>
          </cell>
        </row>
        <row r="6374">
          <cell r="B6374">
            <v>209903</v>
          </cell>
          <cell r="C6374" t="str">
            <v>LED flashlight/Warm white/150mA/300mA/50cd/500mW/120 deg/2.1*1.7*0.7mm/8 kV/2</v>
          </cell>
          <cell r="D6374">
            <v>1</v>
          </cell>
        </row>
        <row r="6375">
          <cell r="B6375">
            <v>209904</v>
          </cell>
          <cell r="C6375" t="str">
            <v>Diode 3.5V 20mA SOT-663</v>
          </cell>
          <cell r="D6375">
            <v>1</v>
          </cell>
        </row>
        <row r="6376">
          <cell r="B6376">
            <v>209905</v>
          </cell>
          <cell r="C6376" t="str">
            <v>Power IND 1.000uH +/-20% DCR=0.065ohm Ir=2800mA</v>
          </cell>
          <cell r="D6376">
            <v>5</v>
          </cell>
        </row>
        <row r="6377">
          <cell r="B6377">
            <v>209906</v>
          </cell>
          <cell r="C6377" t="str">
            <v>Power IND 0.47000uH +/-20% DCR=0.035ohm Ir=4000mA</v>
          </cell>
          <cell r="D6377">
            <v>2</v>
          </cell>
        </row>
        <row r="6378">
          <cell r="B6378">
            <v>209907</v>
          </cell>
          <cell r="C6378" t="str">
            <v>Power IND 10.00uH +/-20% DCR= 0.688ohm Ir=650mA</v>
          </cell>
          <cell r="D6378">
            <v>1</v>
          </cell>
        </row>
        <row r="6379">
          <cell r="B6379">
            <v>209908</v>
          </cell>
          <cell r="C6379" t="str">
            <v>General Field Effect transistor/0.85V/315mohm/0.71A/320 mW/34 ns/DFN1006-3L/1*0.6*0.5 mm/0.5 kV/1</v>
          </cell>
          <cell r="D6379">
            <v>1</v>
          </cell>
        </row>
        <row r="6380">
          <cell r="B6380">
            <v>209909</v>
          </cell>
          <cell r="C6380" t="str">
            <v>PMIC/FAN54005/switch/20 V/1450 mA/WLCSP/1.96*1.87*0.54mm/2kV/1</v>
          </cell>
          <cell r="D6380">
            <v>1</v>
          </cell>
        </row>
        <row r="6381">
          <cell r="B6381">
            <v>209910</v>
          </cell>
          <cell r="C6381" t="str">
            <v>Acceleration sensor/DA218-A/1.62-3.6V/12 bit/IIC/LGA-12/2*2*1.1mm/2 kV/3</v>
          </cell>
          <cell r="D6381">
            <v>1</v>
          </cell>
        </row>
        <row r="6382">
          <cell r="B6382">
            <v>209911</v>
          </cell>
          <cell r="C6382" t="str">
            <v>PMU/MT6357V/A/VFBGA-209L/7*6.6*1mm/2kV/3</v>
          </cell>
          <cell r="D6382">
            <v>1</v>
          </cell>
        </row>
        <row r="6383">
          <cell r="B6383">
            <v>209912</v>
          </cell>
          <cell r="C6383" t="str">
            <v>Crystal/26MHz/ +/- 10ppm/7pF/30Ohm /100 uW/2.5*2.0*1mm/1</v>
          </cell>
          <cell r="D6383">
            <v>1</v>
          </cell>
        </row>
        <row r="6384">
          <cell r="B6384">
            <v>209913</v>
          </cell>
          <cell r="C6384" t="str">
            <v>Triplexer/RFTIP2109BTM5T62/1560~1606 MHz, 2400~2500 MHz, 4900-5950 MHz/15dBm/0.6, 0.7, 0.8</v>
          </cell>
          <cell r="D6384">
            <v>1</v>
          </cell>
        </row>
        <row r="6385">
          <cell r="B6385">
            <v>209914</v>
          </cell>
          <cell r="C6385" t="str">
            <v>LDO/2.800V/+/-2%/260mA/600mW/XDFN4/1*1*0.4000mm/2kV/3</v>
          </cell>
          <cell r="D6385">
            <v>1</v>
          </cell>
        </row>
        <row r="6386">
          <cell r="B6386">
            <v>209915</v>
          </cell>
          <cell r="C6386" t="str">
            <v>BT+WiFi+FM+GPS IC/MT6625L/BT / WiFi / FM / GPS/BT4.0/802.11bgn/GALILEO/GLONASS/BEIDOU/QFN-40/5.0* 5.0*0.85mm/2 kV/3</v>
          </cell>
          <cell r="D6386">
            <v>1</v>
          </cell>
        </row>
        <row r="6387">
          <cell r="B6387">
            <v>209916</v>
          </cell>
          <cell r="C6387" t="str">
            <v>Low noise amplifier+SAW/1575.42MHz/1.6dB/17.5000dB /DFN-6pin/1*1.5*0.75mm/2kV/1</v>
          </cell>
          <cell r="D6387">
            <v>1</v>
          </cell>
        </row>
        <row r="6388">
          <cell r="B6388">
            <v>209917</v>
          </cell>
          <cell r="C6388" t="str">
            <v>RF TRX/MT6177M/C2K/GGE/WCDMA/TDSCDMA/LTE/Multi-band LTE/WCDMA/TD-SCDMA/GGE/C2K/FCCSP-120/5.0x4.6x0.87mm/2kV/3</v>
          </cell>
          <cell r="D6388">
            <v>1</v>
          </cell>
        </row>
        <row r="6389">
          <cell r="B6389">
            <v>209918</v>
          </cell>
          <cell r="C6389" t="str">
            <v>RF-PA/S5318/G+W+C+TD+LTE/B1,B2,B3,B4,B5,B7,B8,B9,B12, B13, B17, B20, B25, B26, B28, B30, B34, B38, B39, B40, B41/6840/1kV/3</v>
          </cell>
          <cell r="D6389">
            <v>1</v>
          </cell>
        </row>
        <row r="6390">
          <cell r="B6390">
            <v>209919</v>
          </cell>
          <cell r="C6390" t="str">
            <v>RF-TXM/S2916/G+T+LTE/GGE_QUAD,B34,B39/16/5553/5.5*5.3*0.83mm/1Kv/3</v>
          </cell>
          <cell r="D6390">
            <v>1</v>
          </cell>
        </row>
        <row r="6391">
          <cell r="B6391">
            <v>209920</v>
          </cell>
          <cell r="C6391" t="str">
            <v>Duplexer/D6DA2G140K2A4/B1/29 dBm/1.8000 dB/1.8000 dB/51+56dB/1814/1.8000*1.4000*0.5000mm/0.1000 kV/1</v>
          </cell>
          <cell r="D6391">
            <v>1</v>
          </cell>
        </row>
        <row r="6392">
          <cell r="B6392">
            <v>209921</v>
          </cell>
          <cell r="C6392" t="str">
            <v>Duplexer/D6DA1G842K2C4/B3/TBD/1.8dB/2.0dB/54+53dB/1814/1.8*1.4*0.6mm/</v>
          </cell>
          <cell r="D6392">
            <v>1</v>
          </cell>
        </row>
        <row r="6393">
          <cell r="B6393">
            <v>209922</v>
          </cell>
          <cell r="C6393" t="str">
            <v>Duplexer/D5DA881M5K2E4/B5/29 dBm/1.5000 dB/1.7000 dB/56+58dB/1814/1.8000*1.4000*0.5000mm/0.1000 kV/1</v>
          </cell>
          <cell r="D6393">
            <v>1</v>
          </cell>
        </row>
        <row r="6394">
          <cell r="B6394">
            <v>209923</v>
          </cell>
          <cell r="C6394" t="str">
            <v>Duplexer/D5DA942M5K2G6/B8/29 dBm/2.1000 dB/2 dB/59+58dB/1814/1.8000*1.4000*0.5000mm/0.1000 kV/1</v>
          </cell>
          <cell r="D6394">
            <v>1</v>
          </cell>
        </row>
        <row r="6395">
          <cell r="B6395">
            <v>209924</v>
          </cell>
          <cell r="C6395" t="str">
            <v>Copper-Nickel-Zinc Alloy/Spray insulating paint on the inside and top/30.52mm*27.38mm*1.25mm/Reel packing</v>
          </cell>
          <cell r="D6395">
            <v>1</v>
          </cell>
        </row>
        <row r="6396">
          <cell r="B6396">
            <v>209925</v>
          </cell>
          <cell r="C6396" t="str">
            <v>Copper-Nickel-Zinc Alloy/Spray insulating paint on the inside and top/29.79mm*27.06mm*1.25mm/Reel packing</v>
          </cell>
          <cell r="D6396">
            <v>1</v>
          </cell>
        </row>
        <row r="6397">
          <cell r="B6397">
            <v>209926</v>
          </cell>
          <cell r="C6397" t="str">
            <v>Copper-Nickel-Zinc Alloy/Spray insulating paint on the inside and top/26.84mm*24.38mm*1.3mm/Reel packing</v>
          </cell>
          <cell r="D6397">
            <v>1</v>
          </cell>
        </row>
        <row r="6398">
          <cell r="B6398">
            <v>209927</v>
          </cell>
          <cell r="C6398" t="str">
            <v>Flash driver IC/SGM3785YTDP14G/TR/3~5Vnull/200 mA/1500 mA/TDFN-3*2-14L/3*2*0.8000mm/2 kV/1</v>
          </cell>
          <cell r="D6398">
            <v>1</v>
          </cell>
        </row>
        <row r="6399">
          <cell r="B6399">
            <v>209928</v>
          </cell>
          <cell r="C6399" t="str">
            <v>CPU/MT6739V/WAZA/A53/Four core/1.28GHz/TDD+FDD+W+TD+G/VFBGA-491/11.8*11*0.9mm /2kV/3</v>
          </cell>
          <cell r="D6399">
            <v>1</v>
          </cell>
        </row>
        <row r="6400">
          <cell r="B6400">
            <v>209929</v>
          </cell>
          <cell r="C6400" t="str">
            <v>AW8737SCSR/Class K/3.0~5.5V/1200mW/CSP-14/1.6*1.68*0.6mm/2kV</v>
          </cell>
          <cell r="D6400">
            <v>1</v>
          </cell>
        </row>
        <row r="6401">
          <cell r="B6401">
            <v>209930</v>
          </cell>
          <cell r="C6401" t="str">
            <v>Backlight driver IC/AW9961/Series connection/10 /TDFN2*2-6L/2*2*0.8000mm/2.5000 kV/3</v>
          </cell>
          <cell r="D6401">
            <v>1</v>
          </cell>
        </row>
        <row r="6402">
          <cell r="B6402">
            <v>209931</v>
          </cell>
          <cell r="C6402" t="str">
            <v>Light and distance sensors/STK3311-X/1.7-3.6V/three in One/10 bit/16 bit/IIC/8P/3.94 x 2.36 x 1.35mm/2 kV/3</v>
          </cell>
          <cell r="D6402">
            <v>1</v>
          </cell>
        </row>
        <row r="6403">
          <cell r="B6403">
            <v>209932</v>
          </cell>
          <cell r="C6403" t="str">
            <v>IND 0201 56nH +/-5% Q&gt;11 Srf=1800MHz DCR=1.6ohm Ir=120mA</v>
          </cell>
          <cell r="D6403">
            <v>1</v>
          </cell>
        </row>
        <row r="6404">
          <cell r="B6404">
            <v>209933</v>
          </cell>
          <cell r="C6404" t="str">
            <v>IND 0201 82nH +/-5% Q&gt;10 Srf=1000MHz DCR=4ohm Ir=80mA</v>
          </cell>
          <cell r="D6404">
            <v>1</v>
          </cell>
        </row>
        <row r="6405">
          <cell r="B6405">
            <v>209934</v>
          </cell>
          <cell r="C6405" t="str">
            <v>RES 0402 0ohm +/-5%</v>
          </cell>
          <cell r="D6405">
            <v>6</v>
          </cell>
        </row>
        <row r="6406">
          <cell r="B6406">
            <v>209935</v>
          </cell>
          <cell r="C6406" t="str">
            <v>RES 0201 0ohm +/-5%</v>
          </cell>
          <cell r="D6406">
            <v>2.04</v>
          </cell>
        </row>
        <row r="6407">
          <cell r="B6407">
            <v>209936</v>
          </cell>
          <cell r="C6407" t="str">
            <v>RES 0805 0.01ohm +/-1%</v>
          </cell>
          <cell r="D6407">
            <v>1.02</v>
          </cell>
        </row>
        <row r="6408">
          <cell r="B6408">
            <v>209937</v>
          </cell>
          <cell r="C6408" t="str">
            <v>RES 0201 1ohm +/-5%</v>
          </cell>
          <cell r="D6408">
            <v>1</v>
          </cell>
        </row>
        <row r="6409">
          <cell r="B6409">
            <v>209938</v>
          </cell>
          <cell r="C6409" t="str">
            <v>RES 0201 10ohm +/-5%</v>
          </cell>
          <cell r="D6409">
            <v>1</v>
          </cell>
        </row>
        <row r="6410">
          <cell r="B6410">
            <v>209939</v>
          </cell>
          <cell r="C6410" t="str">
            <v>RES 0402 24ohm +/-5%</v>
          </cell>
          <cell r="D6410">
            <v>3</v>
          </cell>
        </row>
        <row r="6411">
          <cell r="B6411">
            <v>209940</v>
          </cell>
          <cell r="C6411" t="str">
            <v>RES 0201 33ohm +/-5%</v>
          </cell>
          <cell r="D6411">
            <v>2.04</v>
          </cell>
        </row>
        <row r="6412">
          <cell r="B6412">
            <v>209941</v>
          </cell>
          <cell r="C6412" t="str">
            <v>RES 0201 470ohm +/-1%</v>
          </cell>
          <cell r="D6412">
            <v>1</v>
          </cell>
        </row>
        <row r="6413">
          <cell r="B6413">
            <v>209942</v>
          </cell>
          <cell r="C6413" t="str">
            <v>RES 0201 2Kohm +/-1%</v>
          </cell>
          <cell r="D6413">
            <v>1</v>
          </cell>
        </row>
        <row r="6414">
          <cell r="B6414">
            <v>209943</v>
          </cell>
          <cell r="C6414" t="str">
            <v>RES 0402 3Kohm +/-5%</v>
          </cell>
          <cell r="D6414">
            <v>2</v>
          </cell>
        </row>
        <row r="6415">
          <cell r="B6415">
            <v>209944</v>
          </cell>
          <cell r="C6415" t="str">
            <v>RES 0201 6.98Kohm +/-1%</v>
          </cell>
          <cell r="D6415">
            <v>1</v>
          </cell>
        </row>
        <row r="6416">
          <cell r="B6416">
            <v>209945</v>
          </cell>
          <cell r="C6416" t="str">
            <v>RES 0201 8K06ohm +/-1%</v>
          </cell>
          <cell r="D6416">
            <v>2</v>
          </cell>
        </row>
        <row r="6417">
          <cell r="B6417">
            <v>209946</v>
          </cell>
          <cell r="C6417" t="str">
            <v>RES 0201 15Kohm +/-1%</v>
          </cell>
          <cell r="D6417">
            <v>1</v>
          </cell>
        </row>
        <row r="6418">
          <cell r="B6418">
            <v>209947</v>
          </cell>
          <cell r="C6418" t="str">
            <v>RES 0201 75Kohm +/-5%</v>
          </cell>
          <cell r="D6418">
            <v>2</v>
          </cell>
        </row>
        <row r="6419">
          <cell r="B6419">
            <v>209948</v>
          </cell>
          <cell r="C6419" t="str">
            <v>RES 0201 100Kohm +/-5%</v>
          </cell>
          <cell r="D6419">
            <v>6.12</v>
          </cell>
        </row>
        <row r="6420">
          <cell r="B6420">
            <v>209949</v>
          </cell>
          <cell r="C6420" t="str">
            <v>RES 0402 390Kohm +/-1%</v>
          </cell>
          <cell r="D6420">
            <v>2</v>
          </cell>
        </row>
        <row r="6421">
          <cell r="B6421">
            <v>209950</v>
          </cell>
          <cell r="C6421" t="str">
            <v>NTC Thermistor 100kohm +/-1% 0402,SDNT1005X104F4250FTF</v>
          </cell>
          <cell r="D6421">
            <v>2</v>
          </cell>
        </row>
        <row r="6422">
          <cell r="B6422">
            <v>209951</v>
          </cell>
          <cell r="C6422" t="str">
            <v>Chip_Bead 0603 180ohm@100MHz +/-25% DCR=0.09ohm Ir=1500mA</v>
          </cell>
          <cell r="D6422">
            <v>2</v>
          </cell>
        </row>
        <row r="6423">
          <cell r="B6423">
            <v>209952</v>
          </cell>
          <cell r="C6423" t="str">
            <v>Chip_Bead 0402 220ohm@100MHz +/-25% DCR=0.3ohm Ir=400mA</v>
          </cell>
          <cell r="D6423">
            <v>5</v>
          </cell>
        </row>
        <row r="6424">
          <cell r="B6424">
            <v>209953</v>
          </cell>
          <cell r="C6424" t="str">
            <v>Diode 30V 100mA DFN1006-2L</v>
          </cell>
          <cell r="D6424">
            <v>1</v>
          </cell>
        </row>
        <row r="6425">
          <cell r="B6425">
            <v>209954</v>
          </cell>
          <cell r="C6425" t="str">
            <v>Diode 40V 1000mA FBP1608-02L</v>
          </cell>
          <cell r="D6425">
            <v>1</v>
          </cell>
        </row>
        <row r="6426">
          <cell r="B6426">
            <v>209955</v>
          </cell>
          <cell r="C6426" t="str">
            <v>TVS_Diode Vrwm=5V C=17.5pF ESD=30kV DFN0603-2L</v>
          </cell>
          <cell r="D6426">
            <v>5</v>
          </cell>
        </row>
        <row r="6427">
          <cell r="B6427">
            <v>209956</v>
          </cell>
          <cell r="C6427" t="str">
            <v>TVS_Diode Vrwm=5V C=0.25pF ESD=20kV DFN0603-2L</v>
          </cell>
          <cell r="D6427">
            <v>1</v>
          </cell>
        </row>
        <row r="6428">
          <cell r="B6428">
            <v>209957</v>
          </cell>
          <cell r="C6428" t="str">
            <v>TVS_Diode Vrwm=4.5V C=1250pF ESD=30kV DFN2*2-3L</v>
          </cell>
          <cell r="D6428">
            <v>1</v>
          </cell>
        </row>
        <row r="6429">
          <cell r="B6429">
            <v>209958</v>
          </cell>
          <cell r="C6429" t="str">
            <v>TVS_Diode Vrwm=12V C=27pF ESD=30kV DFN1006-2L</v>
          </cell>
          <cell r="D6429">
            <v>1</v>
          </cell>
        </row>
        <row r="6430">
          <cell r="B6430">
            <v>209959</v>
          </cell>
          <cell r="C6430" t="str">
            <v>Filter/F6HF2G441AF46/2G4/28 dBm/3.0000 dB/50Ohm /50Ohm /1411/0.6000 mm/1</v>
          </cell>
          <cell r="D6430">
            <v>1</v>
          </cell>
        </row>
        <row r="6431">
          <cell r="B6431">
            <v>209960</v>
          </cell>
          <cell r="C6431" t="str">
            <v>Filter/B34+B39/DCS/PCS/15dBm/1.6dB/50Ohm /50Ohm /1608/0.70mm/0.25000kV</v>
          </cell>
          <cell r="D6431">
            <v>1</v>
          </cell>
        </row>
        <row r="6432">
          <cell r="B6432">
            <v>209961</v>
          </cell>
          <cell r="C6432" t="str">
            <v>Filter/SFWG42CBB02/One into two out/B1+B3/15 dBm/2.5+2.5dB/1511/0.6000mm/0.6000 kV/2a</v>
          </cell>
          <cell r="D6432">
            <v>1</v>
          </cell>
        </row>
        <row r="6433">
          <cell r="B6433">
            <v>209962</v>
          </cell>
          <cell r="C6433" t="str">
            <v>Filter/HDFB08ARSS-B5/B8RX/15 dBm/1.5000 dB/50Ohm /50Ohm /1109/0.65000 mm/0.175000 kV/3</v>
          </cell>
          <cell r="D6433">
            <v>1</v>
          </cell>
        </row>
        <row r="6434">
          <cell r="B6434">
            <v>209963</v>
          </cell>
          <cell r="C6434" t="str">
            <v>ZIF/6Pin/Rear lock double contact/L5mm*W3.25mm*H1mm/pitch0.6</v>
          </cell>
          <cell r="D6434">
            <v>2</v>
          </cell>
        </row>
        <row r="6435">
          <cell r="B6435">
            <v>209964</v>
          </cell>
          <cell r="C6435" t="str">
            <v>ZIF/39Pin/Front lock double contact/L13.2mm*W3.6mm*H1mm/pitch0.6</v>
          </cell>
          <cell r="D6435">
            <v>1</v>
          </cell>
        </row>
        <row r="6436">
          <cell r="B6436">
            <v>209965</v>
          </cell>
          <cell r="C6436" t="str">
            <v>ZIF/10Pin/Rear lock double contact/L7mm*W3.25mm*H1mm/pitch0.6</v>
          </cell>
          <cell r="D6436">
            <v>1</v>
          </cell>
        </row>
        <row r="6437">
          <cell r="B6437">
            <v>209966</v>
          </cell>
          <cell r="C6437" t="str">
            <v>BTB/30pin L8.6mm*W2.5mm*H0.7mm, pitch0.4</v>
          </cell>
          <cell r="D6437">
            <v>1</v>
          </cell>
        </row>
        <row r="6438">
          <cell r="B6438">
            <v>209967</v>
          </cell>
          <cell r="C6438" t="str">
            <v>BTB/30pin L8.5mm*W2.5mm*H0.8mm, pitch0.4</v>
          </cell>
          <cell r="D6438">
            <v>1</v>
          </cell>
        </row>
        <row r="6439">
          <cell r="B6439">
            <v>209968</v>
          </cell>
          <cell r="C6439" t="str">
            <v>BTB/30pin L8.2mm*W1.94mm*H0.7mm, pitch0.35</v>
          </cell>
          <cell r="D6439">
            <v>1</v>
          </cell>
        </row>
        <row r="6440">
          <cell r="B6440">
            <v>209969</v>
          </cell>
          <cell r="C6440" t="str">
            <v>Zener diode (1608, 5.1V, 500mW)</v>
          </cell>
          <cell r="D6440">
            <v>1</v>
          </cell>
        </row>
        <row r="6441">
          <cell r="B6441">
            <v>209970</v>
          </cell>
          <cell r="C6441" t="str">
            <v>0603 RES (0Ohm , +/- 5%, 1/10W) Part no-004.002.0000612</v>
          </cell>
          <cell r="D6441">
            <v>1</v>
          </cell>
        </row>
        <row r="6442">
          <cell r="B6442">
            <v>209971</v>
          </cell>
          <cell r="C6442" t="str">
            <v>X819_MAIN_PCB(4L)</v>
          </cell>
          <cell r="D6442">
            <v>1</v>
          </cell>
        </row>
        <row r="6443">
          <cell r="B6443">
            <v>209972</v>
          </cell>
          <cell r="C6443" t="str">
            <v>Fingerprint-Dark Blue-NF4</v>
          </cell>
          <cell r="D6443">
            <v>1</v>
          </cell>
        </row>
        <row r="6444">
          <cell r="B6444">
            <v>209973</v>
          </cell>
          <cell r="C6444" t="str">
            <v>Back Housing(Battery Cover)-Ruby Black-NF4</v>
          </cell>
          <cell r="D6444">
            <v>1</v>
          </cell>
        </row>
        <row r="6445">
          <cell r="B6445">
            <v>209974</v>
          </cell>
          <cell r="C6445" t="str">
            <v>Switch Machine+Volume key Component-Dark Blue-NF4</v>
          </cell>
          <cell r="D6445">
            <v>1.0149999999999999</v>
          </cell>
        </row>
        <row r="6446">
          <cell r="B6446">
            <v>209975</v>
          </cell>
          <cell r="C6446" t="str">
            <v>Fingerprint-Blue Purple Gradient-NF4</v>
          </cell>
          <cell r="D6446">
            <v>1.0049999999999999</v>
          </cell>
        </row>
        <row r="6447">
          <cell r="B6447">
            <v>209976</v>
          </cell>
          <cell r="C6447" t="str">
            <v>Back Housing(Battery Cover)-Twilight Blue-NF4</v>
          </cell>
          <cell r="D6447">
            <v>1.01</v>
          </cell>
        </row>
        <row r="6448">
          <cell r="B6448">
            <v>209977</v>
          </cell>
          <cell r="C6448" t="str">
            <v>Switch Machine+Volume key Component-Blue Purple Gradient-NF4</v>
          </cell>
          <cell r="D6448">
            <v>1.0149999999999999</v>
          </cell>
        </row>
        <row r="6449">
          <cell r="B6449">
            <v>209978</v>
          </cell>
          <cell r="C6449" t="str">
            <v>Mylar-Light Cover-L25</v>
          </cell>
          <cell r="D6449">
            <v>1</v>
          </cell>
        </row>
        <row r="6450">
          <cell r="B6450">
            <v>209979</v>
          </cell>
          <cell r="C6450" t="str">
            <v>Camera 16MP-Front -RX6</v>
          </cell>
          <cell r="D6450">
            <v>1</v>
          </cell>
        </row>
        <row r="6451">
          <cell r="B6451">
            <v>209980</v>
          </cell>
          <cell r="C6451" t="str">
            <v>Camera 13MP-Back-RX6</v>
          </cell>
          <cell r="D6451">
            <v>1</v>
          </cell>
        </row>
        <row r="6452">
          <cell r="B6452">
            <v>209981</v>
          </cell>
          <cell r="C6452" t="str">
            <v>Fingerprint Module -Golden-RX6</v>
          </cell>
          <cell r="D6452">
            <v>1</v>
          </cell>
        </row>
        <row r="6453">
          <cell r="B6453">
            <v>209982</v>
          </cell>
          <cell r="C6453" t="str">
            <v>Fingerprint Module -Blue-RX6</v>
          </cell>
          <cell r="D6453">
            <v>1</v>
          </cell>
        </row>
        <row r="6454">
          <cell r="B6454">
            <v>209983</v>
          </cell>
          <cell r="C6454" t="str">
            <v>FPC Key With Dome-RX6</v>
          </cell>
          <cell r="D6454">
            <v>1</v>
          </cell>
        </row>
        <row r="6455">
          <cell r="B6455">
            <v>209984</v>
          </cell>
          <cell r="C6455" t="str">
            <v>Main FPC-RX6</v>
          </cell>
          <cell r="D6455">
            <v>1</v>
          </cell>
        </row>
        <row r="6456">
          <cell r="B6456">
            <v>209985</v>
          </cell>
          <cell r="C6456" t="str">
            <v>Speaker With Cable 8mm-RX6</v>
          </cell>
          <cell r="D6456">
            <v>1</v>
          </cell>
        </row>
        <row r="6457">
          <cell r="B6457">
            <v>209986</v>
          </cell>
          <cell r="C6457" t="str">
            <v>Receiver-RX6</v>
          </cell>
          <cell r="D6457">
            <v>1</v>
          </cell>
        </row>
        <row r="6458">
          <cell r="B6458">
            <v>209987</v>
          </cell>
          <cell r="C6458" t="str">
            <v>Vibrator Motor Flat Wire Length 8mm-RX6</v>
          </cell>
          <cell r="D6458">
            <v>1</v>
          </cell>
        </row>
        <row r="6459">
          <cell r="B6459">
            <v>209988</v>
          </cell>
          <cell r="C6459" t="str">
            <v>Sim Slot-Black-RX6</v>
          </cell>
          <cell r="D6459">
            <v>1</v>
          </cell>
        </row>
        <row r="6460">
          <cell r="B6460">
            <v>209989</v>
          </cell>
          <cell r="C6460" t="str">
            <v>Camera Lens Rear-RX6</v>
          </cell>
          <cell r="D6460">
            <v>1</v>
          </cell>
        </row>
        <row r="6461">
          <cell r="B6461">
            <v>209990</v>
          </cell>
          <cell r="C6461" t="str">
            <v>Cable Coaxial-RX6</v>
          </cell>
          <cell r="D6461">
            <v>1</v>
          </cell>
        </row>
        <row r="6462">
          <cell r="B6462">
            <v>209991</v>
          </cell>
          <cell r="C6462" t="str">
            <v>Heat Sink-PCBA&amp;Front Housing(Copper Foil)-RX6</v>
          </cell>
          <cell r="D6462">
            <v>1</v>
          </cell>
        </row>
        <row r="6463">
          <cell r="B6463">
            <v>209992</v>
          </cell>
          <cell r="C6463" t="str">
            <v>Sub PCBA-RX6</v>
          </cell>
          <cell r="D6463">
            <v>1</v>
          </cell>
        </row>
        <row r="6464">
          <cell r="B6464">
            <v>209993</v>
          </cell>
          <cell r="C6464" t="str">
            <v>Main PCBA-RX6</v>
          </cell>
          <cell r="D6464">
            <v>1</v>
          </cell>
        </row>
        <row r="6465">
          <cell r="B6465">
            <v>209994</v>
          </cell>
          <cell r="C6465" t="str">
            <v>Charger-(White)1500mA Walton LOGO-RX6</v>
          </cell>
          <cell r="D6465">
            <v>1</v>
          </cell>
        </row>
        <row r="6466">
          <cell r="B6466">
            <v>209995</v>
          </cell>
          <cell r="C6466" t="str">
            <v>Foam-USB Seal-GF7</v>
          </cell>
          <cell r="D6466">
            <v>1</v>
          </cell>
        </row>
        <row r="6467">
          <cell r="B6467">
            <v>209996</v>
          </cell>
          <cell r="C6467" t="str">
            <v>Foam Rear-Earphone Seal-GF7</v>
          </cell>
          <cell r="D6467">
            <v>1</v>
          </cell>
        </row>
        <row r="6468">
          <cell r="B6468">
            <v>209997</v>
          </cell>
          <cell r="C6468" t="str">
            <v>Cable Coaxial-GF7</v>
          </cell>
          <cell r="D6468">
            <v>1</v>
          </cell>
        </row>
        <row r="6469">
          <cell r="B6469">
            <v>209998</v>
          </cell>
          <cell r="C6469" t="str">
            <v>FPC Capacitive Touch key-Golden-GF7</v>
          </cell>
          <cell r="D6469">
            <v>1</v>
          </cell>
        </row>
        <row r="6470">
          <cell r="B6470">
            <v>209999</v>
          </cell>
          <cell r="C6470" t="str">
            <v>FPC Key With 3 Dome-GF7</v>
          </cell>
          <cell r="D6470">
            <v>1</v>
          </cell>
        </row>
        <row r="6471">
          <cell r="B6471">
            <v>210000</v>
          </cell>
          <cell r="C6471" t="str">
            <v>Camera Protective Lens Rear-GF7</v>
          </cell>
          <cell r="D6471">
            <v>1</v>
          </cell>
        </row>
        <row r="6472">
          <cell r="B6472">
            <v>210001</v>
          </cell>
          <cell r="C6472" t="str">
            <v>Speaker With Cable 10mm-GF7</v>
          </cell>
          <cell r="D6472">
            <v>1</v>
          </cell>
        </row>
        <row r="6473">
          <cell r="B6473">
            <v>210002</v>
          </cell>
          <cell r="C6473" t="str">
            <v>Receiver-GF7</v>
          </cell>
          <cell r="D6473">
            <v>1</v>
          </cell>
        </row>
        <row r="6474">
          <cell r="B6474">
            <v>210003</v>
          </cell>
          <cell r="C6474" t="str">
            <v>Vibrator Motor Flat Wire Length 8mm-GF7</v>
          </cell>
          <cell r="D6474">
            <v>1</v>
          </cell>
        </row>
        <row r="6475">
          <cell r="B6475">
            <v>210004</v>
          </cell>
          <cell r="C6475" t="str">
            <v>Plug-Front Flashlight-Black-GF7</v>
          </cell>
          <cell r="D6475">
            <v>1</v>
          </cell>
        </row>
        <row r="6476">
          <cell r="B6476">
            <v>210005</v>
          </cell>
          <cell r="C6476" t="str">
            <v>Plug-P/L sensor-Black-GF7</v>
          </cell>
          <cell r="D6476">
            <v>1</v>
          </cell>
        </row>
        <row r="6477">
          <cell r="B6477">
            <v>210006</v>
          </cell>
          <cell r="C6477" t="str">
            <v>Plug-MIC Seal-Black-GF7</v>
          </cell>
          <cell r="D6477">
            <v>1</v>
          </cell>
        </row>
        <row r="6478">
          <cell r="B6478">
            <v>210007</v>
          </cell>
          <cell r="C6478" t="str">
            <v>Plug-Rear camera-Black-GF7</v>
          </cell>
          <cell r="D6478">
            <v>1</v>
          </cell>
        </row>
        <row r="6479">
          <cell r="B6479">
            <v>210008</v>
          </cell>
          <cell r="C6479" t="str">
            <v>Screw CM1.4*2.5*2.5*0.35-GF7</v>
          </cell>
          <cell r="D6479">
            <v>2</v>
          </cell>
        </row>
        <row r="6480">
          <cell r="B6480">
            <v>210009</v>
          </cell>
          <cell r="C6480" t="str">
            <v>Screw CM1.4*3.0*2.5*0.5-GF7</v>
          </cell>
          <cell r="D6480">
            <v>4</v>
          </cell>
        </row>
        <row r="6481">
          <cell r="B6481">
            <v>210010</v>
          </cell>
          <cell r="C6481" t="str">
            <v>Screw CM1.4*2.5*2.5*0.5-GF7</v>
          </cell>
          <cell r="D6481">
            <v>11</v>
          </cell>
        </row>
        <row r="6482">
          <cell r="B6482">
            <v>210011</v>
          </cell>
          <cell r="C6482" t="str">
            <v>Conductive Cloth-LCD Grounding-GF7</v>
          </cell>
          <cell r="D6482">
            <v>1</v>
          </cell>
        </row>
        <row r="6483">
          <cell r="B6483">
            <v>210012</v>
          </cell>
          <cell r="C6483" t="str">
            <v>LCM Lens-Black-S33</v>
          </cell>
          <cell r="D6483">
            <v>1.0009999999999999</v>
          </cell>
        </row>
        <row r="6484">
          <cell r="B6484">
            <v>210013</v>
          </cell>
          <cell r="C6484" t="str">
            <v>Screw M1.4*3.5mm-S33</v>
          </cell>
          <cell r="D6484">
            <v>7.14</v>
          </cell>
        </row>
        <row r="6485">
          <cell r="B6485">
            <v>210014</v>
          </cell>
          <cell r="C6485" t="str">
            <v>Tape LCM Lens 76.74*49.94*0.1mm-S33</v>
          </cell>
          <cell r="D6485">
            <v>1.02</v>
          </cell>
        </row>
        <row r="6486">
          <cell r="B6486">
            <v>210015</v>
          </cell>
          <cell r="C6486" t="str">
            <v>Foam-LCD Seal 69.1*49.9*0.5-S33</v>
          </cell>
          <cell r="D6486">
            <v>1.02</v>
          </cell>
        </row>
        <row r="6487">
          <cell r="B6487">
            <v>210016</v>
          </cell>
          <cell r="C6487" t="str">
            <v>Receiver Dust Mesh 2.95*13.9mm-S33</v>
          </cell>
          <cell r="D6487">
            <v>1.0049999999999999</v>
          </cell>
        </row>
        <row r="6488">
          <cell r="B6488">
            <v>210017</v>
          </cell>
          <cell r="C6488" t="str">
            <v>Conductive Cloth-Speaker Dust Mesh-S33</v>
          </cell>
          <cell r="D6488">
            <v>1.0049999999999999</v>
          </cell>
        </row>
        <row r="6489">
          <cell r="B6489">
            <v>210018</v>
          </cell>
          <cell r="C6489" t="str">
            <v>Tape Camera Lens 16.3*6.8*0.10mm-S33</v>
          </cell>
          <cell r="D6489">
            <v>1.02</v>
          </cell>
        </row>
        <row r="6490">
          <cell r="B6490">
            <v>210020</v>
          </cell>
          <cell r="C6490" t="str">
            <v>Conductive Cloth-PCBA Ground1-S33</v>
          </cell>
          <cell r="D6490">
            <v>1.01</v>
          </cell>
        </row>
        <row r="6491">
          <cell r="B6491">
            <v>210022</v>
          </cell>
          <cell r="C6491" t="str">
            <v>Tape-PCBA Insulation 38*6*0.05mm-S33</v>
          </cell>
          <cell r="D6491">
            <v>1.01</v>
          </cell>
        </row>
        <row r="6492">
          <cell r="B6492">
            <v>210023</v>
          </cell>
          <cell r="C6492" t="str">
            <v>Main PCBA-S33</v>
          </cell>
          <cell r="D6492">
            <v>1</v>
          </cell>
        </row>
        <row r="6493">
          <cell r="B6493">
            <v>210024</v>
          </cell>
          <cell r="C6493" t="str">
            <v>LCM-Black-S33</v>
          </cell>
          <cell r="D6493">
            <v>1</v>
          </cell>
        </row>
        <row r="6494">
          <cell r="B6494">
            <v>210025</v>
          </cell>
          <cell r="C6494" t="str">
            <v>Camera Back-S33</v>
          </cell>
          <cell r="D6494">
            <v>1</v>
          </cell>
        </row>
        <row r="6495">
          <cell r="B6495">
            <v>210026</v>
          </cell>
          <cell r="C6495" t="str">
            <v>Speaker Length 30mm-S33</v>
          </cell>
          <cell r="D6495">
            <v>1</v>
          </cell>
        </row>
        <row r="6496">
          <cell r="B6496">
            <v>210027</v>
          </cell>
          <cell r="C6496" t="str">
            <v>Vibrator Motor Wire Length 10mm-S33</v>
          </cell>
          <cell r="D6496">
            <v>1</v>
          </cell>
        </row>
        <row r="6497">
          <cell r="B6497">
            <v>210028</v>
          </cell>
          <cell r="C6497" t="str">
            <v>Mic 4015-S33</v>
          </cell>
          <cell r="D6497">
            <v>1</v>
          </cell>
        </row>
        <row r="6498">
          <cell r="B6498">
            <v>210029</v>
          </cell>
          <cell r="C6498" t="str">
            <v>Keypad Dome-S33</v>
          </cell>
          <cell r="D6498">
            <v>1</v>
          </cell>
        </row>
        <row r="6499">
          <cell r="B6499">
            <v>210031</v>
          </cell>
          <cell r="C6499" t="str">
            <v>BT Antenna-Black-S33</v>
          </cell>
          <cell r="D6499">
            <v>1</v>
          </cell>
        </row>
        <row r="6500">
          <cell r="B6500">
            <v>210033</v>
          </cell>
          <cell r="C6500" t="str">
            <v>Battery 1500mAh-S33</v>
          </cell>
          <cell r="D6500">
            <v>1</v>
          </cell>
        </row>
        <row r="6501">
          <cell r="B6501">
            <v>210034</v>
          </cell>
          <cell r="C6501" t="str">
            <v>Charger-(Black)500mAh Walton LOGO-S33</v>
          </cell>
          <cell r="D6501">
            <v>1</v>
          </cell>
        </row>
        <row r="6502">
          <cell r="B6502">
            <v>210035</v>
          </cell>
          <cell r="C6502" t="str">
            <v>Earphone(Black) 3.5mm Jack-S33</v>
          </cell>
          <cell r="D6502">
            <v>1</v>
          </cell>
        </row>
        <row r="6503">
          <cell r="B6503">
            <v>210036</v>
          </cell>
          <cell r="C6503" t="str">
            <v>Anti Water Label White Dia 2.5mm-S33</v>
          </cell>
          <cell r="D6503">
            <v>1.01</v>
          </cell>
        </row>
        <row r="6504">
          <cell r="B6504">
            <v>210037</v>
          </cell>
          <cell r="C6504" t="str">
            <v>Front Housing-Black-S33</v>
          </cell>
          <cell r="D6504">
            <v>1</v>
          </cell>
        </row>
        <row r="6505">
          <cell r="B6505">
            <v>210038</v>
          </cell>
          <cell r="C6505" t="str">
            <v>Front Housing-Golden-S33</v>
          </cell>
          <cell r="D6505">
            <v>1</v>
          </cell>
        </row>
        <row r="6506">
          <cell r="B6506">
            <v>210040</v>
          </cell>
          <cell r="C6506" t="str">
            <v>Middle Housing-Black-S33</v>
          </cell>
          <cell r="D6506">
            <v>1</v>
          </cell>
        </row>
        <row r="6507">
          <cell r="B6507">
            <v>210042</v>
          </cell>
          <cell r="C6507" t="str">
            <v>Back Housing(Battery Cover)Black-S33</v>
          </cell>
          <cell r="D6507">
            <v>1</v>
          </cell>
        </row>
        <row r="6508">
          <cell r="B6508">
            <v>210043</v>
          </cell>
          <cell r="C6508" t="str">
            <v>Back Housing(Battery Cover)Golden-S33</v>
          </cell>
          <cell r="D6508">
            <v>1</v>
          </cell>
        </row>
        <row r="6509">
          <cell r="B6509">
            <v>210045</v>
          </cell>
          <cell r="C6509" t="str">
            <v>Speaker Cover-Black-S33</v>
          </cell>
          <cell r="D6509">
            <v>1</v>
          </cell>
        </row>
        <row r="6510">
          <cell r="B6510">
            <v>210046</v>
          </cell>
          <cell r="C6510" t="str">
            <v>Keypad-Black-S33</v>
          </cell>
          <cell r="D6510">
            <v>1</v>
          </cell>
        </row>
        <row r="6511">
          <cell r="B6511">
            <v>210047</v>
          </cell>
          <cell r="C6511" t="str">
            <v>Keypad-Golden-S33</v>
          </cell>
          <cell r="D6511">
            <v>1</v>
          </cell>
        </row>
        <row r="6512">
          <cell r="B6512">
            <v>210050</v>
          </cell>
          <cell r="C6512" t="str">
            <v>Camera Lens-Black-S33</v>
          </cell>
          <cell r="D6512">
            <v>1.0009999999999999</v>
          </cell>
        </row>
        <row r="6513">
          <cell r="B6513">
            <v>210051</v>
          </cell>
          <cell r="C6513" t="str">
            <v>Fingerprint-Rose Golden-H8</v>
          </cell>
          <cell r="D6513">
            <v>1</v>
          </cell>
        </row>
        <row r="6514">
          <cell r="B6514">
            <v>210052</v>
          </cell>
          <cell r="C6514" t="str">
            <v>Middle Housing-Rose Golden-H8</v>
          </cell>
          <cell r="D6514">
            <v>1</v>
          </cell>
        </row>
        <row r="6515">
          <cell r="B6515">
            <v>210053</v>
          </cell>
          <cell r="C6515" t="str">
            <v>Back Housing(Battery Cover)-Rose Golden-H8</v>
          </cell>
          <cell r="D6515">
            <v>1</v>
          </cell>
        </row>
        <row r="6516">
          <cell r="B6516">
            <v>210054</v>
          </cell>
          <cell r="C6516" t="str">
            <v>Side Key-Rose Golden-H8</v>
          </cell>
          <cell r="D6516">
            <v>1</v>
          </cell>
        </row>
        <row r="6517">
          <cell r="B6517">
            <v>210055</v>
          </cell>
          <cell r="C6517" t="str">
            <v>Middle Housing-Twilight Blue-H8</v>
          </cell>
          <cell r="D6517">
            <v>1</v>
          </cell>
        </row>
        <row r="6518">
          <cell r="B6518">
            <v>210056</v>
          </cell>
          <cell r="C6518" t="str">
            <v>Back Housing(Battery Cover)-Twilight Blue-H8</v>
          </cell>
          <cell r="D6518">
            <v>1</v>
          </cell>
        </row>
        <row r="6519">
          <cell r="B6519">
            <v>210057</v>
          </cell>
          <cell r="C6519" t="str">
            <v>Side Key-Twilight Blue-H8</v>
          </cell>
          <cell r="D6519">
            <v>1</v>
          </cell>
        </row>
        <row r="6520">
          <cell r="B6520">
            <v>210080</v>
          </cell>
          <cell r="C6520" t="str">
            <v>Earphone-6U Speaker 1.2m Length PVC Wire</v>
          </cell>
          <cell r="D6520">
            <v>1</v>
          </cell>
        </row>
        <row r="6521">
          <cell r="B6521">
            <v>210091</v>
          </cell>
          <cell r="C6521" t="str">
            <v>Front Housing-Light Blue-S33</v>
          </cell>
          <cell r="D6521">
            <v>1</v>
          </cell>
        </row>
        <row r="6522">
          <cell r="B6522">
            <v>210092</v>
          </cell>
          <cell r="C6522" t="str">
            <v>Back Housing(Battery Cover)Light Blue-S33</v>
          </cell>
          <cell r="D6522">
            <v>1</v>
          </cell>
        </row>
        <row r="6523">
          <cell r="B6523">
            <v>210093</v>
          </cell>
          <cell r="C6523" t="str">
            <v>Keypad-Light Blue-S33</v>
          </cell>
          <cell r="D6523">
            <v>1</v>
          </cell>
        </row>
        <row r="6524">
          <cell r="B6524">
            <v>210095</v>
          </cell>
          <cell r="C6524" t="str">
            <v>Camera 2MP Front-EF9</v>
          </cell>
          <cell r="D6524">
            <v>1</v>
          </cell>
        </row>
        <row r="6525">
          <cell r="B6525">
            <v>210096</v>
          </cell>
          <cell r="C6525" t="str">
            <v>FPC Key With Dome-EF9</v>
          </cell>
          <cell r="D6525">
            <v>1</v>
          </cell>
        </row>
        <row r="6526">
          <cell r="B6526">
            <v>210097</v>
          </cell>
          <cell r="C6526" t="str">
            <v>MIC-EF9</v>
          </cell>
          <cell r="D6526">
            <v>1</v>
          </cell>
        </row>
        <row r="6527">
          <cell r="B6527">
            <v>210098</v>
          </cell>
          <cell r="C6527" t="str">
            <v>Camera Protective Lens Rear-EF9</v>
          </cell>
          <cell r="D6527">
            <v>1</v>
          </cell>
        </row>
        <row r="6528">
          <cell r="B6528">
            <v>210099</v>
          </cell>
          <cell r="C6528" t="str">
            <v>Cover-Mic 5.2*2.95mm-EF9</v>
          </cell>
          <cell r="D6528">
            <v>1</v>
          </cell>
        </row>
        <row r="6529">
          <cell r="B6529">
            <v>210100</v>
          </cell>
          <cell r="C6529" t="str">
            <v>Antenna-GPS-EF9</v>
          </cell>
          <cell r="D6529">
            <v>1</v>
          </cell>
        </row>
        <row r="6530">
          <cell r="B6530">
            <v>210101</v>
          </cell>
          <cell r="C6530" t="str">
            <v>Antenna-FPC WIFI/BT-EF9</v>
          </cell>
          <cell r="D6530">
            <v>1</v>
          </cell>
        </row>
        <row r="6531">
          <cell r="B6531">
            <v>210102</v>
          </cell>
          <cell r="C6531" t="str">
            <v>Front Housing-Black-EF9</v>
          </cell>
          <cell r="D6531">
            <v>1</v>
          </cell>
        </row>
        <row r="6532">
          <cell r="B6532">
            <v>210103</v>
          </cell>
          <cell r="C6532" t="str">
            <v>Middle Housing-Black-EF9</v>
          </cell>
          <cell r="D6532">
            <v>1</v>
          </cell>
        </row>
        <row r="6533">
          <cell r="B6533">
            <v>210104</v>
          </cell>
          <cell r="C6533" t="str">
            <v>Back Housing (Battery Cover)Balck-EF9</v>
          </cell>
          <cell r="D6533">
            <v>1</v>
          </cell>
        </row>
        <row r="6534">
          <cell r="B6534">
            <v>210105</v>
          </cell>
          <cell r="C6534" t="str">
            <v>Foam-Front Camera Seal 5.7*0.8mm-EF9</v>
          </cell>
          <cell r="D6534">
            <v>1</v>
          </cell>
        </row>
        <row r="6535">
          <cell r="B6535">
            <v>210106</v>
          </cell>
          <cell r="C6535" t="str">
            <v>Conductive Cloth-LCD Grounding 14.5*3*1.0mm-EF9</v>
          </cell>
          <cell r="D6535">
            <v>2</v>
          </cell>
        </row>
        <row r="6536">
          <cell r="B6536">
            <v>210107</v>
          </cell>
          <cell r="C6536" t="str">
            <v>Conductive Cloth-Speaker Grounding 23.5*9*0.1mm-EF9</v>
          </cell>
          <cell r="D6536">
            <v>1</v>
          </cell>
        </row>
        <row r="6537">
          <cell r="B6537">
            <v>210108</v>
          </cell>
          <cell r="C6537" t="str">
            <v>Foam-PCBA Grounding Conductive 6*4*3mm-EF9</v>
          </cell>
          <cell r="D6537">
            <v>1</v>
          </cell>
        </row>
        <row r="6538">
          <cell r="B6538">
            <v>210109</v>
          </cell>
          <cell r="C6538" t="str">
            <v>Conductive Foam-Sub PCBA 6.3*6.1*1.8mm-EF9</v>
          </cell>
          <cell r="D6538">
            <v>1</v>
          </cell>
        </row>
        <row r="6539">
          <cell r="B6539">
            <v>210110</v>
          </cell>
          <cell r="C6539" t="str">
            <v>Mylar-Mic 9*7.04*0.05mm-EF9</v>
          </cell>
          <cell r="D6539">
            <v>1</v>
          </cell>
        </row>
        <row r="6540">
          <cell r="B6540">
            <v>210111</v>
          </cell>
          <cell r="C6540" t="str">
            <v>Foam-Grounding Steel Holder 4.6*2*2.5mm-EF9</v>
          </cell>
          <cell r="D6540">
            <v>2</v>
          </cell>
        </row>
        <row r="6541">
          <cell r="B6541">
            <v>210112</v>
          </cell>
          <cell r="C6541" t="str">
            <v>Conductive Cloth-Shielding cover 43.3*12.25*0.1mm-EF9</v>
          </cell>
          <cell r="D6541">
            <v>1</v>
          </cell>
        </row>
        <row r="6542">
          <cell r="B6542">
            <v>210113</v>
          </cell>
          <cell r="C6542" t="str">
            <v>Steel Holder-Mic 36.2*6.7*0.2mm-EF9</v>
          </cell>
          <cell r="D6542">
            <v>1</v>
          </cell>
        </row>
        <row r="6543">
          <cell r="B6543">
            <v>210114</v>
          </cell>
          <cell r="C6543" t="str">
            <v>Graphite Sheet-LCD 54.93*52.2*0.05mm-EF9</v>
          </cell>
          <cell r="D6543">
            <v>1</v>
          </cell>
        </row>
        <row r="6544">
          <cell r="B6544">
            <v>210115</v>
          </cell>
          <cell r="C6544" t="str">
            <v>Conductive Cloth-LCD Grounding 58.36*56.16*0.1mm-EF9</v>
          </cell>
          <cell r="D6544">
            <v>1</v>
          </cell>
        </row>
        <row r="6545">
          <cell r="B6545">
            <v>210116</v>
          </cell>
          <cell r="C6545" t="str">
            <v>Battery Compartment Sticker 43.09*42.57*0.15mm-EF9</v>
          </cell>
          <cell r="D6545">
            <v>1</v>
          </cell>
        </row>
        <row r="6546">
          <cell r="B6546">
            <v>210117</v>
          </cell>
          <cell r="C6546" t="str">
            <v>Screw1 Tapping 1.4*3.0*F2.5*0.9mm-EF9</v>
          </cell>
          <cell r="D6546">
            <v>13</v>
          </cell>
        </row>
        <row r="6547">
          <cell r="B6547">
            <v>210119</v>
          </cell>
          <cell r="C6547" t="str">
            <v>Handset PE Bag 90*190MM-EF9</v>
          </cell>
          <cell r="D6547">
            <v>1</v>
          </cell>
        </row>
        <row r="6548">
          <cell r="B6548">
            <v>210120</v>
          </cell>
          <cell r="C6548" t="str">
            <v>TP Protective Film-EF9</v>
          </cell>
          <cell r="D6548">
            <v>1</v>
          </cell>
        </row>
        <row r="6549">
          <cell r="B6549">
            <v>210121</v>
          </cell>
          <cell r="C6549" t="str">
            <v>Waterproof Label 3mm-EF9</v>
          </cell>
          <cell r="D6549">
            <v>2</v>
          </cell>
        </row>
        <row r="6550">
          <cell r="B6550">
            <v>210122</v>
          </cell>
          <cell r="C6550" t="str">
            <v>Screw Label 2.5mm with W-EF9</v>
          </cell>
          <cell r="D6550">
            <v>1</v>
          </cell>
        </row>
        <row r="6551">
          <cell r="B6551">
            <v>210123</v>
          </cell>
          <cell r="C6551" t="str">
            <v>GB Seal label 38*19mm-EF9</v>
          </cell>
          <cell r="D6551">
            <v>1</v>
          </cell>
        </row>
        <row r="6552">
          <cell r="B6552">
            <v>210124</v>
          </cell>
          <cell r="C6552" t="str">
            <v>GB IMEI Label 78*45mm-EF9</v>
          </cell>
          <cell r="D6552">
            <v>1</v>
          </cell>
        </row>
        <row r="6553">
          <cell r="B6553">
            <v>210125</v>
          </cell>
          <cell r="C6553" t="str">
            <v>Handset IMEI Label 57.7*79.7MM-EF9</v>
          </cell>
          <cell r="D6553">
            <v>1</v>
          </cell>
        </row>
        <row r="6554">
          <cell r="B6554">
            <v>210126</v>
          </cell>
          <cell r="C6554" t="str">
            <v>Sub PCBA-EF9</v>
          </cell>
          <cell r="D6554">
            <v>1</v>
          </cell>
        </row>
        <row r="6555">
          <cell r="B6555">
            <v>210127</v>
          </cell>
          <cell r="C6555" t="str">
            <v>Main PCBA-EF9</v>
          </cell>
          <cell r="D6555">
            <v>1</v>
          </cell>
        </row>
        <row r="6556">
          <cell r="B6556">
            <v>210128</v>
          </cell>
          <cell r="C6556" t="str">
            <v>Battery 2000mAh-EF9</v>
          </cell>
          <cell r="D6556">
            <v>1</v>
          </cell>
        </row>
        <row r="6557">
          <cell r="B6557">
            <v>210129</v>
          </cell>
          <cell r="C6557" t="str">
            <v>Screw2 Tapping 1.4*4*F2.5*0.9mm-EF9</v>
          </cell>
          <cell r="D6557">
            <v>1</v>
          </cell>
        </row>
        <row r="6558">
          <cell r="B6558">
            <v>210130</v>
          </cell>
          <cell r="C6558" t="str">
            <v>EU Pin for 1A charger</v>
          </cell>
          <cell r="D6558">
            <v>2.1</v>
          </cell>
        </row>
        <row r="6559">
          <cell r="B6559">
            <v>210131</v>
          </cell>
          <cell r="C6559" t="str">
            <v>Front Housing-Blue-P13</v>
          </cell>
          <cell r="D6559">
            <v>1</v>
          </cell>
        </row>
        <row r="6560">
          <cell r="B6560">
            <v>210132</v>
          </cell>
          <cell r="C6560" t="str">
            <v>Back Housing(Battery Cover)Blue-P13</v>
          </cell>
          <cell r="D6560">
            <v>1</v>
          </cell>
        </row>
        <row r="6561">
          <cell r="B6561">
            <v>210133</v>
          </cell>
          <cell r="C6561" t="str">
            <v>Keypad-Full Blue-P13</v>
          </cell>
          <cell r="D6561">
            <v>1</v>
          </cell>
        </row>
        <row r="6562">
          <cell r="B6562">
            <v>210145</v>
          </cell>
          <cell r="C6562" t="str">
            <v>Keypad-Black Red-L27</v>
          </cell>
          <cell r="D6562">
            <v>1</v>
          </cell>
        </row>
        <row r="6563">
          <cell r="B6563">
            <v>210146</v>
          </cell>
          <cell r="C6563" t="str">
            <v>3M Glue Tape-WMB2700203AAAI</v>
          </cell>
          <cell r="D6563">
            <v>1.2E-4</v>
          </cell>
        </row>
        <row r="6564">
          <cell r="B6564">
            <v>210147</v>
          </cell>
          <cell r="C6564" t="str">
            <v>Grouding Tape TP driver-E8s</v>
          </cell>
          <cell r="D6564">
            <v>1</v>
          </cell>
        </row>
        <row r="6565">
          <cell r="B6565">
            <v>210148</v>
          </cell>
          <cell r="C6565" t="str">
            <v>LCD T2.25mm-E8s</v>
          </cell>
          <cell r="D6565">
            <v>1</v>
          </cell>
        </row>
        <row r="6566">
          <cell r="B6566">
            <v>210149</v>
          </cell>
          <cell r="C6566" t="str">
            <v>Receiver-2.7mm-Spring type-Black-E8s</v>
          </cell>
          <cell r="D6566">
            <v>1</v>
          </cell>
        </row>
        <row r="6567">
          <cell r="B6567">
            <v>210150</v>
          </cell>
          <cell r="C6567" t="str">
            <v>Glue Tube-Speaker-White-E8s</v>
          </cell>
          <cell r="D6567">
            <v>1E-3</v>
          </cell>
        </row>
        <row r="6568">
          <cell r="B6568">
            <v>210151</v>
          </cell>
          <cell r="C6568" t="str">
            <v>Graphite Film(PCBA)-E8s</v>
          </cell>
          <cell r="D6568">
            <v>1</v>
          </cell>
        </row>
        <row r="6569">
          <cell r="B6569">
            <v>210152</v>
          </cell>
          <cell r="C6569" t="str">
            <v>Mylar Usb Connector mask-E8s</v>
          </cell>
          <cell r="D6569">
            <v>1</v>
          </cell>
        </row>
        <row r="6570">
          <cell r="B6570">
            <v>210153</v>
          </cell>
          <cell r="C6570" t="str">
            <v>Mylar earphone connector mask-E8s</v>
          </cell>
          <cell r="D6570">
            <v>1</v>
          </cell>
        </row>
        <row r="6571">
          <cell r="B6571">
            <v>210154</v>
          </cell>
          <cell r="C6571" t="str">
            <v>Screw M1.4x3.0x2.5mm-E8s</v>
          </cell>
          <cell r="D6571">
            <v>11</v>
          </cell>
        </row>
        <row r="6572">
          <cell r="B6572">
            <v>210155</v>
          </cell>
          <cell r="C6572" t="str">
            <v>Main PCBA-E8s</v>
          </cell>
          <cell r="D6572">
            <v>1</v>
          </cell>
        </row>
        <row r="6573">
          <cell r="B6573">
            <v>210156</v>
          </cell>
          <cell r="C6573" t="str">
            <v>Sub PCBA-E8s</v>
          </cell>
          <cell r="D6573">
            <v>1</v>
          </cell>
        </row>
        <row r="6574">
          <cell r="B6574">
            <v>210157</v>
          </cell>
          <cell r="C6574" t="str">
            <v>TP 4.5xT1.2-Black-E8s</v>
          </cell>
          <cell r="D6574">
            <v>1</v>
          </cell>
        </row>
        <row r="6575">
          <cell r="B6575">
            <v>210158</v>
          </cell>
          <cell r="C6575" t="str">
            <v>Camera 5MP-Front-E8s</v>
          </cell>
          <cell r="D6575">
            <v>1</v>
          </cell>
        </row>
        <row r="6576">
          <cell r="B6576">
            <v>210159</v>
          </cell>
          <cell r="C6576" t="str">
            <v>Camera 5 MP-Back-E8s</v>
          </cell>
          <cell r="D6576">
            <v>1</v>
          </cell>
        </row>
        <row r="6577">
          <cell r="B6577">
            <v>210160</v>
          </cell>
          <cell r="C6577" t="str">
            <v>FPC Key With Dome-E8s</v>
          </cell>
          <cell r="D6577">
            <v>1</v>
          </cell>
        </row>
        <row r="6578">
          <cell r="B6578">
            <v>210161</v>
          </cell>
          <cell r="C6578" t="str">
            <v>Antenna-GSM-Black-E8s</v>
          </cell>
          <cell r="D6578">
            <v>1</v>
          </cell>
        </row>
        <row r="6579">
          <cell r="B6579">
            <v>210162</v>
          </cell>
          <cell r="C6579" t="str">
            <v>Antenna GPS/WIFI-Black-E8s</v>
          </cell>
          <cell r="D6579">
            <v>1</v>
          </cell>
        </row>
        <row r="6580">
          <cell r="B6580">
            <v>210163</v>
          </cell>
          <cell r="C6580" t="str">
            <v>Speaker 3.3mm x12mm-E8s</v>
          </cell>
          <cell r="D6580">
            <v>1</v>
          </cell>
        </row>
        <row r="6581">
          <cell r="B6581">
            <v>210164</v>
          </cell>
          <cell r="C6581" t="str">
            <v>Mic 4015-E8s</v>
          </cell>
          <cell r="D6581">
            <v>1</v>
          </cell>
        </row>
        <row r="6582">
          <cell r="B6582">
            <v>210165</v>
          </cell>
          <cell r="C6582" t="str">
            <v>Vibrator Motor-Dia9.97mm-E8s</v>
          </cell>
          <cell r="D6582">
            <v>1</v>
          </cell>
        </row>
        <row r="6583">
          <cell r="B6583">
            <v>210166</v>
          </cell>
          <cell r="C6583" t="str">
            <v>Mylar Paper -Battery-Black-E8s</v>
          </cell>
          <cell r="D6583">
            <v>1</v>
          </cell>
        </row>
        <row r="6584">
          <cell r="B6584">
            <v>210167</v>
          </cell>
          <cell r="C6584" t="str">
            <v>Back Housing(Back cover)-Black-E8s</v>
          </cell>
          <cell r="D6584">
            <v>1</v>
          </cell>
        </row>
        <row r="6585">
          <cell r="B6585">
            <v>210168</v>
          </cell>
          <cell r="C6585" t="str">
            <v>Back Housing(Back Cover)-Golden-E8s</v>
          </cell>
          <cell r="D6585">
            <v>1</v>
          </cell>
        </row>
        <row r="6586">
          <cell r="B6586">
            <v>210169</v>
          </cell>
          <cell r="C6586" t="str">
            <v>Back Housing(Back Cover)-Gray-E8s</v>
          </cell>
          <cell r="D6586">
            <v>1</v>
          </cell>
        </row>
        <row r="6587">
          <cell r="B6587">
            <v>210170</v>
          </cell>
          <cell r="C6587" t="str">
            <v>Battery 1600mAh-E8s</v>
          </cell>
          <cell r="D6587">
            <v>1</v>
          </cell>
        </row>
        <row r="6588">
          <cell r="B6588">
            <v>210171</v>
          </cell>
          <cell r="C6588" t="str">
            <v>Charger-(Black)1000mA Walton LOGO-E8s</v>
          </cell>
          <cell r="D6588">
            <v>1</v>
          </cell>
        </row>
        <row r="6589">
          <cell r="B6589">
            <v>210172</v>
          </cell>
          <cell r="C6589" t="str">
            <v>Usb Cable(Black) Micro 5 Pin-E8s</v>
          </cell>
          <cell r="D6589">
            <v>1</v>
          </cell>
        </row>
        <row r="6590">
          <cell r="B6590">
            <v>210173</v>
          </cell>
          <cell r="C6590" t="str">
            <v>Earphone(Black) 3.5mm Jack-E8s</v>
          </cell>
          <cell r="D6590">
            <v>1</v>
          </cell>
        </row>
        <row r="6591">
          <cell r="B6591">
            <v>210174</v>
          </cell>
          <cell r="C6591" t="str">
            <v>Screen Protector 3 layrs-E8s</v>
          </cell>
          <cell r="D6591">
            <v>1</v>
          </cell>
        </row>
        <row r="6592">
          <cell r="B6592">
            <v>210175</v>
          </cell>
          <cell r="C6592" t="str">
            <v>Seal Front Camera-E8s</v>
          </cell>
          <cell r="D6592">
            <v>1</v>
          </cell>
        </row>
        <row r="6593">
          <cell r="B6593">
            <v>210176</v>
          </cell>
          <cell r="C6593" t="str">
            <v>Conductive Tape -LCD-E8s</v>
          </cell>
          <cell r="D6593">
            <v>1</v>
          </cell>
        </row>
        <row r="6594">
          <cell r="B6594">
            <v>210180</v>
          </cell>
          <cell r="C6594" t="str">
            <v>FPC Key With Dome-NF3</v>
          </cell>
          <cell r="D6594">
            <v>1</v>
          </cell>
        </row>
        <row r="6595">
          <cell r="B6595">
            <v>210181</v>
          </cell>
          <cell r="C6595" t="str">
            <v>Speaker 3.1mm x20mm-NF3</v>
          </cell>
          <cell r="D6595">
            <v>1</v>
          </cell>
        </row>
        <row r="6596">
          <cell r="B6596">
            <v>210182</v>
          </cell>
          <cell r="C6596" t="str">
            <v>Conductive cloth Speaker grounding-NF3</v>
          </cell>
          <cell r="D6596">
            <v>1</v>
          </cell>
        </row>
        <row r="6597">
          <cell r="B6597">
            <v>210183</v>
          </cell>
          <cell r="C6597" t="str">
            <v>Mylar Paper 17x7mm-Black-NF3</v>
          </cell>
          <cell r="D6597">
            <v>1</v>
          </cell>
        </row>
        <row r="6598">
          <cell r="B6598">
            <v>210184</v>
          </cell>
          <cell r="C6598" t="str">
            <v>Conductive foam 1 8x2.8x1.2mm-NF3</v>
          </cell>
          <cell r="D6598">
            <v>1</v>
          </cell>
        </row>
        <row r="6599">
          <cell r="B6599">
            <v>210185</v>
          </cell>
          <cell r="C6599" t="str">
            <v>Conductive foam 2 17x9x1.2mm-NF3</v>
          </cell>
          <cell r="D6599">
            <v>1</v>
          </cell>
        </row>
        <row r="6600">
          <cell r="B6600">
            <v>210186</v>
          </cell>
          <cell r="C6600" t="str">
            <v>Mylar TP insulation 70.47*8.25*0.05mm-NF3</v>
          </cell>
          <cell r="D6600">
            <v>1</v>
          </cell>
        </row>
        <row r="6601">
          <cell r="B6601">
            <v>210187</v>
          </cell>
          <cell r="C6601" t="str">
            <v>Mylar WIFI Antenna connector 8X5X0.05mm-NF3</v>
          </cell>
          <cell r="D6601">
            <v>1</v>
          </cell>
        </row>
        <row r="6602">
          <cell r="B6602">
            <v>210188</v>
          </cell>
          <cell r="C6602" t="str">
            <v>Sub PCBA-NF3</v>
          </cell>
          <cell r="D6602">
            <v>1</v>
          </cell>
        </row>
        <row r="6603">
          <cell r="B6603">
            <v>210189</v>
          </cell>
          <cell r="C6603" t="str">
            <v>Main PCBA-NF3</v>
          </cell>
          <cell r="D6603">
            <v>1</v>
          </cell>
        </row>
        <row r="6604">
          <cell r="B6604">
            <v>210190</v>
          </cell>
          <cell r="C6604" t="str">
            <v>Screen Protector 3 layrs-NF3</v>
          </cell>
          <cell r="D6604">
            <v>1</v>
          </cell>
        </row>
        <row r="6605">
          <cell r="B6605">
            <v>210191</v>
          </cell>
          <cell r="C6605" t="str">
            <v>Battery 3300mAh-NF3</v>
          </cell>
          <cell r="D6605">
            <v>1</v>
          </cell>
        </row>
        <row r="6606">
          <cell r="B6606">
            <v>210192</v>
          </cell>
          <cell r="C6606" t="str">
            <v>Receiver-2.5mm-Spring type-Black-NF3</v>
          </cell>
          <cell r="D6606">
            <v>1</v>
          </cell>
        </row>
        <row r="6607">
          <cell r="B6607">
            <v>210193</v>
          </cell>
          <cell r="C6607" t="str">
            <v>Mic 4015-NF3</v>
          </cell>
          <cell r="D6607">
            <v>1</v>
          </cell>
        </row>
        <row r="6608">
          <cell r="B6608">
            <v>210194</v>
          </cell>
          <cell r="C6608" t="str">
            <v>Motor flat,wire length 8mm-NF3</v>
          </cell>
          <cell r="D6608">
            <v>1</v>
          </cell>
        </row>
        <row r="6609">
          <cell r="B6609">
            <v>210195</v>
          </cell>
          <cell r="C6609" t="str">
            <v>Foam Front Camera-NF3</v>
          </cell>
          <cell r="D6609">
            <v>1</v>
          </cell>
        </row>
        <row r="6610">
          <cell r="B6610">
            <v>210196</v>
          </cell>
          <cell r="C6610" t="str">
            <v>Seal foam Speaker-NF3</v>
          </cell>
          <cell r="D6610">
            <v>1</v>
          </cell>
        </row>
        <row r="6611">
          <cell r="B6611">
            <v>210197</v>
          </cell>
          <cell r="C6611" t="str">
            <v>Charger-(White)1000mA Walton LOGO-NF3</v>
          </cell>
          <cell r="D6611">
            <v>1</v>
          </cell>
        </row>
        <row r="6612">
          <cell r="B6612">
            <v>210198</v>
          </cell>
          <cell r="C6612" t="str">
            <v>Front Housing-Black-EF8</v>
          </cell>
          <cell r="D6612">
            <v>1</v>
          </cell>
        </row>
        <row r="6613">
          <cell r="B6613">
            <v>210199</v>
          </cell>
          <cell r="C6613" t="str">
            <v>Middle Housing-Black-EF8</v>
          </cell>
          <cell r="D6613">
            <v>1</v>
          </cell>
        </row>
        <row r="6614">
          <cell r="B6614">
            <v>210200</v>
          </cell>
          <cell r="C6614" t="str">
            <v>Middle Housing-Marine Blue-EF8</v>
          </cell>
          <cell r="D6614">
            <v>1</v>
          </cell>
        </row>
        <row r="6615">
          <cell r="B6615">
            <v>210201</v>
          </cell>
          <cell r="C6615" t="str">
            <v>Middle Housing-Golden-EF8</v>
          </cell>
          <cell r="D6615">
            <v>1</v>
          </cell>
        </row>
        <row r="6616">
          <cell r="B6616">
            <v>210202</v>
          </cell>
          <cell r="C6616" t="str">
            <v>Side Keypad-Black-EF8</v>
          </cell>
          <cell r="D6616">
            <v>1</v>
          </cell>
        </row>
        <row r="6617">
          <cell r="B6617">
            <v>210203</v>
          </cell>
          <cell r="C6617" t="str">
            <v>Side Keypad-Marine Blue-EF8</v>
          </cell>
          <cell r="D6617">
            <v>1</v>
          </cell>
        </row>
        <row r="6618">
          <cell r="B6618">
            <v>210204</v>
          </cell>
          <cell r="C6618" t="str">
            <v>Side Keypad-Golden-EF8</v>
          </cell>
          <cell r="D6618">
            <v>1</v>
          </cell>
        </row>
        <row r="6619">
          <cell r="B6619">
            <v>210205</v>
          </cell>
          <cell r="C6619" t="str">
            <v>Camera Lens Rear-EF8</v>
          </cell>
          <cell r="D6619">
            <v>1</v>
          </cell>
        </row>
        <row r="6620">
          <cell r="B6620">
            <v>210206</v>
          </cell>
          <cell r="C6620" t="str">
            <v>Screw PCBA Attach 1.4*2.5mm-Silver-EF8</v>
          </cell>
          <cell r="D6620">
            <v>2</v>
          </cell>
        </row>
        <row r="6621">
          <cell r="B6621">
            <v>210207</v>
          </cell>
          <cell r="C6621" t="str">
            <v>Screw Housing Attach 1.4*3.0mm-Black-EF8</v>
          </cell>
          <cell r="D6621">
            <v>11</v>
          </cell>
        </row>
        <row r="6622">
          <cell r="B6622">
            <v>210208</v>
          </cell>
          <cell r="C6622" t="str">
            <v>Conductive Tape-Small PCBA 23.6*5.4*0.1mm-EF8</v>
          </cell>
          <cell r="D6622">
            <v>1</v>
          </cell>
        </row>
        <row r="6623">
          <cell r="B6623">
            <v>210209</v>
          </cell>
          <cell r="C6623" t="str">
            <v>Foam-Front Camera 1.4*3.0mm-EF8</v>
          </cell>
          <cell r="D6623">
            <v>1</v>
          </cell>
        </row>
        <row r="6624">
          <cell r="B6624">
            <v>210210</v>
          </cell>
          <cell r="C6624" t="str">
            <v>Glue Tube-White-EF8</v>
          </cell>
          <cell r="D6624">
            <v>2.5000000000000001E-3</v>
          </cell>
        </row>
        <row r="6625">
          <cell r="B6625">
            <v>210211</v>
          </cell>
          <cell r="C6625" t="str">
            <v>Mylar-Copper 59.4*19.69*0.05mm-EF8</v>
          </cell>
          <cell r="D6625">
            <v>1</v>
          </cell>
        </row>
        <row r="6626">
          <cell r="B6626">
            <v>210212</v>
          </cell>
          <cell r="C6626" t="str">
            <v>Foam-Mic Press 4.5*0.5mm-EF8</v>
          </cell>
          <cell r="D6626">
            <v>1</v>
          </cell>
        </row>
        <row r="6627">
          <cell r="B6627">
            <v>210213</v>
          </cell>
          <cell r="C6627" t="str">
            <v>Foam-Earphone Shield 6.4*3*0.3mm-EF8</v>
          </cell>
          <cell r="D6627">
            <v>1</v>
          </cell>
        </row>
        <row r="6628">
          <cell r="B6628">
            <v>210214</v>
          </cell>
          <cell r="C6628" t="str">
            <v>Mylar-USB Shield 14*7*0.05mm-EF8</v>
          </cell>
          <cell r="D6628">
            <v>1</v>
          </cell>
        </row>
        <row r="6629">
          <cell r="B6629">
            <v>210215</v>
          </cell>
          <cell r="C6629" t="str">
            <v>Mylar-Earphone Shield 6.4*6.4*0.05mm-EF8</v>
          </cell>
          <cell r="D6629">
            <v>1</v>
          </cell>
        </row>
        <row r="6630">
          <cell r="B6630">
            <v>210216</v>
          </cell>
          <cell r="C6630" t="str">
            <v>Mylar-USB Insulation 13.5*8.35*0.05mm-EF8</v>
          </cell>
          <cell r="D6630">
            <v>1</v>
          </cell>
        </row>
        <row r="6631">
          <cell r="B6631">
            <v>210217</v>
          </cell>
          <cell r="C6631" t="str">
            <v>Mylar-Front Camera Ground 18.5*4.5*0.1mm-EF8</v>
          </cell>
          <cell r="D6631">
            <v>1</v>
          </cell>
        </row>
        <row r="6632">
          <cell r="B6632">
            <v>210218</v>
          </cell>
          <cell r="C6632" t="str">
            <v>Foam-LCD Ground 7.0*5.0*1.5mm-EF8</v>
          </cell>
          <cell r="D6632">
            <v>2</v>
          </cell>
        </row>
        <row r="6633">
          <cell r="B6633">
            <v>210219</v>
          </cell>
          <cell r="C6633" t="str">
            <v>Foam-RF Board 8.0*5.5*1.2mm-EF8</v>
          </cell>
          <cell r="D6633">
            <v>1</v>
          </cell>
        </row>
        <row r="6634">
          <cell r="B6634">
            <v>210220</v>
          </cell>
          <cell r="C6634" t="str">
            <v>Foam-Samll PCBA Ground 4.5*2.5*2.5mm-EF8</v>
          </cell>
          <cell r="D6634">
            <v>3</v>
          </cell>
        </row>
        <row r="6635">
          <cell r="B6635">
            <v>210221</v>
          </cell>
          <cell r="C6635" t="str">
            <v>Conductive Tape-TP-IC 20.5*9*0.1mm-EF8</v>
          </cell>
          <cell r="D6635">
            <v>1</v>
          </cell>
        </row>
        <row r="6636">
          <cell r="B6636">
            <v>210222</v>
          </cell>
          <cell r="C6636" t="str">
            <v>Motor-EF8</v>
          </cell>
          <cell r="D6636">
            <v>1</v>
          </cell>
        </row>
        <row r="6637">
          <cell r="B6637">
            <v>210223</v>
          </cell>
          <cell r="C6637" t="str">
            <v>Spread Tape-Mainboard Heat-Black-EF8</v>
          </cell>
          <cell r="D6637">
            <v>1</v>
          </cell>
        </row>
        <row r="6638">
          <cell r="B6638">
            <v>210224</v>
          </cell>
          <cell r="C6638" t="str">
            <v>Spread Tape-Mainboard Heat-White-EF8</v>
          </cell>
          <cell r="D6638">
            <v>1</v>
          </cell>
        </row>
        <row r="6639">
          <cell r="B6639">
            <v>210225</v>
          </cell>
          <cell r="C6639" t="str">
            <v>Tape-WIFI/BT/GPS 20.66*10.75*0.1mm-Black-EF8</v>
          </cell>
          <cell r="D6639">
            <v>1</v>
          </cell>
        </row>
        <row r="6640">
          <cell r="B6640">
            <v>210226</v>
          </cell>
          <cell r="C6640" t="str">
            <v>Tape-WIFI/BT/GPS 20.66*10.75*0.1mm-White-EF8</v>
          </cell>
          <cell r="D6640">
            <v>1</v>
          </cell>
        </row>
        <row r="6641">
          <cell r="B6641">
            <v>210227</v>
          </cell>
          <cell r="C6641" t="str">
            <v>Shield Tape-Main Antenna 27.8*14.09*0.1mm-Black-EF8</v>
          </cell>
          <cell r="D6641">
            <v>1</v>
          </cell>
        </row>
        <row r="6642">
          <cell r="B6642">
            <v>210228</v>
          </cell>
          <cell r="C6642" t="str">
            <v>Main PCBA-EF8</v>
          </cell>
          <cell r="D6642">
            <v>1</v>
          </cell>
        </row>
        <row r="6643">
          <cell r="B6643">
            <v>210229</v>
          </cell>
          <cell r="C6643" t="str">
            <v>RF Board-EF8</v>
          </cell>
          <cell r="D6643">
            <v>1</v>
          </cell>
        </row>
        <row r="6644">
          <cell r="B6644">
            <v>210230</v>
          </cell>
          <cell r="C6644" t="str">
            <v>Speaker Board-EF8</v>
          </cell>
          <cell r="D6644">
            <v>1</v>
          </cell>
        </row>
        <row r="6645">
          <cell r="B6645">
            <v>210231</v>
          </cell>
          <cell r="C6645" t="str">
            <v>Back Housing(Battery Cover)Golden-EF8</v>
          </cell>
          <cell r="D6645">
            <v>1</v>
          </cell>
        </row>
        <row r="6646">
          <cell r="B6646">
            <v>210232</v>
          </cell>
          <cell r="C6646" t="str">
            <v>Spread Tape-Battery Cover Heat-Black-EF8</v>
          </cell>
          <cell r="D6646">
            <v>1</v>
          </cell>
        </row>
        <row r="6647">
          <cell r="B6647">
            <v>210233</v>
          </cell>
          <cell r="C6647" t="str">
            <v>Spread Tape-Battery Cover Heat-White-EF8</v>
          </cell>
          <cell r="D6647">
            <v>1</v>
          </cell>
        </row>
        <row r="6648">
          <cell r="B6648">
            <v>210234</v>
          </cell>
          <cell r="C6648" t="str">
            <v>Charger-(Black)1000mA-EF8</v>
          </cell>
          <cell r="D6648">
            <v>1</v>
          </cell>
        </row>
        <row r="6649">
          <cell r="B6649">
            <v>210235</v>
          </cell>
          <cell r="C6649" t="str">
            <v>Usb Cable(Black) Micro 5 Pin-EF8</v>
          </cell>
          <cell r="D6649">
            <v>1</v>
          </cell>
        </row>
        <row r="6650">
          <cell r="B6650">
            <v>210236</v>
          </cell>
          <cell r="C6650" t="str">
            <v>TP Protector Film Walton LOGO-EF8</v>
          </cell>
          <cell r="D6650">
            <v>1</v>
          </cell>
        </row>
        <row r="6651">
          <cell r="B6651">
            <v>210237</v>
          </cell>
          <cell r="C6651" t="str">
            <v>TP-Black-EF8</v>
          </cell>
          <cell r="D6651">
            <v>1</v>
          </cell>
        </row>
        <row r="6652">
          <cell r="B6652">
            <v>210238</v>
          </cell>
          <cell r="C6652" t="str">
            <v>LCD-EF8</v>
          </cell>
          <cell r="D6652">
            <v>1</v>
          </cell>
        </row>
        <row r="6653">
          <cell r="B6653">
            <v>210239</v>
          </cell>
          <cell r="C6653" t="str">
            <v>Camera 5M Front-EF8</v>
          </cell>
          <cell r="D6653">
            <v>1</v>
          </cell>
        </row>
        <row r="6654">
          <cell r="B6654">
            <v>210240</v>
          </cell>
          <cell r="C6654" t="str">
            <v>Camera 5M Rear-EF8</v>
          </cell>
          <cell r="D6654">
            <v>1</v>
          </cell>
        </row>
        <row r="6655">
          <cell r="B6655">
            <v>210241</v>
          </cell>
          <cell r="C6655" t="str">
            <v>FPC-Side Keypad 32.65*6.69*0.65mm-EF8</v>
          </cell>
          <cell r="D6655">
            <v>1</v>
          </cell>
        </row>
        <row r="6656">
          <cell r="B6656">
            <v>210242</v>
          </cell>
          <cell r="C6656" t="str">
            <v>FPC-Mainn Antenna-Black-EF8</v>
          </cell>
          <cell r="D6656">
            <v>1</v>
          </cell>
        </row>
        <row r="6657">
          <cell r="B6657">
            <v>210243</v>
          </cell>
          <cell r="C6657" t="str">
            <v>FPC-Mainn Antenna-White-EF8</v>
          </cell>
          <cell r="D6657">
            <v>1</v>
          </cell>
        </row>
        <row r="6658">
          <cell r="B6658">
            <v>210244</v>
          </cell>
          <cell r="C6658" t="str">
            <v>FPC-Auxiliary Antenna-Black-EF8</v>
          </cell>
          <cell r="D6658">
            <v>1</v>
          </cell>
        </row>
        <row r="6659">
          <cell r="B6659">
            <v>210245</v>
          </cell>
          <cell r="C6659" t="str">
            <v>FPC-Auxiliary Antenna -White-EF8</v>
          </cell>
          <cell r="D6659">
            <v>1</v>
          </cell>
        </row>
        <row r="6660">
          <cell r="B6660">
            <v>210246</v>
          </cell>
          <cell r="C6660" t="str">
            <v>Earphone(Black) 3.5mm Jack-EF8</v>
          </cell>
          <cell r="D6660">
            <v>1</v>
          </cell>
        </row>
        <row r="6661">
          <cell r="B6661">
            <v>210247</v>
          </cell>
          <cell r="C6661" t="str">
            <v>MIC-EF8</v>
          </cell>
          <cell r="D6661">
            <v>1</v>
          </cell>
        </row>
        <row r="6662">
          <cell r="B6662">
            <v>210248</v>
          </cell>
          <cell r="C6662" t="str">
            <v>Speaker-EF8</v>
          </cell>
          <cell r="D6662">
            <v>1</v>
          </cell>
        </row>
        <row r="6663">
          <cell r="B6663">
            <v>210249</v>
          </cell>
          <cell r="C6663" t="str">
            <v>Receiver-EF8</v>
          </cell>
          <cell r="D6663">
            <v>1</v>
          </cell>
        </row>
        <row r="6664">
          <cell r="B6664">
            <v>210250</v>
          </cell>
          <cell r="C6664" t="str">
            <v>Cable Coaxial-EF8</v>
          </cell>
          <cell r="D6664">
            <v>1</v>
          </cell>
        </row>
        <row r="6665">
          <cell r="B6665">
            <v>210251</v>
          </cell>
          <cell r="C6665" t="str">
            <v>Antenna-WIFI/BT/GPS-Black-EF8</v>
          </cell>
          <cell r="D6665">
            <v>1</v>
          </cell>
        </row>
        <row r="6666">
          <cell r="B6666">
            <v>210252</v>
          </cell>
          <cell r="C6666" t="str">
            <v>Antenna-WIFI/BT/GPS-White-EF8</v>
          </cell>
          <cell r="D6666">
            <v>1</v>
          </cell>
        </row>
        <row r="6667">
          <cell r="B6667">
            <v>210253</v>
          </cell>
          <cell r="C6667" t="str">
            <v>Shield Tape-Main Antenna 27.8*14.09*0.1mm-White-EF8</v>
          </cell>
          <cell r="D6667">
            <v>1</v>
          </cell>
        </row>
        <row r="6668">
          <cell r="B6668">
            <v>210254</v>
          </cell>
          <cell r="C6668" t="str">
            <v>Mylar-TP-FPC Insulation 15*12*0.08mm-EF8</v>
          </cell>
          <cell r="D6668">
            <v>1</v>
          </cell>
        </row>
        <row r="6669">
          <cell r="B6669">
            <v>210255</v>
          </cell>
          <cell r="C6669" t="str">
            <v>Back Housing(Battery Cover)Black-EF8</v>
          </cell>
          <cell r="D6669">
            <v>1</v>
          </cell>
        </row>
        <row r="6670">
          <cell r="B6670">
            <v>210256</v>
          </cell>
          <cell r="C6670" t="str">
            <v>Back Housing(Battery Cover)Marine Blue-EF8</v>
          </cell>
          <cell r="D6670">
            <v>1</v>
          </cell>
        </row>
        <row r="6671">
          <cell r="B6671">
            <v>210257</v>
          </cell>
          <cell r="C6671" t="str">
            <v>Tape-LCD Lens 58.14*42.54*0.1mm-OLIVO L51</v>
          </cell>
          <cell r="D6671">
            <v>1.03</v>
          </cell>
        </row>
        <row r="6672">
          <cell r="B6672">
            <v>210258</v>
          </cell>
          <cell r="C6672" t="str">
            <v>Tape-Camera Lens 7.7*8.2*0.1mm-OLIVO L51</v>
          </cell>
          <cell r="D6672">
            <v>1.03</v>
          </cell>
        </row>
        <row r="6673">
          <cell r="B6673">
            <v>210259</v>
          </cell>
          <cell r="C6673" t="str">
            <v>Foam-LCD 34.7*46.7*0.5mm-OLIVO L51</v>
          </cell>
          <cell r="D6673">
            <v>1.02</v>
          </cell>
        </row>
        <row r="6674">
          <cell r="B6674">
            <v>210260</v>
          </cell>
          <cell r="C6674" t="str">
            <v>Speaker Net-OLIVO L51</v>
          </cell>
          <cell r="D6674">
            <v>1.02</v>
          </cell>
        </row>
        <row r="6675">
          <cell r="B6675">
            <v>210261</v>
          </cell>
          <cell r="C6675" t="str">
            <v>Receiver Net-OLIVO L51</v>
          </cell>
          <cell r="D6675">
            <v>1.02</v>
          </cell>
        </row>
        <row r="6676">
          <cell r="B6676">
            <v>210262</v>
          </cell>
          <cell r="C6676" t="str">
            <v>Screw Silver PB1.4*3.5mm -OLIVO L51</v>
          </cell>
          <cell r="D6676">
            <v>6.12</v>
          </cell>
        </row>
        <row r="6677">
          <cell r="B6677">
            <v>210263</v>
          </cell>
          <cell r="C6677" t="str">
            <v>Screw Label Dia 2.5mm With "W"-OLIVO L51</v>
          </cell>
          <cell r="D6677">
            <v>1.02</v>
          </cell>
        </row>
        <row r="6678">
          <cell r="B6678">
            <v>210264</v>
          </cell>
          <cell r="C6678" t="str">
            <v>Duplexer/B39212B1245L210/B1/30 dBm/1.4000 dB/1.6000 dB/53+60dB/1814/1.8000*1.4000*0.6000mm/0.6000 kV/1</v>
          </cell>
          <cell r="D6678">
            <v>1.02</v>
          </cell>
        </row>
        <row r="6679">
          <cell r="B6679">
            <v>210265</v>
          </cell>
          <cell r="C6679" t="str">
            <v>DuplexerB39182B1227P810/B3/29/1.6dB/2.0dB/53+55dB/1814/1.8*1.4*0.5mm/0.5000 kV/1</v>
          </cell>
          <cell r="D6679">
            <v>1.02</v>
          </cell>
        </row>
        <row r="6680">
          <cell r="B6680">
            <v>210267</v>
          </cell>
          <cell r="C6680" t="str">
            <v>Bracket Steel-Front Housing-Left-E8i</v>
          </cell>
          <cell r="D6680">
            <v>1</v>
          </cell>
        </row>
        <row r="6681">
          <cell r="B6681">
            <v>210268</v>
          </cell>
          <cell r="C6681" t="str">
            <v>Bracket Steel-Front Housing-Right-E8i</v>
          </cell>
          <cell r="D6681">
            <v>1</v>
          </cell>
        </row>
        <row r="6682">
          <cell r="B6682">
            <v>210269</v>
          </cell>
          <cell r="C6682" t="str">
            <v>Camera Lens(Rear)9.5x9.5x0.8mm-E8i</v>
          </cell>
          <cell r="D6682">
            <v>1</v>
          </cell>
        </row>
        <row r="6683">
          <cell r="B6683">
            <v>210270</v>
          </cell>
          <cell r="C6683" t="str">
            <v>Antenna-GSM-Black-E8i</v>
          </cell>
          <cell r="D6683">
            <v>1</v>
          </cell>
        </row>
        <row r="6684">
          <cell r="B6684">
            <v>210271</v>
          </cell>
          <cell r="C6684" t="str">
            <v>TP 129.3x63.4x.95-Black-E8i</v>
          </cell>
          <cell r="D6684">
            <v>1</v>
          </cell>
        </row>
        <row r="6685">
          <cell r="B6685">
            <v>210272</v>
          </cell>
          <cell r="C6685" t="str">
            <v>TP 129.3x63.4x.95-White-E8i</v>
          </cell>
          <cell r="D6685">
            <v>1</v>
          </cell>
        </row>
        <row r="6686">
          <cell r="B6686">
            <v>210273</v>
          </cell>
          <cell r="C6686" t="str">
            <v>LCM TN 4.5-E8i</v>
          </cell>
          <cell r="D6686">
            <v>1</v>
          </cell>
        </row>
        <row r="6687">
          <cell r="B6687">
            <v>210274</v>
          </cell>
          <cell r="C6687" t="str">
            <v>Front Housing-Black-E8i</v>
          </cell>
          <cell r="D6687">
            <v>1</v>
          </cell>
        </row>
        <row r="6688">
          <cell r="B6688">
            <v>210275</v>
          </cell>
          <cell r="C6688" t="str">
            <v>Front Housing-White-E8i</v>
          </cell>
          <cell r="D6688">
            <v>1</v>
          </cell>
        </row>
        <row r="6689">
          <cell r="B6689">
            <v>210276</v>
          </cell>
          <cell r="C6689" t="str">
            <v>Middle Housing-Black-E8i</v>
          </cell>
          <cell r="D6689">
            <v>1</v>
          </cell>
        </row>
        <row r="6690">
          <cell r="B6690">
            <v>210277</v>
          </cell>
          <cell r="C6690" t="str">
            <v>Middle Housing-White-E8i</v>
          </cell>
          <cell r="D6690">
            <v>1</v>
          </cell>
        </row>
        <row r="6691">
          <cell r="B6691">
            <v>210278</v>
          </cell>
          <cell r="C6691" t="str">
            <v>Back Housing(Battery cover)-Black-E8i</v>
          </cell>
          <cell r="D6691">
            <v>1</v>
          </cell>
        </row>
        <row r="6692">
          <cell r="B6692">
            <v>210279</v>
          </cell>
          <cell r="C6692" t="str">
            <v>Back Housing(Battery Cover)-Golden-E8i</v>
          </cell>
          <cell r="D6692">
            <v>1</v>
          </cell>
        </row>
        <row r="6693">
          <cell r="B6693">
            <v>210280</v>
          </cell>
          <cell r="C6693" t="str">
            <v>Back Housing(Battery Cover)-Cofee-E8i</v>
          </cell>
          <cell r="D6693">
            <v>1</v>
          </cell>
        </row>
        <row r="6694">
          <cell r="B6694">
            <v>210281</v>
          </cell>
          <cell r="C6694" t="str">
            <v>Camera 2MP-Front-E8i</v>
          </cell>
          <cell r="D6694">
            <v>1</v>
          </cell>
        </row>
        <row r="6695">
          <cell r="B6695">
            <v>210282</v>
          </cell>
          <cell r="C6695" t="str">
            <v>Camera 5 MP-Back-E8i</v>
          </cell>
          <cell r="D6695">
            <v>1</v>
          </cell>
        </row>
        <row r="6696">
          <cell r="B6696">
            <v>210285</v>
          </cell>
          <cell r="C6696" t="str">
            <v>Antenna-GSM-White-E8i</v>
          </cell>
          <cell r="D6696">
            <v>1</v>
          </cell>
        </row>
        <row r="6697">
          <cell r="B6697">
            <v>210286</v>
          </cell>
          <cell r="C6697" t="str">
            <v>Screw (Housing attach)PB1.6x3.5,T=.7 Self tapping type-Black-E8i</v>
          </cell>
          <cell r="D6697">
            <v>14</v>
          </cell>
        </row>
        <row r="6698">
          <cell r="B6698">
            <v>210287</v>
          </cell>
          <cell r="C6698" t="str">
            <v>Screw (Housing attach)PB1.6x3.5,T=.7 Self Tapping Type-Silver-E8i</v>
          </cell>
          <cell r="D6698">
            <v>14</v>
          </cell>
        </row>
        <row r="6699">
          <cell r="B6699">
            <v>210288</v>
          </cell>
          <cell r="C6699" t="str">
            <v>Screw (PCB attach)CM 1.4x2.5x2.5x.35, Machine Screw-E8i</v>
          </cell>
          <cell r="D6699">
            <v>2</v>
          </cell>
        </row>
        <row r="6700">
          <cell r="B6700">
            <v>210289</v>
          </cell>
          <cell r="C6700" t="str">
            <v>Foam(PCBA Ground) 13.5x5x4.0mm-E8i</v>
          </cell>
          <cell r="D6700">
            <v>1</v>
          </cell>
        </row>
        <row r="6701">
          <cell r="B6701">
            <v>210290</v>
          </cell>
          <cell r="C6701" t="str">
            <v>Foam (PCBA)3.8x3.8x4mm-E8i</v>
          </cell>
          <cell r="D6701">
            <v>2</v>
          </cell>
        </row>
        <row r="6702">
          <cell r="B6702">
            <v>210291</v>
          </cell>
          <cell r="C6702" t="str">
            <v>Mylar(Camera)18x5x.05mm-E8i</v>
          </cell>
          <cell r="D6702">
            <v>2</v>
          </cell>
        </row>
        <row r="6703">
          <cell r="B6703">
            <v>210292</v>
          </cell>
          <cell r="C6703" t="str">
            <v>Conductive Cloth-Motor-19.4x9x.1mm-E8i</v>
          </cell>
          <cell r="D6703">
            <v>1</v>
          </cell>
        </row>
        <row r="6704">
          <cell r="B6704">
            <v>210293</v>
          </cell>
          <cell r="C6704" t="str">
            <v>Graphite Film(PCBA) 50x22x.05mm-E8i</v>
          </cell>
          <cell r="D6704">
            <v>1</v>
          </cell>
        </row>
        <row r="6705">
          <cell r="B6705">
            <v>210294</v>
          </cell>
          <cell r="C6705" t="str">
            <v>Battery(Black)1750mAh 4.2 V-E8i</v>
          </cell>
          <cell r="D6705">
            <v>1</v>
          </cell>
        </row>
        <row r="6706">
          <cell r="B6706">
            <v>210295</v>
          </cell>
          <cell r="C6706" t="str">
            <v>Charger-(White)1000mA Walton LOGO-E8i</v>
          </cell>
          <cell r="D6706">
            <v>1</v>
          </cell>
        </row>
        <row r="6707">
          <cell r="B6707">
            <v>210296</v>
          </cell>
          <cell r="C6707" t="str">
            <v>Usb Cable(White) Walton LOGO Micro 5 Pin-E8i</v>
          </cell>
          <cell r="D6707">
            <v>1</v>
          </cell>
        </row>
        <row r="6708">
          <cell r="B6708">
            <v>210297</v>
          </cell>
          <cell r="C6708" t="str">
            <v>Earphone(White)Walton LOGO 3.5mm Jack-E8i</v>
          </cell>
          <cell r="D6708">
            <v>1</v>
          </cell>
        </row>
        <row r="6709">
          <cell r="B6709">
            <v>210298</v>
          </cell>
          <cell r="C6709" t="str">
            <v>Foam(Front Camera)-6.4x5mm-E8i</v>
          </cell>
          <cell r="D6709">
            <v>1</v>
          </cell>
        </row>
        <row r="6710">
          <cell r="B6710">
            <v>210299</v>
          </cell>
          <cell r="C6710" t="str">
            <v>Mylar (PCBA)11.25x12.4x.1mm-Black-E8i</v>
          </cell>
          <cell r="D6710">
            <v>1</v>
          </cell>
        </row>
        <row r="6711">
          <cell r="B6711">
            <v>210300</v>
          </cell>
          <cell r="C6711" t="str">
            <v>Mylar(PCBA) 11.25x12.4x.1mm-Silver-E8i</v>
          </cell>
          <cell r="D6711">
            <v>1</v>
          </cell>
        </row>
        <row r="6712">
          <cell r="B6712">
            <v>210301</v>
          </cell>
          <cell r="C6712" t="str">
            <v>Mylar(Side key) 9x5.5x.05mm-E8i</v>
          </cell>
          <cell r="D6712">
            <v>1</v>
          </cell>
        </row>
        <row r="6713">
          <cell r="B6713">
            <v>210302</v>
          </cell>
          <cell r="C6713" t="str">
            <v>Conductive Cloth(LCM) 15x7mm-E8i</v>
          </cell>
          <cell r="D6713">
            <v>1</v>
          </cell>
        </row>
        <row r="6714">
          <cell r="B6714">
            <v>210303</v>
          </cell>
          <cell r="C6714" t="str">
            <v>FPC Key with dome 4x3mm35x10.78x.73mm-E8i</v>
          </cell>
          <cell r="D6714">
            <v>1</v>
          </cell>
        </row>
        <row r="6715">
          <cell r="B6715">
            <v>210304</v>
          </cell>
          <cell r="C6715" t="str">
            <v>Antenna GPS/WIFI-Black-E8i</v>
          </cell>
          <cell r="D6715">
            <v>1</v>
          </cell>
        </row>
        <row r="6716">
          <cell r="B6716">
            <v>210305</v>
          </cell>
          <cell r="C6716" t="str">
            <v>Antenna GPS/WIFI-White-E8i</v>
          </cell>
          <cell r="D6716">
            <v>1</v>
          </cell>
        </row>
        <row r="6717">
          <cell r="B6717">
            <v>210306</v>
          </cell>
          <cell r="C6717" t="str">
            <v>Speaker 3.3mm x8mm-E8i</v>
          </cell>
          <cell r="D6717">
            <v>1</v>
          </cell>
        </row>
        <row r="6718">
          <cell r="B6718">
            <v>210307</v>
          </cell>
          <cell r="C6718" t="str">
            <v>Mic 4015-E8i</v>
          </cell>
          <cell r="D6718">
            <v>1</v>
          </cell>
        </row>
        <row r="6719">
          <cell r="B6719">
            <v>210308</v>
          </cell>
          <cell r="C6719" t="str">
            <v>Motor flat,wire length 8mm-E8i</v>
          </cell>
          <cell r="D6719">
            <v>1</v>
          </cell>
        </row>
        <row r="6720">
          <cell r="B6720">
            <v>210309</v>
          </cell>
          <cell r="C6720" t="str">
            <v>Main PCBA-E8i</v>
          </cell>
          <cell r="D6720">
            <v>0</v>
          </cell>
        </row>
        <row r="6721">
          <cell r="B6721">
            <v>210310</v>
          </cell>
          <cell r="C6721" t="str">
            <v>Screen Protector 3 layrs,silk print-E8i</v>
          </cell>
          <cell r="D6721">
            <v>1</v>
          </cell>
        </row>
        <row r="6722">
          <cell r="B6722">
            <v>210327</v>
          </cell>
          <cell r="C6722" t="str">
            <v>Tape-Back Cover 33.8*26./*0.15mm-RX6</v>
          </cell>
          <cell r="D6722">
            <v>1</v>
          </cell>
        </row>
        <row r="6723">
          <cell r="B6723">
            <v>210328</v>
          </cell>
          <cell r="C6723" t="str">
            <v>Tape-Back Cover 83*25*0.1mmm-RX6</v>
          </cell>
          <cell r="D6723">
            <v>1</v>
          </cell>
        </row>
        <row r="6724">
          <cell r="B6724">
            <v>210329</v>
          </cell>
          <cell r="C6724" t="str">
            <v>Conductive Cloth-Speaker Gounding-RX6</v>
          </cell>
          <cell r="D6724">
            <v>1</v>
          </cell>
        </row>
        <row r="6725">
          <cell r="B6725">
            <v>210330</v>
          </cell>
          <cell r="C6725" t="str">
            <v>Foam-Front Camera Seal-RX6</v>
          </cell>
          <cell r="D6725">
            <v>1</v>
          </cell>
        </row>
        <row r="6726">
          <cell r="B6726">
            <v>210331</v>
          </cell>
          <cell r="C6726" t="str">
            <v>Foam-Earphone Jack Seal-RX6</v>
          </cell>
          <cell r="D6726">
            <v>1</v>
          </cell>
        </row>
        <row r="6727">
          <cell r="B6727">
            <v>210332</v>
          </cell>
          <cell r="C6727" t="str">
            <v>Mylar-Earphone Jack Seal&amp;Usb-RX6</v>
          </cell>
          <cell r="D6727">
            <v>2</v>
          </cell>
        </row>
        <row r="6728">
          <cell r="B6728">
            <v>210333</v>
          </cell>
          <cell r="C6728" t="str">
            <v>Mylar-PCBA Hige Temperature-RX6</v>
          </cell>
          <cell r="D6728">
            <v>1</v>
          </cell>
        </row>
        <row r="6729">
          <cell r="B6729">
            <v>210334</v>
          </cell>
          <cell r="C6729" t="str">
            <v>Anti Water Label Dia2.5mm-RX6</v>
          </cell>
          <cell r="D6729">
            <v>1</v>
          </cell>
        </row>
        <row r="6730">
          <cell r="B6730">
            <v>210335</v>
          </cell>
          <cell r="C6730" t="str">
            <v>Sim Slot Ejection Pin-RX6</v>
          </cell>
          <cell r="D6730">
            <v>1</v>
          </cell>
        </row>
        <row r="6731">
          <cell r="B6731">
            <v>210336</v>
          </cell>
          <cell r="C6731" t="str">
            <v>Screen Protection Film-RX6</v>
          </cell>
          <cell r="D6731">
            <v>1</v>
          </cell>
        </row>
        <row r="6732">
          <cell r="B6732">
            <v>210337</v>
          </cell>
          <cell r="C6732" t="str">
            <v>Back Housing(Battery Cover)Film-RX6</v>
          </cell>
          <cell r="D6732">
            <v>1</v>
          </cell>
        </row>
        <row r="6733">
          <cell r="B6733">
            <v>210338</v>
          </cell>
          <cell r="C6733" t="str">
            <v>Phone Case-RX6</v>
          </cell>
          <cell r="D6733">
            <v>1</v>
          </cell>
        </row>
        <row r="6734">
          <cell r="B6734">
            <v>210339</v>
          </cell>
          <cell r="C6734" t="str">
            <v>Giftbox Inner Card-RX6</v>
          </cell>
          <cell r="D6734">
            <v>1</v>
          </cell>
        </row>
        <row r="6735">
          <cell r="B6735">
            <v>210340</v>
          </cell>
          <cell r="C6735" t="str">
            <v>Usb Cable(White) Micro 5 Pin-RX6</v>
          </cell>
          <cell r="D6735">
            <v>1</v>
          </cell>
        </row>
        <row r="6736">
          <cell r="B6736">
            <v>210341</v>
          </cell>
          <cell r="C6736" t="str">
            <v>Earphone(White) 3.5mm Jack 1.5m Cable-RX6</v>
          </cell>
          <cell r="D6736">
            <v>1</v>
          </cell>
        </row>
        <row r="6737">
          <cell r="B6737">
            <v>210342</v>
          </cell>
          <cell r="C6737" t="str">
            <v>Foam-LCD Grounding-RX6</v>
          </cell>
          <cell r="D6737">
            <v>1</v>
          </cell>
        </row>
        <row r="6738">
          <cell r="B6738">
            <v>210343</v>
          </cell>
          <cell r="C6738" t="str">
            <v>Foam-PCBA Shielding Cover Grounding-RX6</v>
          </cell>
          <cell r="D6738">
            <v>1</v>
          </cell>
        </row>
        <row r="6739">
          <cell r="B6739">
            <v>210344</v>
          </cell>
          <cell r="C6739" t="str">
            <v>Foam-PCBA Sim Seal-RX6</v>
          </cell>
          <cell r="D6739">
            <v>1</v>
          </cell>
        </row>
        <row r="6740">
          <cell r="B6740">
            <v>210345</v>
          </cell>
          <cell r="C6740" t="str">
            <v>Foam-PCBA Side Key Seal-RX6</v>
          </cell>
          <cell r="D6740">
            <v>1</v>
          </cell>
        </row>
        <row r="6741">
          <cell r="B6741">
            <v>210346</v>
          </cell>
          <cell r="C6741" t="str">
            <v>Plug-Indicator Light-RX6</v>
          </cell>
          <cell r="D6741">
            <v>1</v>
          </cell>
        </row>
        <row r="6742">
          <cell r="B6742">
            <v>210347</v>
          </cell>
          <cell r="C6742" t="str">
            <v>Plug-Mic-RX6</v>
          </cell>
          <cell r="D6742">
            <v>1</v>
          </cell>
        </row>
        <row r="6743">
          <cell r="B6743">
            <v>210348</v>
          </cell>
          <cell r="C6743" t="str">
            <v>Cover-Rear Flashlight-RX6</v>
          </cell>
          <cell r="D6743">
            <v>1</v>
          </cell>
        </row>
        <row r="6744">
          <cell r="B6744">
            <v>210349</v>
          </cell>
          <cell r="C6744" t="str">
            <v>Screw CM1.4*2.5*2.5*0.5mm-RX6</v>
          </cell>
          <cell r="D6744">
            <v>5</v>
          </cell>
        </row>
        <row r="6745">
          <cell r="B6745">
            <v>210350</v>
          </cell>
          <cell r="C6745" t="str">
            <v>Screw CM1.4*3.0*2.5*0.5mm-RX6</v>
          </cell>
          <cell r="D6745">
            <v>7</v>
          </cell>
        </row>
        <row r="6746">
          <cell r="B6746">
            <v>210351</v>
          </cell>
          <cell r="C6746" t="str">
            <v>Screw CB1.4*2.5 mm-RX6</v>
          </cell>
          <cell r="D6746">
            <v>1</v>
          </cell>
        </row>
        <row r="6747">
          <cell r="B6747">
            <v>210352</v>
          </cell>
          <cell r="C6747" t="str">
            <v>Tape-Back Cover 147.9*68.4*0.15mm-RX6</v>
          </cell>
          <cell r="D6747">
            <v>1</v>
          </cell>
        </row>
        <row r="6748">
          <cell r="B6748">
            <v>210353</v>
          </cell>
          <cell r="C6748" t="str">
            <v>Tape-Back Cover 147.9*68.4*0.15-5215 gum-RX6</v>
          </cell>
          <cell r="D6748">
            <v>1</v>
          </cell>
        </row>
        <row r="6749">
          <cell r="B6749">
            <v>210355</v>
          </cell>
          <cell r="C6749" t="str">
            <v>Thermal Radiation Film Of RF Cover-S6 Dual</v>
          </cell>
          <cell r="D6749">
            <v>1</v>
          </cell>
        </row>
        <row r="6750">
          <cell r="B6750">
            <v>210356</v>
          </cell>
          <cell r="C6750" t="str">
            <v>Thermal Radiation Film Of BB Cover-S6 Dual</v>
          </cell>
          <cell r="D6750">
            <v>1</v>
          </cell>
        </row>
        <row r="6751">
          <cell r="B6751">
            <v>210357</v>
          </cell>
          <cell r="C6751" t="str">
            <v>Speaker Grounding Conductive Fabric-S6 Dual</v>
          </cell>
          <cell r="D6751">
            <v>1</v>
          </cell>
        </row>
        <row r="6752">
          <cell r="B6752">
            <v>210358</v>
          </cell>
          <cell r="C6752" t="str">
            <v>MIC Gum Cover-S6 Dual</v>
          </cell>
          <cell r="D6752">
            <v>1</v>
          </cell>
        </row>
        <row r="6753">
          <cell r="B6753">
            <v>210359</v>
          </cell>
          <cell r="C6753" t="str">
            <v>Battery 3500mAh-S6 Dual</v>
          </cell>
          <cell r="D6753">
            <v>1</v>
          </cell>
        </row>
        <row r="6754">
          <cell r="B6754">
            <v>210360</v>
          </cell>
          <cell r="C6754" t="str">
            <v>Screw 3.0mm-S6 Dual</v>
          </cell>
          <cell r="D6754">
            <v>3</v>
          </cell>
        </row>
        <row r="6755">
          <cell r="B6755">
            <v>210361</v>
          </cell>
          <cell r="C6755" t="str">
            <v>Screw 2.5mm-S6 Dual</v>
          </cell>
          <cell r="D6755">
            <v>12</v>
          </cell>
        </row>
        <row r="6756">
          <cell r="B6756">
            <v>210362</v>
          </cell>
          <cell r="C6756" t="str">
            <v>Antiwater Label 2x2mm-S6 Dual</v>
          </cell>
          <cell r="D6756">
            <v>2</v>
          </cell>
        </row>
        <row r="6757">
          <cell r="B6757">
            <v>210363</v>
          </cell>
          <cell r="C6757" t="str">
            <v>Antidismantle Label 2.5mm-S6 Dual</v>
          </cell>
          <cell r="D6757">
            <v>2</v>
          </cell>
        </row>
        <row r="6758">
          <cell r="B6758">
            <v>210364</v>
          </cell>
          <cell r="C6758" t="str">
            <v>Receiver Grounding Conductive Fabric-S6 Dual</v>
          </cell>
          <cell r="D6758">
            <v>1</v>
          </cell>
        </row>
        <row r="6759">
          <cell r="B6759">
            <v>210365</v>
          </cell>
          <cell r="C6759" t="str">
            <v>Battery Quakeproof Foat-S6 Dual</v>
          </cell>
          <cell r="D6759">
            <v>1</v>
          </cell>
        </row>
        <row r="6760">
          <cell r="B6760">
            <v>210366</v>
          </cell>
          <cell r="C6760" t="str">
            <v>Radiating Fin On Battery Cover-S6 Dual</v>
          </cell>
          <cell r="D6760">
            <v>1</v>
          </cell>
        </row>
        <row r="6761">
          <cell r="B6761">
            <v>210367</v>
          </cell>
          <cell r="C6761" t="str">
            <v>2M Camera Foat-S6 Dual</v>
          </cell>
          <cell r="D6761">
            <v>1</v>
          </cell>
        </row>
        <row r="6762">
          <cell r="B6762">
            <v>210368</v>
          </cell>
          <cell r="C6762" t="str">
            <v>Conductive Fabric-13M Camera Grounding- S6 Dual</v>
          </cell>
          <cell r="D6762">
            <v>1</v>
          </cell>
        </row>
        <row r="6763">
          <cell r="B6763">
            <v>210369</v>
          </cell>
          <cell r="C6763" t="str">
            <v>Battery Cover Film-S6 Dual</v>
          </cell>
          <cell r="D6763">
            <v>1</v>
          </cell>
        </row>
        <row r="6764">
          <cell r="B6764">
            <v>210370</v>
          </cell>
          <cell r="C6764" t="str">
            <v>Usb Cable(White) Micro 5 Pin-S6 Dual</v>
          </cell>
          <cell r="D6764">
            <v>1</v>
          </cell>
        </row>
        <row r="6765">
          <cell r="B6765">
            <v>210371</v>
          </cell>
          <cell r="C6765" t="str">
            <v>Earphone(White) 3.5mm Jack-S6 Dual</v>
          </cell>
          <cell r="D6765">
            <v>1</v>
          </cell>
        </row>
        <row r="6766">
          <cell r="B6766">
            <v>210372</v>
          </cell>
          <cell r="C6766" t="str">
            <v>Charger-(White)1000mA Walton LOGO-S6 Dual</v>
          </cell>
          <cell r="D6766">
            <v>1</v>
          </cell>
        </row>
        <row r="6767">
          <cell r="B6767">
            <v>210373</v>
          </cell>
          <cell r="C6767" t="str">
            <v>Sim Slot Ejection Pin-S6 Dual</v>
          </cell>
          <cell r="D6767">
            <v>1</v>
          </cell>
        </row>
        <row r="6768">
          <cell r="B6768">
            <v>210374</v>
          </cell>
          <cell r="C6768" t="str">
            <v>TPU Cover-Transparent-S6 Dual</v>
          </cell>
          <cell r="D6768">
            <v>1</v>
          </cell>
        </row>
        <row r="6769">
          <cell r="B6769">
            <v>210375</v>
          </cell>
          <cell r="C6769" t="str">
            <v>TP Protection Film Package-S6 Dual</v>
          </cell>
          <cell r="D6769">
            <v>1</v>
          </cell>
        </row>
        <row r="6770">
          <cell r="B6770">
            <v>210376</v>
          </cell>
          <cell r="C6770" t="str">
            <v>Safty Instruction Card-S6 Dual</v>
          </cell>
          <cell r="D6770">
            <v>1</v>
          </cell>
        </row>
        <row r="6771">
          <cell r="B6771">
            <v>210377</v>
          </cell>
          <cell r="C6771" t="str">
            <v>MC3433 low-noise 3-Axis G-sensor 2*2*0.92mm</v>
          </cell>
          <cell r="D6771">
            <v>1</v>
          </cell>
        </row>
        <row r="6772">
          <cell r="B6772">
            <v>210378</v>
          </cell>
          <cell r="C6772" t="str">
            <v>Switch+PA GSM 6port 28PIN 6.0*6.0*0.8mm</v>
          </cell>
          <cell r="D6772">
            <v>1</v>
          </cell>
        </row>
        <row r="6773">
          <cell r="B6773">
            <v>210379</v>
          </cell>
          <cell r="C6773" t="str">
            <v>PAM WCDMA HSDPA HSUPA 28dBm QFN 14PIN 4.2*3.0*0.8mm</v>
          </cell>
          <cell r="D6773">
            <v>1</v>
          </cell>
        </row>
        <row r="6774">
          <cell r="B6774">
            <v>210380</v>
          </cell>
          <cell r="C6774" t="str">
            <v>IC, 221FBGA, 11.5*13*1.0mmt, 16GB e.MMC+16Gb(8Gb*2) LPDDR3 SDRRAM</v>
          </cell>
          <cell r="D6774">
            <v>1</v>
          </cell>
        </row>
        <row r="6775">
          <cell r="B6775">
            <v>210381</v>
          </cell>
          <cell r="C6775" t="str">
            <v>SC2720 137ball FCVFBGA 5.4*5.4 040 PMU IC</v>
          </cell>
          <cell r="D6775">
            <v>1</v>
          </cell>
        </row>
        <row r="6776">
          <cell r="B6776">
            <v>210382</v>
          </cell>
          <cell r="C6776" t="str">
            <v>SC7731E 4-core 1.3G 498ball FC VFBGA 11*10.2 040 BB WCDMA</v>
          </cell>
          <cell r="D6776">
            <v>1</v>
          </cell>
        </row>
        <row r="6777">
          <cell r="B6777">
            <v>210383</v>
          </cell>
          <cell r="C6777" t="str">
            <v>Zif Single row Single contacts 6pin 0.5pitch t=0.3 +/- 0.03mm H=1mm</v>
          </cell>
          <cell r="D6777">
            <v>1</v>
          </cell>
        </row>
        <row r="6778">
          <cell r="B6778">
            <v>210384</v>
          </cell>
          <cell r="C6778" t="str">
            <v>Headphone holder, sinker 2.0, 12*8.3*4.2, LCN</v>
          </cell>
          <cell r="D6778">
            <v>1</v>
          </cell>
        </row>
        <row r="6779">
          <cell r="B6779">
            <v>210385</v>
          </cell>
          <cell r="C6779" t="str">
            <v>S4019_BB_SHIELDING 44.7*27.95*1.45mm white copper coil</v>
          </cell>
          <cell r="D6779">
            <v>1</v>
          </cell>
        </row>
        <row r="6780">
          <cell r="B6780">
            <v>210386</v>
          </cell>
          <cell r="C6780" t="str">
            <v>RES 0402 100Kohm +/- 5% 50V 1/16W 0.35mm</v>
          </cell>
          <cell r="D6780">
            <v>1</v>
          </cell>
        </row>
        <row r="6781">
          <cell r="B6781">
            <v>210387</v>
          </cell>
          <cell r="C6781" t="str">
            <v>IND 0201 9.1NH +/- 5%, Q&gt;13 Srf&gt;4100MHz DCR=0.72Ohm , Ir</v>
          </cell>
          <cell r="D6781">
            <v>1</v>
          </cell>
        </row>
        <row r="6782">
          <cell r="B6782">
            <v>210388</v>
          </cell>
          <cell r="C6782" t="str">
            <v>CAP 0201 3.9pF +/- 0.25pF 5C 50V 0.3mm</v>
          </cell>
          <cell r="D6782">
            <v>2</v>
          </cell>
        </row>
        <row r="6783">
          <cell r="B6783">
            <v>210389</v>
          </cell>
          <cell r="C6783" t="str">
            <v>IND 0201 4.7nH +/- 0.3nH Q&gt;13 Srf&gt;6200MHz DCR=0.45ohm Ir</v>
          </cell>
          <cell r="D6783">
            <v>2</v>
          </cell>
        </row>
        <row r="6784">
          <cell r="B6784">
            <v>210390</v>
          </cell>
          <cell r="C6784" t="str">
            <v>CAP 10UF 6.3V +/- 20% X5R 0402</v>
          </cell>
          <cell r="D6784">
            <v>1</v>
          </cell>
        </row>
        <row r="6785">
          <cell r="B6785">
            <v>210391</v>
          </cell>
          <cell r="C6785" t="str">
            <v>Main PCBA-MH17</v>
          </cell>
          <cell r="D6785">
            <v>1</v>
          </cell>
        </row>
        <row r="6786">
          <cell r="B6786">
            <v>210392</v>
          </cell>
          <cell r="C6786" t="str">
            <v>LCD-MH17</v>
          </cell>
          <cell r="D6786">
            <v>1</v>
          </cell>
        </row>
        <row r="6787">
          <cell r="B6787">
            <v>210393</v>
          </cell>
          <cell r="C6787" t="str">
            <v>Camera Back-MH17</v>
          </cell>
          <cell r="D6787">
            <v>1</v>
          </cell>
        </row>
        <row r="6788">
          <cell r="B6788">
            <v>210394</v>
          </cell>
          <cell r="C6788" t="str">
            <v>Mic 4618-MH17</v>
          </cell>
          <cell r="D6788">
            <v>1</v>
          </cell>
        </row>
        <row r="6789">
          <cell r="B6789">
            <v>210395</v>
          </cell>
          <cell r="C6789" t="str">
            <v>Speaker Length 20.0mm-MH17</v>
          </cell>
          <cell r="D6789">
            <v>1</v>
          </cell>
        </row>
        <row r="6790">
          <cell r="B6790">
            <v>210396</v>
          </cell>
          <cell r="C6790" t="str">
            <v>Vibrator Motor Wire length 18 mm-MH17</v>
          </cell>
          <cell r="D6790">
            <v>1</v>
          </cell>
        </row>
        <row r="6791">
          <cell r="B6791">
            <v>210397</v>
          </cell>
          <cell r="C6791" t="str">
            <v>Screw 3.5 *0.5*2.5 mm-MH17</v>
          </cell>
          <cell r="D6791">
            <v>6</v>
          </cell>
        </row>
        <row r="6792">
          <cell r="B6792">
            <v>210398</v>
          </cell>
          <cell r="C6792" t="str">
            <v>Screw 3.0 *0.5*2.5 mm-MH17</v>
          </cell>
          <cell r="D6792">
            <v>2</v>
          </cell>
        </row>
        <row r="6793">
          <cell r="B6793">
            <v>210399</v>
          </cell>
          <cell r="C6793" t="str">
            <v>Screw 1.4*2.0*3.5*0.5 mm-MH17</v>
          </cell>
          <cell r="D6793">
            <v>2</v>
          </cell>
        </row>
        <row r="6794">
          <cell r="B6794">
            <v>210400</v>
          </cell>
          <cell r="C6794" t="str">
            <v>Speaker Cover-Black- MH17</v>
          </cell>
          <cell r="D6794">
            <v>1</v>
          </cell>
        </row>
        <row r="6795">
          <cell r="B6795">
            <v>210401</v>
          </cell>
          <cell r="C6795" t="str">
            <v>BT Antenna- MH17</v>
          </cell>
          <cell r="D6795">
            <v>1</v>
          </cell>
        </row>
        <row r="6796">
          <cell r="B6796">
            <v>210402</v>
          </cell>
          <cell r="C6796" t="str">
            <v>Front Housing-Black-MH17</v>
          </cell>
          <cell r="D6796">
            <v>1</v>
          </cell>
        </row>
        <row r="6797">
          <cell r="B6797">
            <v>210403</v>
          </cell>
          <cell r="C6797" t="str">
            <v>Front Housing-Blue-MH17</v>
          </cell>
          <cell r="D6797">
            <v>1</v>
          </cell>
        </row>
        <row r="6798">
          <cell r="B6798">
            <v>210404</v>
          </cell>
          <cell r="C6798" t="str">
            <v>Middle Housing-Black-MH17</v>
          </cell>
          <cell r="D6798">
            <v>1</v>
          </cell>
        </row>
        <row r="6799">
          <cell r="B6799">
            <v>210405</v>
          </cell>
          <cell r="C6799" t="str">
            <v>Front Camera Grounding Conductive Fabric-S6 Dual</v>
          </cell>
          <cell r="D6799">
            <v>1</v>
          </cell>
        </row>
        <row r="6800">
          <cell r="B6800">
            <v>210406</v>
          </cell>
          <cell r="C6800" t="str">
            <v>Middle Housing-Blue-MH17</v>
          </cell>
          <cell r="D6800">
            <v>1</v>
          </cell>
        </row>
        <row r="6801">
          <cell r="B6801">
            <v>210407</v>
          </cell>
          <cell r="C6801" t="str">
            <v>Middle Housing-Green-MH17</v>
          </cell>
          <cell r="D6801">
            <v>1</v>
          </cell>
        </row>
        <row r="6802">
          <cell r="B6802">
            <v>210408</v>
          </cell>
          <cell r="C6802" t="str">
            <v>Middle Housing-Red-MH17</v>
          </cell>
          <cell r="D6802">
            <v>1</v>
          </cell>
        </row>
        <row r="6803">
          <cell r="B6803">
            <v>210409</v>
          </cell>
          <cell r="C6803" t="str">
            <v>Back Housing(Battery Cover)Black-MH17</v>
          </cell>
          <cell r="D6803">
            <v>1</v>
          </cell>
        </row>
        <row r="6804">
          <cell r="B6804">
            <v>210410</v>
          </cell>
          <cell r="C6804" t="str">
            <v>Back Housing(Battery Cover)Blue-MH17</v>
          </cell>
          <cell r="D6804">
            <v>1</v>
          </cell>
        </row>
        <row r="6805">
          <cell r="B6805">
            <v>210411</v>
          </cell>
          <cell r="C6805" t="str">
            <v>Keypad-Black-MH17</v>
          </cell>
          <cell r="D6805">
            <v>1</v>
          </cell>
        </row>
        <row r="6806">
          <cell r="B6806">
            <v>210412</v>
          </cell>
          <cell r="C6806" t="str">
            <v>Keypad-Blue- MH17</v>
          </cell>
          <cell r="D6806">
            <v>1</v>
          </cell>
        </row>
        <row r="6807">
          <cell r="B6807">
            <v>210413</v>
          </cell>
          <cell r="C6807" t="str">
            <v>LED light-MH17</v>
          </cell>
          <cell r="D6807">
            <v>1</v>
          </cell>
        </row>
        <row r="6808">
          <cell r="B6808">
            <v>210414</v>
          </cell>
          <cell r="C6808" t="str">
            <v>LCD Lens-Black-MH17</v>
          </cell>
          <cell r="D6808">
            <v>1</v>
          </cell>
        </row>
        <row r="6809">
          <cell r="B6809">
            <v>210415</v>
          </cell>
          <cell r="C6809" t="str">
            <v>Camera Lens Black-MH17</v>
          </cell>
          <cell r="D6809">
            <v>1</v>
          </cell>
        </row>
        <row r="6810">
          <cell r="B6810">
            <v>210416</v>
          </cell>
          <cell r="C6810" t="str">
            <v>Keypad Dome-49.25*40.5mm-MH17</v>
          </cell>
          <cell r="D6810">
            <v>1</v>
          </cell>
        </row>
        <row r="6811">
          <cell r="B6811">
            <v>210417</v>
          </cell>
          <cell r="C6811" t="str">
            <v>Conductive Cloth LCD-69.1*49.8*0.1mm-MH17</v>
          </cell>
          <cell r="D6811">
            <v>1</v>
          </cell>
        </row>
        <row r="6812">
          <cell r="B6812">
            <v>210418</v>
          </cell>
          <cell r="C6812" t="str">
            <v>Tape-Screen Insulation 33.1*14.5*0.05mm-MH17</v>
          </cell>
          <cell r="D6812">
            <v>2</v>
          </cell>
        </row>
        <row r="6813">
          <cell r="B6813">
            <v>210419</v>
          </cell>
          <cell r="C6813" t="str">
            <v>Receiver Back Dustproof Net-S6 Dual</v>
          </cell>
          <cell r="D6813">
            <v>1</v>
          </cell>
        </row>
        <row r="6814">
          <cell r="B6814">
            <v>210420</v>
          </cell>
          <cell r="C6814" t="str">
            <v>USB Dustproof Net-S6 Dual</v>
          </cell>
          <cell r="D6814">
            <v>1</v>
          </cell>
        </row>
        <row r="6815">
          <cell r="B6815">
            <v>210421</v>
          </cell>
          <cell r="C6815" t="str">
            <v>Anti Water Label White Dia 4.0mm-MH17</v>
          </cell>
          <cell r="D6815">
            <v>1</v>
          </cell>
        </row>
        <row r="6816">
          <cell r="B6816">
            <v>210422</v>
          </cell>
          <cell r="C6816" t="str">
            <v>Battery 1500 mAh-MH17</v>
          </cell>
          <cell r="D6816">
            <v>1</v>
          </cell>
        </row>
        <row r="6817">
          <cell r="B6817">
            <v>210423</v>
          </cell>
          <cell r="C6817" t="str">
            <v>Earphone(Black) 3.5mm Jack-MH17</v>
          </cell>
          <cell r="D6817">
            <v>1</v>
          </cell>
        </row>
        <row r="6818">
          <cell r="B6818">
            <v>210424</v>
          </cell>
          <cell r="C6818" t="str">
            <v>Charger-(Black)500mA Walton LOGO-MH17</v>
          </cell>
          <cell r="D6818">
            <v>1</v>
          </cell>
        </row>
        <row r="6819">
          <cell r="B6819">
            <v>210425</v>
          </cell>
          <cell r="C6819" t="str">
            <v>Screen Protector 46.26*68.45mm-MH17</v>
          </cell>
          <cell r="D6819">
            <v>1</v>
          </cell>
        </row>
        <row r="6820">
          <cell r="B6820">
            <v>210453</v>
          </cell>
          <cell r="C6820" t="str">
            <v>Back Housing(Battery Cover)Light Blue-GM3</v>
          </cell>
          <cell r="D6820">
            <v>1</v>
          </cell>
        </row>
        <row r="6821">
          <cell r="B6821">
            <v>210454</v>
          </cell>
          <cell r="C6821" t="str">
            <v>Sim Slot-Light Blue-GM3</v>
          </cell>
          <cell r="D6821">
            <v>1</v>
          </cell>
        </row>
        <row r="6822">
          <cell r="B6822">
            <v>210455</v>
          </cell>
          <cell r="C6822" t="str">
            <v>Fingerprint Module-Light Blue-GM3</v>
          </cell>
          <cell r="D6822">
            <v>1</v>
          </cell>
        </row>
        <row r="6823">
          <cell r="B6823">
            <v>210456</v>
          </cell>
          <cell r="C6823" t="str">
            <v>Back Housing(Battery Cover)Golden-GM3</v>
          </cell>
          <cell r="D6823">
            <v>1</v>
          </cell>
        </row>
        <row r="6824">
          <cell r="B6824">
            <v>210457</v>
          </cell>
          <cell r="C6824" t="str">
            <v>Sim Slot-Golden-GM3</v>
          </cell>
          <cell r="D6824">
            <v>1</v>
          </cell>
        </row>
        <row r="6825">
          <cell r="B6825">
            <v>210458</v>
          </cell>
          <cell r="C6825" t="str">
            <v>Fingerprint Module-Golden-GM3</v>
          </cell>
          <cell r="D6825">
            <v>1</v>
          </cell>
        </row>
        <row r="6826">
          <cell r="B6826">
            <v>210459</v>
          </cell>
          <cell r="C6826" t="str">
            <v>LCM-NF4 Turbo 2GB</v>
          </cell>
          <cell r="D6826">
            <v>1.02</v>
          </cell>
        </row>
        <row r="6827">
          <cell r="B6827">
            <v>210460</v>
          </cell>
          <cell r="C6827" t="str">
            <v>Sub PCBA-NF4 Turbo 2GB</v>
          </cell>
          <cell r="D6827">
            <v>1.01</v>
          </cell>
        </row>
        <row r="6828">
          <cell r="B6828">
            <v>210461</v>
          </cell>
          <cell r="C6828" t="str">
            <v>Touch Panel-Black-NF4 Turbo 2GB</v>
          </cell>
          <cell r="D6828">
            <v>1.02</v>
          </cell>
        </row>
        <row r="6829">
          <cell r="B6829">
            <v>210462</v>
          </cell>
          <cell r="C6829" t="str">
            <v>Camera 8M FF Front-NF4 Turbo 2GB</v>
          </cell>
          <cell r="D6829">
            <v>1.0049999999999999</v>
          </cell>
        </row>
        <row r="6830">
          <cell r="B6830">
            <v>211093</v>
          </cell>
          <cell r="C6830" t="str">
            <v>PE Bag(Battery)-WMB1700106AAAL</v>
          </cell>
          <cell r="D6830">
            <v>1</v>
          </cell>
        </row>
        <row r="6831">
          <cell r="B6831">
            <v>211094</v>
          </cell>
          <cell r="C6831" t="str">
            <v>Injection Type Mold For Housing-ML23</v>
          </cell>
          <cell r="D6831">
            <v>1.3999999999999999E-6</v>
          </cell>
        </row>
        <row r="6832">
          <cell r="B6832">
            <v>211097</v>
          </cell>
          <cell r="C6832" t="str">
            <v>Injection Type Mold(MM22i)-WMB1700605AAAO</v>
          </cell>
          <cell r="D6832">
            <v>4.0399999999999999E-5</v>
          </cell>
        </row>
        <row r="6833">
          <cell r="B6833">
            <v>211098</v>
          </cell>
          <cell r="C6833" t="str">
            <v>Injection Type Mold Battery(L1)-WMB0700901AAAO</v>
          </cell>
          <cell r="D6833">
            <v>0</v>
          </cell>
        </row>
        <row r="6834">
          <cell r="B6834">
            <v>211099</v>
          </cell>
          <cell r="C6834" t="str">
            <v>Injection Type Mold Battery(P16)-WMB2700608AAAM</v>
          </cell>
          <cell r="D6834">
            <v>0</v>
          </cell>
        </row>
        <row r="6835">
          <cell r="B6835">
            <v>211648</v>
          </cell>
          <cell r="C6835" t="str">
            <v>Injection Type Mold For Battery-E10</v>
          </cell>
          <cell r="D6835">
            <v>4.6947999999999998E-5</v>
          </cell>
        </row>
        <row r="6836">
          <cell r="B6836">
            <v>211670</v>
          </cell>
          <cell r="C6836" t="str">
            <v>Injection Type Mold For Battery-L6i</v>
          </cell>
          <cell r="D6836">
            <v>0</v>
          </cell>
        </row>
        <row r="6837">
          <cell r="B6837">
            <v>211674</v>
          </cell>
          <cell r="C6837" t="str">
            <v>Injection Type Mold Battery(MM22)-WMB1700205AAAH</v>
          </cell>
          <cell r="D6837">
            <v>2.1999999999999999E-5</v>
          </cell>
        </row>
        <row r="6838">
          <cell r="B6838">
            <v>211675</v>
          </cell>
          <cell r="C6838" t="str">
            <v>Injection Mold 500mAh Charger Housing</v>
          </cell>
          <cell r="D6838">
            <v>0</v>
          </cell>
        </row>
        <row r="6839">
          <cell r="B6839">
            <v>211756</v>
          </cell>
          <cell r="C6839" t="str">
            <v>Injection Type Mold(MH20)-WMB1400806AAAK</v>
          </cell>
          <cell r="D6839">
            <v>0</v>
          </cell>
        </row>
        <row r="6840">
          <cell r="B6840">
            <v>211757</v>
          </cell>
          <cell r="C6840" t="str">
            <v>Injection Type Mold(L51)-WMB1700608AAAP</v>
          </cell>
          <cell r="D6840">
            <v>0</v>
          </cell>
        </row>
        <row r="6841">
          <cell r="B6841">
            <v>211769</v>
          </cell>
          <cell r="C6841" t="str">
            <v>Injection Type Mold For Housing-L5</v>
          </cell>
          <cell r="D6841">
            <v>0</v>
          </cell>
        </row>
        <row r="6842">
          <cell r="B6842">
            <v>211773</v>
          </cell>
          <cell r="C6842" t="str">
            <v>Injection Mold 1A Charger Housing</v>
          </cell>
          <cell r="D6842">
            <v>2.3599999999999999E-6</v>
          </cell>
        </row>
        <row r="6843">
          <cell r="B6843">
            <v>211801</v>
          </cell>
          <cell r="C6843" t="str">
            <v>Injection Type Mold For Battery-WMB2500505ABAE</v>
          </cell>
          <cell r="D6843">
            <v>0</v>
          </cell>
        </row>
        <row r="6844">
          <cell r="B6844">
            <v>212081</v>
          </cell>
          <cell r="C6844" t="str">
            <v>Polycarbonate Resin EN-1052</v>
          </cell>
          <cell r="D6844">
            <v>0</v>
          </cell>
        </row>
        <row r="6845">
          <cell r="B6845">
            <v>212268</v>
          </cell>
          <cell r="C6845" t="str">
            <v>PC Black MB(EP-88002)</v>
          </cell>
          <cell r="D6845">
            <v>0</v>
          </cell>
        </row>
        <row r="6846">
          <cell r="B6846">
            <v>212307</v>
          </cell>
          <cell r="C6846" t="str">
            <v>RES 0402 51ohm +/-5%</v>
          </cell>
          <cell r="D6846">
            <v>1</v>
          </cell>
        </row>
        <row r="6847">
          <cell r="B6847">
            <v>212398</v>
          </cell>
          <cell r="C6847" t="str">
            <v>ESD Black Epoxy Sheet For Wave Solder Pallet 1220*1220*5mm</v>
          </cell>
          <cell r="D6847">
            <v>2.9561945999999999E-2</v>
          </cell>
        </row>
        <row r="6848">
          <cell r="B6848">
            <v>212409</v>
          </cell>
          <cell r="C6848" t="str">
            <v>Durostone Sheet 5*1020*1220mm</v>
          </cell>
          <cell r="D6848">
            <v>0.125</v>
          </cell>
        </row>
        <row r="6849">
          <cell r="B6849">
            <v>212415</v>
          </cell>
          <cell r="C6849" t="str">
            <v>Front Camera Test PCB-S7</v>
          </cell>
          <cell r="D6849">
            <v>1.6699999999999999E-4</v>
          </cell>
        </row>
        <row r="6850">
          <cell r="B6850">
            <v>212434</v>
          </cell>
          <cell r="C6850" t="str">
            <v>Back Camera Test PCB-S7</v>
          </cell>
          <cell r="D6850">
            <v>1.6699999999999999E-4</v>
          </cell>
        </row>
        <row r="6851">
          <cell r="B6851">
            <v>212615</v>
          </cell>
          <cell r="C6851" t="str">
            <v>Calibration Fixture (This Step Write Sn No.)-EF9</v>
          </cell>
          <cell r="D6851">
            <v>0</v>
          </cell>
        </row>
        <row r="6852">
          <cell r="B6852">
            <v>212625</v>
          </cell>
          <cell r="C6852" t="str">
            <v>Extension FPC For LCD Test-EF9</v>
          </cell>
          <cell r="D6852">
            <v>0</v>
          </cell>
        </row>
        <row r="6853">
          <cell r="B6853">
            <v>212627</v>
          </cell>
          <cell r="C6853" t="str">
            <v>Extension FPC For Back Camera Test-EF9</v>
          </cell>
          <cell r="D6853">
            <v>0</v>
          </cell>
        </row>
        <row r="6854">
          <cell r="B6854">
            <v>212654</v>
          </cell>
          <cell r="C6854" t="str">
            <v>SS Screw L=16mm, OD=5mm</v>
          </cell>
          <cell r="D6854">
            <v>6.6</v>
          </cell>
        </row>
        <row r="6855">
          <cell r="B6855">
            <v>212666</v>
          </cell>
          <cell r="C6855" t="str">
            <v>Capacitor-4700 microfarad 16V</v>
          </cell>
          <cell r="D6855">
            <v>1.05</v>
          </cell>
        </row>
        <row r="6856">
          <cell r="B6856">
            <v>212676</v>
          </cell>
          <cell r="C6856" t="str">
            <v>Extension FPC For Front Camera Test-EF9</v>
          </cell>
          <cell r="D6856">
            <v>0</v>
          </cell>
        </row>
        <row r="6857">
          <cell r="B6857">
            <v>213044</v>
          </cell>
          <cell r="C6857" t="str">
            <v>Front Camera Test PCB-Primo N4</v>
          </cell>
          <cell r="D6857">
            <v>0</v>
          </cell>
        </row>
        <row r="6858">
          <cell r="B6858">
            <v>213591</v>
          </cell>
          <cell r="C6858" t="str">
            <v>Adhesive-JL315, Flash Point 250 Degree</v>
          </cell>
          <cell r="D6858">
            <v>4.0000000000000002E-4</v>
          </cell>
        </row>
        <row r="6859">
          <cell r="B6859">
            <v>213601</v>
          </cell>
          <cell r="C6859" t="str">
            <v>Stencil(Fg Steel)-ML15</v>
          </cell>
          <cell r="D6859">
            <v>0</v>
          </cell>
        </row>
        <row r="6860">
          <cell r="B6860">
            <v>213651</v>
          </cell>
          <cell r="C6860" t="str">
            <v>ESD Tray 2 step size 10cm*17.5cm foam</v>
          </cell>
          <cell r="D6860">
            <v>0</v>
          </cell>
        </row>
        <row r="6861">
          <cell r="B6861">
            <v>213748</v>
          </cell>
          <cell r="C6861" t="str">
            <v>Printing Plate(Stencil) Top-H8 Pro</v>
          </cell>
          <cell r="D6861">
            <v>2.3300000000000001E-5</v>
          </cell>
        </row>
        <row r="6862">
          <cell r="B6862">
            <v>213749</v>
          </cell>
          <cell r="C6862" t="str">
            <v>Printing Plate(Stencil) Bottom -H8 Pro</v>
          </cell>
          <cell r="D6862">
            <v>2.3300000000000001E-5</v>
          </cell>
        </row>
        <row r="6863">
          <cell r="B6863">
            <v>213784</v>
          </cell>
          <cell r="C6863" t="str">
            <v>Salalite Sheet 4'x8'x3mm</v>
          </cell>
          <cell r="D6863">
            <v>4.4401129999999999E-3</v>
          </cell>
        </row>
        <row r="6864">
          <cell r="B6864">
            <v>213807</v>
          </cell>
          <cell r="C6864" t="str">
            <v>Front Housing Presing-F9</v>
          </cell>
          <cell r="D6864">
            <v>4.8000000000000001E-5</v>
          </cell>
        </row>
        <row r="6865">
          <cell r="B6865">
            <v>213963</v>
          </cell>
          <cell r="C6865" t="str">
            <v>Linear Bearing-LM8UU</v>
          </cell>
          <cell r="D6865">
            <v>2.1</v>
          </cell>
        </row>
        <row r="6866">
          <cell r="B6866">
            <v>213964</v>
          </cell>
          <cell r="C6866" t="str">
            <v>Linear Bearing-LM6UU</v>
          </cell>
          <cell r="D6866">
            <v>2.1</v>
          </cell>
        </row>
        <row r="6867">
          <cell r="B6867">
            <v>214213</v>
          </cell>
          <cell r="C6867" t="str">
            <v>Camera Test PCBA-OLVIO L1</v>
          </cell>
          <cell r="D6867">
            <v>0</v>
          </cell>
        </row>
        <row r="6868">
          <cell r="B6868">
            <v>214214</v>
          </cell>
          <cell r="C6868" t="str">
            <v>Camera Test PCBA-OLVIO MH21</v>
          </cell>
          <cell r="D6868">
            <v>0</v>
          </cell>
        </row>
        <row r="6869">
          <cell r="B6869">
            <v>215310</v>
          </cell>
          <cell r="C6869" t="str">
            <v>PVC Sheet 4'x8'x12mm</v>
          </cell>
          <cell r="D6869">
            <v>6.6666670000000003E-3</v>
          </cell>
        </row>
        <row r="6870">
          <cell r="B6870">
            <v>215337</v>
          </cell>
          <cell r="C6870" t="str">
            <v>Coil Spring L=15,D=7mm</v>
          </cell>
          <cell r="D6870">
            <v>6.6</v>
          </cell>
        </row>
        <row r="6871">
          <cell r="B6871">
            <v>215338</v>
          </cell>
          <cell r="C6871" t="str">
            <v>Plastic L-Clamp L1=20, L2=15</v>
          </cell>
          <cell r="D6871">
            <v>6.6</v>
          </cell>
        </row>
        <row r="6872">
          <cell r="B6872">
            <v>215925</v>
          </cell>
          <cell r="C6872" t="str">
            <v>Sticker</v>
          </cell>
          <cell r="D6872">
            <v>1</v>
          </cell>
        </row>
        <row r="6873">
          <cell r="B6873">
            <v>215926</v>
          </cell>
          <cell r="C6873" t="str">
            <v>SS Flat Washer OD 10mm, ID=5mm, T=1mm</v>
          </cell>
          <cell r="D6873">
            <v>6.6</v>
          </cell>
        </row>
        <row r="6874">
          <cell r="B6874">
            <v>215968</v>
          </cell>
          <cell r="C6874" t="str">
            <v>Charger 5V2A-White-Smartphone-Common</v>
          </cell>
          <cell r="D6874">
            <v>1</v>
          </cell>
        </row>
        <row r="6875">
          <cell r="B6875">
            <v>215969</v>
          </cell>
          <cell r="C6875" t="str">
            <v>Screen Protector Glass-Primo H9</v>
          </cell>
          <cell r="D6875">
            <v>1</v>
          </cell>
        </row>
        <row r="6876">
          <cell r="B6876">
            <v>215970</v>
          </cell>
          <cell r="C6876" t="str">
            <v>Screen Protector Glass-Primo N4</v>
          </cell>
          <cell r="D6876">
            <v>1</v>
          </cell>
        </row>
        <row r="6877">
          <cell r="B6877">
            <v>216193</v>
          </cell>
          <cell r="C6877" t="str">
            <v>"2mm x 2mm +/-0.05mm,QFN,14-pin_SP8T switch_2.5V~3.0V_2G/3G/4G antenna diversity or LTE</v>
          </cell>
          <cell r="D6877">
            <v>1.01</v>
          </cell>
        </row>
        <row r="6878">
          <cell r="B6878">
            <v>216371</v>
          </cell>
          <cell r="C6878" t="str">
            <v>Allen Bolt-5x20</v>
          </cell>
          <cell r="D6878">
            <v>10</v>
          </cell>
        </row>
        <row r="6879">
          <cell r="B6879">
            <v>216373</v>
          </cell>
          <cell r="C6879" t="str">
            <v>Micro USB Cable Type B-2A-L=100CM-HJSWT003W-White-Common</v>
          </cell>
          <cell r="D6879">
            <v>1</v>
          </cell>
        </row>
        <row r="6880">
          <cell r="B6880">
            <v>216374</v>
          </cell>
          <cell r="C6880" t="str">
            <v>Injection Type Mold-Housing-L53</v>
          </cell>
          <cell r="D6880">
            <v>1.1999999999999999E-6</v>
          </cell>
        </row>
        <row r="6881">
          <cell r="B6881">
            <v>216375</v>
          </cell>
          <cell r="C6881" t="str">
            <v>Injection Type Mold Battery(MH21)-WMB1400901AAAP</v>
          </cell>
          <cell r="D6881">
            <v>0</v>
          </cell>
        </row>
        <row r="6882">
          <cell r="B6882">
            <v>216376</v>
          </cell>
          <cell r="C6882" t="str">
            <v>Main PCBA-Primo S7 (4GB)</v>
          </cell>
          <cell r="D6882">
            <v>1.0069999999999999</v>
          </cell>
        </row>
        <row r="6883">
          <cell r="B6883">
            <v>216379</v>
          </cell>
          <cell r="C6883" t="str">
            <v>Silicon Sheet 20 Inch*20 Inch*25mm</v>
          </cell>
          <cell r="D6883">
            <v>6.6000000000000003E-2</v>
          </cell>
        </row>
        <row r="6884">
          <cell r="B6884">
            <v>216382</v>
          </cell>
          <cell r="C6884" t="str">
            <v>Main PCBA-OLVIO MH21</v>
          </cell>
          <cell r="D6884">
            <v>1.0069999999999999</v>
          </cell>
        </row>
        <row r="6885">
          <cell r="B6885">
            <v>216383</v>
          </cell>
          <cell r="C6885" t="str">
            <v>LCD 2.8inch-OLVIO MH21</v>
          </cell>
          <cell r="D6885">
            <v>1.0249999999999999</v>
          </cell>
        </row>
        <row r="6886">
          <cell r="B6886">
            <v>216384</v>
          </cell>
          <cell r="C6886" t="str">
            <v>Back Camera-OLVIO MH21</v>
          </cell>
          <cell r="D6886">
            <v>1.02</v>
          </cell>
        </row>
        <row r="6887">
          <cell r="B6887">
            <v>216385</v>
          </cell>
          <cell r="C6887" t="str">
            <v>LED Light-OLVIO MH21</v>
          </cell>
          <cell r="D6887">
            <v>1.0049999999999999</v>
          </cell>
        </row>
        <row r="6888">
          <cell r="B6888">
            <v>216386</v>
          </cell>
          <cell r="C6888" t="str">
            <v>Speaker-OLVIO MH21</v>
          </cell>
          <cell r="D6888">
            <v>1.02</v>
          </cell>
        </row>
        <row r="6889">
          <cell r="B6889">
            <v>216387</v>
          </cell>
          <cell r="C6889" t="str">
            <v>Vibrator Motor-OLVIO MH21</v>
          </cell>
          <cell r="D6889">
            <v>1.0149999999999999</v>
          </cell>
        </row>
        <row r="6890">
          <cell r="B6890">
            <v>216388</v>
          </cell>
          <cell r="C6890" t="str">
            <v>Microphone-OLVIO MH21</v>
          </cell>
          <cell r="D6890">
            <v>1.02</v>
          </cell>
        </row>
        <row r="6891">
          <cell r="B6891">
            <v>216389</v>
          </cell>
          <cell r="C6891" t="str">
            <v>Keypad Dome-OLVIO MH21</v>
          </cell>
          <cell r="D6891">
            <v>1.02</v>
          </cell>
        </row>
        <row r="6892">
          <cell r="B6892">
            <v>216390</v>
          </cell>
          <cell r="C6892" t="str">
            <v>BT Antenna-OLVIO MH21</v>
          </cell>
          <cell r="D6892">
            <v>1.0149999999999999</v>
          </cell>
        </row>
        <row r="6893">
          <cell r="B6893">
            <v>216391</v>
          </cell>
          <cell r="C6893" t="str">
            <v>Front Housing-Black-OLVIO MH21</v>
          </cell>
          <cell r="D6893">
            <v>1.02</v>
          </cell>
        </row>
        <row r="6894">
          <cell r="B6894">
            <v>216392</v>
          </cell>
          <cell r="C6894" t="str">
            <v>Front Housing-Dark Blue-OLVIO MH21</v>
          </cell>
          <cell r="D6894">
            <v>1.02</v>
          </cell>
        </row>
        <row r="6895">
          <cell r="B6895">
            <v>216393</v>
          </cell>
          <cell r="C6895" t="str">
            <v>Front Housing-Light Blue-OLVIO MH21</v>
          </cell>
          <cell r="D6895">
            <v>1.02</v>
          </cell>
        </row>
        <row r="6896">
          <cell r="B6896">
            <v>216394</v>
          </cell>
          <cell r="C6896" t="str">
            <v>Middle Housing-Black-OLVIO MH21</v>
          </cell>
          <cell r="D6896">
            <v>1.02</v>
          </cell>
        </row>
        <row r="6897">
          <cell r="B6897">
            <v>216395</v>
          </cell>
          <cell r="C6897" t="str">
            <v>Middle Housing-Dark Blue-OLVIO MH21</v>
          </cell>
          <cell r="D6897">
            <v>1.02</v>
          </cell>
        </row>
        <row r="6898">
          <cell r="B6898">
            <v>216396</v>
          </cell>
          <cell r="C6898" t="str">
            <v>Middle Housing-Light Blue-OLVIO MH21</v>
          </cell>
          <cell r="D6898">
            <v>1.02</v>
          </cell>
        </row>
        <row r="6899">
          <cell r="B6899">
            <v>216397</v>
          </cell>
          <cell r="C6899" t="str">
            <v>Back Housing(Battery Cover)-Black-OLVIO MH21</v>
          </cell>
          <cell r="D6899">
            <v>1.01</v>
          </cell>
        </row>
        <row r="6900">
          <cell r="B6900">
            <v>216398</v>
          </cell>
          <cell r="C6900" t="str">
            <v>Back Housing(Battery Cover)-Dark Blue-OLVIO MH21</v>
          </cell>
          <cell r="D6900">
            <v>1.01</v>
          </cell>
        </row>
        <row r="6901">
          <cell r="B6901">
            <v>216399</v>
          </cell>
          <cell r="C6901" t="str">
            <v>Back Housing(Battery Cover)-Light Blue-OLVIO MH21</v>
          </cell>
          <cell r="D6901">
            <v>1.01</v>
          </cell>
        </row>
        <row r="6902">
          <cell r="B6902">
            <v>216400</v>
          </cell>
          <cell r="C6902" t="str">
            <v>Keypad-Black-OLVIO MH21</v>
          </cell>
          <cell r="D6902">
            <v>1.01</v>
          </cell>
        </row>
        <row r="6903">
          <cell r="B6903">
            <v>216401</v>
          </cell>
          <cell r="C6903" t="str">
            <v>Keypad-Dark Blue-OLVIO MH21</v>
          </cell>
          <cell r="D6903">
            <v>1.01</v>
          </cell>
        </row>
        <row r="6904">
          <cell r="B6904">
            <v>216402</v>
          </cell>
          <cell r="C6904" t="str">
            <v>Keypad- Light Blue-OLVIO MH21</v>
          </cell>
          <cell r="D6904">
            <v>1.01</v>
          </cell>
        </row>
        <row r="6905">
          <cell r="B6905">
            <v>216403</v>
          </cell>
          <cell r="C6905" t="str">
            <v>Speaker Holder-Black-OLVIO MH21</v>
          </cell>
          <cell r="D6905">
            <v>1.016</v>
          </cell>
        </row>
        <row r="6906">
          <cell r="B6906">
            <v>216404</v>
          </cell>
          <cell r="C6906" t="str">
            <v>LCD Lens-Black-OLVIO MH21</v>
          </cell>
          <cell r="D6906">
            <v>1.03</v>
          </cell>
        </row>
        <row r="6907">
          <cell r="B6907">
            <v>216405</v>
          </cell>
          <cell r="C6907" t="str">
            <v>Camera Lens-Black-OLVIO MH21</v>
          </cell>
          <cell r="D6907">
            <v>1.03</v>
          </cell>
        </row>
        <row r="6908">
          <cell r="B6908">
            <v>216406</v>
          </cell>
          <cell r="C6908" t="str">
            <v>Tape-Camera Lens 8.8*8.8*0.10mm-OLVIO MH21</v>
          </cell>
          <cell r="D6908">
            <v>1.03</v>
          </cell>
        </row>
        <row r="6909">
          <cell r="B6909">
            <v>216407</v>
          </cell>
          <cell r="C6909" t="str">
            <v>Foam-LCD 69.1*49.9*0.20mm -OLVIO MH21</v>
          </cell>
          <cell r="D6909">
            <v>1.02</v>
          </cell>
        </row>
        <row r="6910">
          <cell r="B6910">
            <v>216408</v>
          </cell>
          <cell r="C6910" t="str">
            <v>Receiver Net-OLVIO MH21</v>
          </cell>
          <cell r="D6910">
            <v>1.02</v>
          </cell>
        </row>
        <row r="6911">
          <cell r="B6911">
            <v>216409</v>
          </cell>
          <cell r="C6911" t="str">
            <v>Tape-LCD Lens 74.8*50.1*0.10mm-OLVIO MH21</v>
          </cell>
          <cell r="D6911">
            <v>1.02</v>
          </cell>
        </row>
        <row r="6912">
          <cell r="B6912">
            <v>216410</v>
          </cell>
          <cell r="C6912" t="str">
            <v>Speaker Dustproof Net -OLVIO MH21</v>
          </cell>
          <cell r="D6912">
            <v>1.02</v>
          </cell>
        </row>
        <row r="6913">
          <cell r="B6913">
            <v>216411</v>
          </cell>
          <cell r="C6913" t="str">
            <v>Conductive Cloth-LCD 64.0*45.2*0.10mm-OLVIO MH21</v>
          </cell>
          <cell r="D6913">
            <v>1.02</v>
          </cell>
        </row>
        <row r="6914">
          <cell r="B6914">
            <v>216412</v>
          </cell>
          <cell r="C6914" t="str">
            <v>Conductive Cloth-Shield Cover 19.5*17.5*0.10mm-OLVIO MH21</v>
          </cell>
          <cell r="D6914">
            <v>1.02</v>
          </cell>
        </row>
        <row r="6915">
          <cell r="B6915">
            <v>216413</v>
          </cell>
          <cell r="C6915" t="str">
            <v>Foam-LCD Adding Height 52*1.9*0.20mm-OLVIO MH21</v>
          </cell>
          <cell r="D6915">
            <v>2.04</v>
          </cell>
        </row>
        <row r="6916">
          <cell r="B6916">
            <v>216414</v>
          </cell>
          <cell r="C6916" t="str">
            <v>Screw-Middle Housing Tapping PM1.4*4.0mm-OLVIO MH21</v>
          </cell>
          <cell r="D6916">
            <v>8.16</v>
          </cell>
        </row>
        <row r="6917">
          <cell r="B6917">
            <v>216415</v>
          </cell>
          <cell r="C6917" t="str">
            <v>Screw Label Dia-2.5mm With "W"-OLVIO MH21</v>
          </cell>
          <cell r="D6917">
            <v>1.02</v>
          </cell>
        </row>
        <row r="6918">
          <cell r="B6918">
            <v>216416</v>
          </cell>
          <cell r="C6918" t="str">
            <v>Waterproof Label Dia-4mm-OLVIO MH21</v>
          </cell>
          <cell r="D6918">
            <v>1.0149999999999999</v>
          </cell>
        </row>
        <row r="6919">
          <cell r="B6919">
            <v>216417</v>
          </cell>
          <cell r="C6919" t="str">
            <v>Handset PE Bag 80*180mm-OLVIO MH21</v>
          </cell>
          <cell r="D6919">
            <v>1</v>
          </cell>
        </row>
        <row r="6920">
          <cell r="B6920">
            <v>216418</v>
          </cell>
          <cell r="C6920" t="str">
            <v>Handset IMEI Label 20.8*17.9mm-OLVIO MH21</v>
          </cell>
          <cell r="D6920">
            <v>1.02</v>
          </cell>
        </row>
        <row r="6921">
          <cell r="B6921">
            <v>216419</v>
          </cell>
          <cell r="C6921" t="str">
            <v>GB Seal Label 38*19mm-OLVIO MH21</v>
          </cell>
          <cell r="D6921">
            <v>1.02</v>
          </cell>
        </row>
        <row r="6922">
          <cell r="B6922">
            <v>216420</v>
          </cell>
          <cell r="C6922" t="str">
            <v>Battery Label-WMB1400901AAAP</v>
          </cell>
          <cell r="D6922">
            <v>1.02</v>
          </cell>
        </row>
        <row r="6923">
          <cell r="B6923">
            <v>216421</v>
          </cell>
          <cell r="C6923" t="str">
            <v>PE Bag(Battery)-WMB1400901AAAP</v>
          </cell>
          <cell r="D6923">
            <v>1</v>
          </cell>
        </row>
        <row r="6924">
          <cell r="B6924">
            <v>216422</v>
          </cell>
          <cell r="C6924" t="str">
            <v>Battery Cell-WMB1400901AAAP</v>
          </cell>
          <cell r="D6924">
            <v>1.0049999999999999</v>
          </cell>
        </row>
        <row r="6925">
          <cell r="B6925">
            <v>216423</v>
          </cell>
          <cell r="C6925" t="str">
            <v>Protection Board-WMB1400901AAAP</v>
          </cell>
          <cell r="D6925">
            <v>1.02</v>
          </cell>
        </row>
        <row r="6926">
          <cell r="B6926">
            <v>216424</v>
          </cell>
          <cell r="C6926" t="str">
            <v>TOP Housing-WMB1400901AAAP</v>
          </cell>
          <cell r="D6926">
            <v>1.02</v>
          </cell>
        </row>
        <row r="6927">
          <cell r="B6927">
            <v>216425</v>
          </cell>
          <cell r="C6927" t="str">
            <v>Bottom Housing-WMB1400901AAAP</v>
          </cell>
          <cell r="D6927">
            <v>1.01</v>
          </cell>
        </row>
        <row r="6928">
          <cell r="B6928">
            <v>216426</v>
          </cell>
          <cell r="C6928" t="str">
            <v>Nickel Strip Positive Pole-WMB1400901AAAP</v>
          </cell>
          <cell r="D6928">
            <v>6.0000000000000002E-5</v>
          </cell>
        </row>
        <row r="6929">
          <cell r="B6929">
            <v>216427</v>
          </cell>
          <cell r="C6929" t="str">
            <v>Nickel Strip Negative Pole-WMB1400901AAAP</v>
          </cell>
          <cell r="D6929">
            <v>4.0000000000000003E-5</v>
          </cell>
        </row>
        <row r="6930">
          <cell r="B6930">
            <v>216428</v>
          </cell>
          <cell r="C6930" t="str">
            <v>3M Glue Tape-WMB1400901AAAP</v>
          </cell>
          <cell r="D6930">
            <v>8.0000000000000007E-5</v>
          </cell>
        </row>
        <row r="6931">
          <cell r="B6931">
            <v>216429</v>
          </cell>
          <cell r="C6931" t="str">
            <v>Insulating Support-WMB1400901AAAP</v>
          </cell>
          <cell r="D6931">
            <v>1.03</v>
          </cell>
        </row>
        <row r="6932">
          <cell r="B6932">
            <v>216430</v>
          </cell>
          <cell r="C6932" t="str">
            <v>ABS (Battery)-WMB1400901AAAP</v>
          </cell>
          <cell r="D6932">
            <v>2.9561000000000002E-4</v>
          </cell>
        </row>
        <row r="6933">
          <cell r="B6933">
            <v>216431</v>
          </cell>
          <cell r="C6933" t="str">
            <v>Insulating Trip-WMB1400901AAAP</v>
          </cell>
          <cell r="D6933">
            <v>0.03</v>
          </cell>
        </row>
        <row r="6934">
          <cell r="B6934">
            <v>217062</v>
          </cell>
          <cell r="C6934" t="str">
            <v>Cartoon Mobile Distribution L 15xW 12xH 11.25 Inch-OLVIO MM22i</v>
          </cell>
          <cell r="D6934">
            <v>2.5000000000000001E-2</v>
          </cell>
        </row>
        <row r="6935">
          <cell r="B6935">
            <v>217063</v>
          </cell>
          <cell r="C6935" t="str">
            <v>Cartoon Mobile Distribution L 15xW 12xH 11.25 Inch-OLVIO P16</v>
          </cell>
          <cell r="D6935">
            <v>2.5000000000000001E-2</v>
          </cell>
        </row>
        <row r="6936">
          <cell r="B6936">
            <v>217064</v>
          </cell>
          <cell r="C6936" t="str">
            <v>Cartoon Mobile Distribution L 14.5xW 11.75xH 10.20 Inch-OLVIO L51</v>
          </cell>
          <cell r="D6936">
            <v>2.5000000000000001E-2</v>
          </cell>
        </row>
        <row r="6937">
          <cell r="B6937">
            <v>217196</v>
          </cell>
          <cell r="C6937" t="str">
            <v>Main PCBA-ML23</v>
          </cell>
          <cell r="D6937">
            <v>1.0069999999999999</v>
          </cell>
        </row>
        <row r="6938">
          <cell r="B6938">
            <v>217199</v>
          </cell>
          <cell r="C6938" t="str">
            <v>LCD-ML23</v>
          </cell>
          <cell r="D6938">
            <v>1.0249999999999999</v>
          </cell>
        </row>
        <row r="6939">
          <cell r="B6939">
            <v>217200</v>
          </cell>
          <cell r="C6939" t="str">
            <v>Camera 0.08MP-ML23</v>
          </cell>
          <cell r="D6939">
            <v>1.02</v>
          </cell>
        </row>
        <row r="6940">
          <cell r="B6940">
            <v>217201</v>
          </cell>
          <cell r="C6940" t="str">
            <v>Speaker-ML23</v>
          </cell>
          <cell r="D6940">
            <v>1.02</v>
          </cell>
        </row>
        <row r="6941">
          <cell r="B6941">
            <v>217202</v>
          </cell>
          <cell r="C6941" t="str">
            <v>Microphone-ML23</v>
          </cell>
          <cell r="D6941">
            <v>1.02</v>
          </cell>
        </row>
        <row r="6942">
          <cell r="B6942">
            <v>217203</v>
          </cell>
          <cell r="C6942" t="str">
            <v>Middle Housing Deep Blue-ML23</v>
          </cell>
          <cell r="D6942">
            <v>1.02</v>
          </cell>
        </row>
        <row r="6943">
          <cell r="B6943">
            <v>217211</v>
          </cell>
          <cell r="C6943" t="str">
            <v>LED Light-ML23</v>
          </cell>
          <cell r="D6943">
            <v>1.0049999999999999</v>
          </cell>
        </row>
        <row r="6944">
          <cell r="B6944">
            <v>217212</v>
          </cell>
          <cell r="C6944" t="str">
            <v>Keypad Dome-ML23</v>
          </cell>
          <cell r="D6944">
            <v>1.02</v>
          </cell>
        </row>
        <row r="6945">
          <cell r="B6945">
            <v>217213</v>
          </cell>
          <cell r="C6945" t="str">
            <v>BT Antenna-ML23</v>
          </cell>
          <cell r="D6945">
            <v>1.0149999999999999</v>
          </cell>
        </row>
        <row r="6946">
          <cell r="B6946">
            <v>217214</v>
          </cell>
          <cell r="C6946" t="str">
            <v>Front Housing Black-ML23</v>
          </cell>
          <cell r="D6946">
            <v>1.02</v>
          </cell>
        </row>
        <row r="6947">
          <cell r="B6947">
            <v>217215</v>
          </cell>
          <cell r="C6947" t="str">
            <v>Front Housing Deep Blue-ML23</v>
          </cell>
          <cell r="D6947">
            <v>1.02</v>
          </cell>
        </row>
        <row r="6948">
          <cell r="B6948">
            <v>217216</v>
          </cell>
          <cell r="C6948" t="str">
            <v>Front Housing Light Blue-ML23</v>
          </cell>
          <cell r="D6948">
            <v>1.02</v>
          </cell>
        </row>
        <row r="6949">
          <cell r="B6949">
            <v>217217</v>
          </cell>
          <cell r="C6949" t="str">
            <v>Receiver Net 13.9x4.9mm-ML23</v>
          </cell>
          <cell r="D6949">
            <v>1.02</v>
          </cell>
        </row>
        <row r="6950">
          <cell r="B6950">
            <v>217219</v>
          </cell>
          <cell r="C6950" t="str">
            <v>Tape LCD Lens 72.18x47.5mm-ML23</v>
          </cell>
          <cell r="D6950">
            <v>1.02</v>
          </cell>
        </row>
        <row r="6951">
          <cell r="B6951">
            <v>217220</v>
          </cell>
          <cell r="C6951" t="str">
            <v>Foam LCD 59.46x42.62mm-ML23</v>
          </cell>
          <cell r="D6951">
            <v>1.02</v>
          </cell>
        </row>
        <row r="6952">
          <cell r="B6952">
            <v>217221</v>
          </cell>
          <cell r="C6952" t="str">
            <v>Middle Housing Black-ML23</v>
          </cell>
          <cell r="D6952">
            <v>1.02</v>
          </cell>
        </row>
        <row r="6953">
          <cell r="B6953">
            <v>217227</v>
          </cell>
          <cell r="C6953" t="str">
            <v>Middle Housing Light Blue-ML23</v>
          </cell>
          <cell r="D6953">
            <v>1.02</v>
          </cell>
        </row>
        <row r="6954">
          <cell r="B6954">
            <v>217228</v>
          </cell>
          <cell r="C6954" t="str">
            <v>Speaker Net 16.59x16.7mm-ML23</v>
          </cell>
          <cell r="D6954">
            <v>1.02</v>
          </cell>
        </row>
        <row r="6955">
          <cell r="B6955">
            <v>217229</v>
          </cell>
          <cell r="C6955" t="str">
            <v>Tape Camera Lens 8.1MMx4.8mm-ML23</v>
          </cell>
          <cell r="D6955">
            <v>1.03</v>
          </cell>
        </row>
        <row r="6956">
          <cell r="B6956">
            <v>217235</v>
          </cell>
          <cell r="C6956" t="str">
            <v>Back Housing(Battery Cover) Black-ML23</v>
          </cell>
          <cell r="D6956">
            <v>1.01</v>
          </cell>
        </row>
        <row r="6957">
          <cell r="B6957">
            <v>217237</v>
          </cell>
          <cell r="C6957" t="str">
            <v>Back Housing(Battery Cover) Deep Blue-ML23</v>
          </cell>
          <cell r="D6957">
            <v>1.01</v>
          </cell>
        </row>
        <row r="6958">
          <cell r="B6958">
            <v>217238</v>
          </cell>
          <cell r="C6958" t="str">
            <v>Back Housing(Battery Cover) Light Blue-ML23</v>
          </cell>
          <cell r="D6958">
            <v>1.01</v>
          </cell>
        </row>
        <row r="6959">
          <cell r="B6959">
            <v>217240</v>
          </cell>
          <cell r="C6959" t="str">
            <v>Keypad Black-ML23</v>
          </cell>
          <cell r="D6959">
            <v>1.01</v>
          </cell>
        </row>
        <row r="6960">
          <cell r="B6960">
            <v>217241</v>
          </cell>
          <cell r="C6960" t="str">
            <v>Keypad Deep Blue-ML23</v>
          </cell>
          <cell r="D6960">
            <v>1.01</v>
          </cell>
        </row>
        <row r="6961">
          <cell r="B6961">
            <v>217242</v>
          </cell>
          <cell r="C6961" t="str">
            <v>Keypad Light Blue-ML23</v>
          </cell>
          <cell r="D6961">
            <v>1.01</v>
          </cell>
        </row>
        <row r="6962">
          <cell r="B6962">
            <v>217243</v>
          </cell>
          <cell r="C6962" t="str">
            <v>LCD Lens-ML23</v>
          </cell>
          <cell r="D6962">
            <v>1.03</v>
          </cell>
        </row>
        <row r="6963">
          <cell r="B6963">
            <v>217244</v>
          </cell>
          <cell r="C6963" t="str">
            <v>Camera Lens-ML23</v>
          </cell>
          <cell r="D6963">
            <v>1.03</v>
          </cell>
        </row>
        <row r="6964">
          <cell r="B6964">
            <v>217245</v>
          </cell>
          <cell r="C6964" t="str">
            <v>Speaker Holder-ML23</v>
          </cell>
          <cell r="D6964">
            <v>1.016</v>
          </cell>
        </row>
        <row r="6965">
          <cell r="B6965">
            <v>217246</v>
          </cell>
          <cell r="C6965" t="str">
            <v>Conductive Cloth 66.5x42.3MM-ML23</v>
          </cell>
          <cell r="D6965">
            <v>1.02</v>
          </cell>
        </row>
        <row r="6966">
          <cell r="B6966">
            <v>217247</v>
          </cell>
          <cell r="C6966" t="str">
            <v>Back Glue for Sticking Screen 46.7*48.6mm-S33</v>
          </cell>
          <cell r="D6966">
            <v>1</v>
          </cell>
        </row>
        <row r="6967">
          <cell r="B6967">
            <v>217248</v>
          </cell>
          <cell r="C6967" t="str">
            <v>Black Mylar 48*29*0.1mm-S33</v>
          </cell>
          <cell r="D6967">
            <v>1</v>
          </cell>
        </row>
        <row r="6968">
          <cell r="B6968">
            <v>217249</v>
          </cell>
          <cell r="C6968" t="str">
            <v>Mylar PCBA 30MMx5MM-ML23</v>
          </cell>
          <cell r="D6968">
            <v>2.06</v>
          </cell>
        </row>
        <row r="6969">
          <cell r="B6969">
            <v>217251</v>
          </cell>
          <cell r="C6969" t="str">
            <v>Mylar Black 41*4.0-ML23</v>
          </cell>
          <cell r="D6969">
            <v>1.03</v>
          </cell>
        </row>
        <row r="6970">
          <cell r="B6970">
            <v>217253</v>
          </cell>
          <cell r="C6970" t="str">
            <v>Screw M1.4*4.0 flat head-ML23</v>
          </cell>
          <cell r="D6970">
            <v>7.14</v>
          </cell>
        </row>
        <row r="6971">
          <cell r="B6971">
            <v>217254</v>
          </cell>
          <cell r="C6971" t="str">
            <v>Screw CB1.4*2-ML23</v>
          </cell>
          <cell r="D6971">
            <v>4.08</v>
          </cell>
        </row>
        <row r="6972">
          <cell r="B6972">
            <v>217255</v>
          </cell>
          <cell r="C6972" t="str">
            <v>Waterproof Label 2.5mm-ML23</v>
          </cell>
          <cell r="D6972">
            <v>1.0149999999999999</v>
          </cell>
        </row>
        <row r="6973">
          <cell r="B6973">
            <v>217256</v>
          </cell>
          <cell r="C6973" t="str">
            <v>Hand set IMEI Label 43.6x15mm-ML23</v>
          </cell>
          <cell r="D6973">
            <v>1.02</v>
          </cell>
        </row>
        <row r="6974">
          <cell r="B6974">
            <v>217257</v>
          </cell>
          <cell r="C6974" t="str">
            <v>Screw Label Dia2.5mm With "W"-ML23</v>
          </cell>
          <cell r="D6974">
            <v>1.02</v>
          </cell>
        </row>
        <row r="6975">
          <cell r="B6975">
            <v>217258</v>
          </cell>
          <cell r="C6975" t="str">
            <v>GB Seal Label 38x19mm-ML23</v>
          </cell>
          <cell r="D6975">
            <v>1.02</v>
          </cell>
        </row>
        <row r="6976">
          <cell r="B6976">
            <v>217259</v>
          </cell>
          <cell r="C6976" t="str">
            <v>Hand set PE Bag 75x160mm-ML23</v>
          </cell>
          <cell r="D6976">
            <v>1</v>
          </cell>
        </row>
        <row r="6977">
          <cell r="B6977">
            <v>217260</v>
          </cell>
          <cell r="C6977" t="str">
            <v>Battery label-WMB1000207AAAQ</v>
          </cell>
          <cell r="D6977">
            <v>1.02</v>
          </cell>
        </row>
        <row r="6978">
          <cell r="B6978">
            <v>217261</v>
          </cell>
          <cell r="C6978" t="str">
            <v>PE Bag(Battery)-WMB1000207AAAQ</v>
          </cell>
          <cell r="D6978">
            <v>1.0029999999999999</v>
          </cell>
        </row>
        <row r="6979">
          <cell r="B6979">
            <v>217262</v>
          </cell>
          <cell r="C6979" t="str">
            <v>Battery Cell-WMB1000207AAAQ</v>
          </cell>
          <cell r="D6979">
            <v>1.0049999999999999</v>
          </cell>
        </row>
        <row r="6980">
          <cell r="B6980">
            <v>217263</v>
          </cell>
          <cell r="C6980" t="str">
            <v>Protection Board-WMB1000207AAAQ</v>
          </cell>
          <cell r="D6980">
            <v>1.02</v>
          </cell>
        </row>
        <row r="6981">
          <cell r="B6981">
            <v>217264</v>
          </cell>
          <cell r="C6981" t="str">
            <v>TOP Housing-WMB1000207AAAQ</v>
          </cell>
          <cell r="D6981">
            <v>1.02</v>
          </cell>
        </row>
        <row r="6982">
          <cell r="B6982">
            <v>217265</v>
          </cell>
          <cell r="C6982" t="str">
            <v>Bottom Housing-WMB1000207AAAQ</v>
          </cell>
          <cell r="D6982">
            <v>1.01</v>
          </cell>
        </row>
        <row r="6983">
          <cell r="B6983">
            <v>217266</v>
          </cell>
          <cell r="C6983" t="str">
            <v>Nickel Strip-WMB1000207AAAQ</v>
          </cell>
          <cell r="D6983">
            <v>1.3872E-4</v>
          </cell>
        </row>
        <row r="6984">
          <cell r="B6984">
            <v>217267</v>
          </cell>
          <cell r="C6984" t="str">
            <v>3M Glue Tape-WMB1000207AAAQ</v>
          </cell>
          <cell r="D6984">
            <v>1.122E-4</v>
          </cell>
        </row>
        <row r="6985">
          <cell r="B6985">
            <v>217268</v>
          </cell>
          <cell r="C6985" t="str">
            <v>Barley Paper 0.5x2.8x10mm-WMB1000207AAAQ</v>
          </cell>
          <cell r="D6985">
            <v>1.03</v>
          </cell>
        </row>
        <row r="6986">
          <cell r="B6986">
            <v>217269</v>
          </cell>
          <cell r="C6986" t="str">
            <v>ABS (Battery)-WMB1000207AAAQ</v>
          </cell>
          <cell r="D6986">
            <v>2.7501000000000001E-4</v>
          </cell>
        </row>
        <row r="6987">
          <cell r="B6987">
            <v>217270</v>
          </cell>
          <cell r="C6987" t="str">
            <v>Barley Paper 2 1.1x3x25mm-WMB1000207AAAQ</v>
          </cell>
          <cell r="D6987">
            <v>1.03</v>
          </cell>
        </row>
        <row r="6988">
          <cell r="B6988">
            <v>217271</v>
          </cell>
          <cell r="C6988" t="str">
            <v>Foam Support for LCD 59.46MMx4MM-ML23</v>
          </cell>
          <cell r="D6988">
            <v>2.04</v>
          </cell>
        </row>
        <row r="6989">
          <cell r="B6989">
            <v>217279</v>
          </cell>
          <cell r="C6989" t="str">
            <v>WMB2500505ABAE</v>
          </cell>
          <cell r="D6989">
            <v>1</v>
          </cell>
        </row>
        <row r="6990">
          <cell r="B6990">
            <v>217400</v>
          </cell>
          <cell r="C6990" t="str">
            <v>WMB1700106AAAL</v>
          </cell>
          <cell r="D6990">
            <v>1</v>
          </cell>
        </row>
        <row r="6991">
          <cell r="B6991">
            <v>217616</v>
          </cell>
          <cell r="C6991" t="str">
            <v>Ball Grid Array Integrated Circuit (BGA IC) EMCP(4GB+64GB)-(Hynix-H9TQ52ACLTMCUR-KUM)</v>
          </cell>
          <cell r="D6991">
            <v>1</v>
          </cell>
        </row>
        <row r="6992">
          <cell r="B6992">
            <v>217807</v>
          </cell>
          <cell r="C6992" t="str">
            <v>0603\36Kohm+/-1%\1\10W\ROHS</v>
          </cell>
          <cell r="D6992">
            <v>1.0029999999999999</v>
          </cell>
        </row>
        <row r="6993">
          <cell r="B6993">
            <v>217808</v>
          </cell>
          <cell r="C6993" t="str">
            <v>0603\47Kohm+/-1%\1\10W\ROHS</v>
          </cell>
          <cell r="D6993">
            <v>1.0029999999999999</v>
          </cell>
        </row>
        <row r="6994">
          <cell r="B6994">
            <v>217809</v>
          </cell>
          <cell r="C6994" t="str">
            <v>CSC7101B\810V\SOIC-7\3%\ROHS\T1 version</v>
          </cell>
          <cell r="D6994">
            <v>1.0029999999999999</v>
          </cell>
        </row>
        <row r="6995">
          <cell r="B6995">
            <v>217892</v>
          </cell>
          <cell r="C6995" t="str">
            <v>Giftbox-ML21</v>
          </cell>
          <cell r="D6995">
            <v>1</v>
          </cell>
        </row>
        <row r="6996">
          <cell r="B6996">
            <v>217893</v>
          </cell>
          <cell r="C6996" t="str">
            <v>Giftbox-OLVIO L1</v>
          </cell>
          <cell r="D6996">
            <v>1</v>
          </cell>
        </row>
        <row r="6997">
          <cell r="B6997">
            <v>217894</v>
          </cell>
          <cell r="C6997" t="str">
            <v>Giftbox-OLVIO S34</v>
          </cell>
          <cell r="D6997">
            <v>1</v>
          </cell>
        </row>
        <row r="6998">
          <cell r="B6998">
            <v>217895</v>
          </cell>
          <cell r="C6998" t="str">
            <v>Giftbox-MH21</v>
          </cell>
          <cell r="D6998">
            <v>1</v>
          </cell>
        </row>
        <row r="6999">
          <cell r="B6999">
            <v>217896</v>
          </cell>
          <cell r="C6999" t="str">
            <v>Giftbox-ML23</v>
          </cell>
          <cell r="D6999">
            <v>1</v>
          </cell>
        </row>
        <row r="7000">
          <cell r="B7000">
            <v>217988</v>
          </cell>
          <cell r="C7000" t="str">
            <v>Giftbox With Jacket-Primo N4</v>
          </cell>
          <cell r="D7000">
            <v>1</v>
          </cell>
        </row>
        <row r="7001">
          <cell r="B7001">
            <v>218036</v>
          </cell>
          <cell r="C7001" t="str">
            <v>Antenna GSM900/1800-ML23</v>
          </cell>
          <cell r="D7001">
            <v>1</v>
          </cell>
        </row>
        <row r="7002">
          <cell r="B7002">
            <v>218238</v>
          </cell>
          <cell r="C7002" t="str">
            <v>WMB1700608AAAP</v>
          </cell>
          <cell r="D7002">
            <v>1</v>
          </cell>
        </row>
        <row r="7003">
          <cell r="B7003">
            <v>218442</v>
          </cell>
          <cell r="C7003" t="str">
            <v>Seal Foam Receiver Dustproof Net 13.2*3.8*0.7mm-MM19j</v>
          </cell>
          <cell r="D7003">
            <v>1.02</v>
          </cell>
        </row>
        <row r="7004">
          <cell r="B7004">
            <v>218443</v>
          </cell>
          <cell r="C7004" t="str">
            <v>Tape LCD Lens 73.16*49.7*0.1mm-MM19j</v>
          </cell>
          <cell r="D7004">
            <v>1.02</v>
          </cell>
        </row>
        <row r="7005">
          <cell r="B7005">
            <v>218444</v>
          </cell>
          <cell r="C7005" t="str">
            <v>Seal Foam LCM 59.96*42.82*0.5mm-MM19j</v>
          </cell>
          <cell r="D7005">
            <v>1.02</v>
          </cell>
        </row>
        <row r="7006">
          <cell r="B7006">
            <v>218445</v>
          </cell>
          <cell r="C7006" t="str">
            <v>Seal Foam Front Camera Dia 4.8mm T 0.3mm-MM19j</v>
          </cell>
          <cell r="D7006">
            <v>2.04</v>
          </cell>
        </row>
        <row r="7007">
          <cell r="B7007">
            <v>218446</v>
          </cell>
          <cell r="C7007" t="str">
            <v>Speaker Dustproof Net-MM19j</v>
          </cell>
          <cell r="D7007">
            <v>1.02</v>
          </cell>
        </row>
        <row r="7008">
          <cell r="B7008">
            <v>218447</v>
          </cell>
          <cell r="C7008" t="str">
            <v>Tape Back Camera Lens 6.2*6.2*0.1mm-MM19j</v>
          </cell>
          <cell r="D7008">
            <v>1.03</v>
          </cell>
        </row>
        <row r="7009">
          <cell r="B7009">
            <v>218448</v>
          </cell>
          <cell r="C7009" t="str">
            <v>Seal Foam Speaker 22.7*29.41*0.5mm-MM19j</v>
          </cell>
          <cell r="D7009">
            <v>1.02</v>
          </cell>
        </row>
        <row r="7010">
          <cell r="B7010">
            <v>218583</v>
          </cell>
          <cell r="C7010" t="str">
            <v>WMB1400806AAAK</v>
          </cell>
          <cell r="D7010">
            <v>1</v>
          </cell>
        </row>
        <row r="7011">
          <cell r="B7011">
            <v>218666</v>
          </cell>
          <cell r="C7011" t="str">
            <v>WMB1700605AAAO</v>
          </cell>
          <cell r="D7011">
            <v>1</v>
          </cell>
        </row>
        <row r="7012">
          <cell r="B7012">
            <v>218668</v>
          </cell>
          <cell r="C7012" t="str">
            <v>WMB1000107AAAN</v>
          </cell>
          <cell r="D7012">
            <v>1</v>
          </cell>
        </row>
        <row r="7013">
          <cell r="B7013">
            <v>218785</v>
          </cell>
          <cell r="C7013" t="str">
            <v>Injection Type Mold(ML21)-WMB1000107AAAN</v>
          </cell>
          <cell r="D7013">
            <v>0</v>
          </cell>
        </row>
        <row r="7014">
          <cell r="B7014">
            <v>218861</v>
          </cell>
          <cell r="C7014" t="str">
            <v>Main PCBA-OLVIO S34</v>
          </cell>
          <cell r="D7014">
            <v>1.0069999999999999</v>
          </cell>
        </row>
        <row r="7015">
          <cell r="B7015">
            <v>218862</v>
          </cell>
          <cell r="C7015" t="str">
            <v>LCM 2.8"-OLVIO S34</v>
          </cell>
          <cell r="D7015">
            <v>1.0249999999999999</v>
          </cell>
        </row>
        <row r="7016">
          <cell r="B7016">
            <v>218863</v>
          </cell>
          <cell r="C7016" t="str">
            <v>Camera Back 0.3MP-OLVIO S34</v>
          </cell>
          <cell r="D7016">
            <v>1.02</v>
          </cell>
        </row>
        <row r="7017">
          <cell r="B7017">
            <v>218864</v>
          </cell>
          <cell r="C7017" t="str">
            <v>Speaker 20x30x4.1mm-OLVIO S34</v>
          </cell>
          <cell r="D7017">
            <v>1.02</v>
          </cell>
        </row>
        <row r="7018">
          <cell r="B7018">
            <v>218865</v>
          </cell>
          <cell r="C7018" t="str">
            <v>Bt Antenna-OLVIO S34</v>
          </cell>
          <cell r="D7018">
            <v>1.0149999999999999</v>
          </cell>
        </row>
        <row r="7019">
          <cell r="B7019">
            <v>218867</v>
          </cell>
          <cell r="C7019" t="str">
            <v>Vibrator Motor-OLVIO S34</v>
          </cell>
          <cell r="D7019">
            <v>1.0149999999999999</v>
          </cell>
        </row>
        <row r="7020">
          <cell r="B7020">
            <v>218868</v>
          </cell>
          <cell r="C7020" t="str">
            <v>Microphone-OLVIO S34</v>
          </cell>
          <cell r="D7020">
            <v>1.02</v>
          </cell>
        </row>
        <row r="7021">
          <cell r="B7021">
            <v>218869</v>
          </cell>
          <cell r="C7021" t="str">
            <v>Keypad Dome 48.3x45.4mm-OLVIO S34</v>
          </cell>
          <cell r="D7021">
            <v>1.02</v>
          </cell>
        </row>
        <row r="7022">
          <cell r="B7022">
            <v>218870</v>
          </cell>
          <cell r="C7022" t="str">
            <v>Front Housing Black-OLVIO S34</v>
          </cell>
          <cell r="D7022">
            <v>1.02</v>
          </cell>
        </row>
        <row r="7023">
          <cell r="B7023">
            <v>218871</v>
          </cell>
          <cell r="C7023" t="str">
            <v>Front Housing Blue-OLVIO S34</v>
          </cell>
          <cell r="D7023">
            <v>1.02</v>
          </cell>
        </row>
        <row r="7024">
          <cell r="B7024">
            <v>218872</v>
          </cell>
          <cell r="C7024" t="str">
            <v>Tape LCD Lens 67.8x47.6x0.15mm-OLVIO S34</v>
          </cell>
          <cell r="D7024">
            <v>1.02</v>
          </cell>
        </row>
        <row r="7025">
          <cell r="B7025">
            <v>218873</v>
          </cell>
          <cell r="C7025" t="str">
            <v>Foam LCD 68.44x49.34x0.3mm-OLVIO S34</v>
          </cell>
          <cell r="D7025">
            <v>1.02</v>
          </cell>
        </row>
        <row r="7026">
          <cell r="B7026">
            <v>218874</v>
          </cell>
          <cell r="C7026" t="str">
            <v>Middle Housing Black-OLVIO S34</v>
          </cell>
          <cell r="D7026">
            <v>1.02</v>
          </cell>
        </row>
        <row r="7027">
          <cell r="B7027">
            <v>218875</v>
          </cell>
          <cell r="C7027" t="str">
            <v>Foam Speaker 40.1x40.35x0.5mm-OLVIO S34</v>
          </cell>
          <cell r="D7027">
            <v>1.02</v>
          </cell>
        </row>
        <row r="7028">
          <cell r="B7028">
            <v>218876</v>
          </cell>
          <cell r="C7028" t="str">
            <v>Tape Camera Lens-OLVIO S34</v>
          </cell>
          <cell r="D7028">
            <v>1.03</v>
          </cell>
        </row>
        <row r="7029">
          <cell r="B7029">
            <v>218877</v>
          </cell>
          <cell r="C7029" t="str">
            <v>Speaker Net 11.5x8.1x0.1mm-OLVIO S34</v>
          </cell>
          <cell r="D7029">
            <v>1.02</v>
          </cell>
        </row>
        <row r="7030">
          <cell r="B7030">
            <v>218878</v>
          </cell>
          <cell r="C7030" t="str">
            <v>Back Housing(Battery Cover) Black+Gray-OLVIO S34</v>
          </cell>
          <cell r="D7030">
            <v>1.01</v>
          </cell>
        </row>
        <row r="7031">
          <cell r="B7031">
            <v>218879</v>
          </cell>
          <cell r="C7031" t="str">
            <v>Back Housing(Battery Cover) Red+Black-OLVIO S34</v>
          </cell>
          <cell r="D7031">
            <v>1.01</v>
          </cell>
        </row>
        <row r="7032">
          <cell r="B7032">
            <v>218880</v>
          </cell>
          <cell r="C7032" t="str">
            <v>Back Housing(Battery Cover) Blue-OLVIO S34</v>
          </cell>
          <cell r="D7032">
            <v>1.01</v>
          </cell>
        </row>
        <row r="7033">
          <cell r="B7033">
            <v>218884</v>
          </cell>
          <cell r="C7033" t="str">
            <v>LCD Lens-OLVIO S34</v>
          </cell>
          <cell r="D7033">
            <v>1.03</v>
          </cell>
        </row>
        <row r="7034">
          <cell r="B7034">
            <v>218885</v>
          </cell>
          <cell r="C7034" t="str">
            <v>Camera Lens-OLVIO S34</v>
          </cell>
          <cell r="D7034">
            <v>1.03</v>
          </cell>
        </row>
        <row r="7035">
          <cell r="B7035">
            <v>218886</v>
          </cell>
          <cell r="C7035" t="str">
            <v>Tape Insulation Yellow 38.5x5.0x0.06mm-OLVIO S34</v>
          </cell>
          <cell r="D7035">
            <v>1.03</v>
          </cell>
        </row>
        <row r="7036">
          <cell r="B7036">
            <v>218888</v>
          </cell>
          <cell r="C7036" t="str">
            <v>Conductive Cloth LCD 41.5x39.5x0.1mm-OLVIO S34</v>
          </cell>
          <cell r="D7036">
            <v>1.02</v>
          </cell>
        </row>
        <row r="7037">
          <cell r="B7037">
            <v>218889</v>
          </cell>
          <cell r="C7037" t="str">
            <v>Conductive Fabric L Shaped 8.75x4.0x0.3mm-OLVIO S34</v>
          </cell>
          <cell r="D7037">
            <v>1.02</v>
          </cell>
        </row>
        <row r="7038">
          <cell r="B7038">
            <v>218890</v>
          </cell>
          <cell r="C7038" t="str">
            <v>Screw PM1.4x3.5/D=2.5x0.7(mm)-OLVIO S34</v>
          </cell>
          <cell r="D7038">
            <v>6.12</v>
          </cell>
        </row>
        <row r="7039">
          <cell r="B7039">
            <v>218891</v>
          </cell>
          <cell r="C7039" t="str">
            <v>Waterproof Label Dia 4mm-OLVIO S34</v>
          </cell>
          <cell r="D7039">
            <v>1.0149999999999999</v>
          </cell>
        </row>
        <row r="7040">
          <cell r="B7040">
            <v>218892</v>
          </cell>
          <cell r="C7040" t="str">
            <v>Handset IMEI Label 38.7x27.65x0.1mm-OLVIO S34</v>
          </cell>
          <cell r="D7040">
            <v>1.02</v>
          </cell>
        </row>
        <row r="7041">
          <cell r="B7041">
            <v>218893</v>
          </cell>
          <cell r="C7041" t="str">
            <v>Screw Label 2.5mm with "W"-OLVIO S34</v>
          </cell>
          <cell r="D7041">
            <v>1.02</v>
          </cell>
        </row>
        <row r="7042">
          <cell r="B7042">
            <v>218895</v>
          </cell>
          <cell r="C7042" t="str">
            <v>Battery WMB01500H-OLVIO S34</v>
          </cell>
          <cell r="D7042">
            <v>1.002</v>
          </cell>
        </row>
        <row r="7043">
          <cell r="B7043">
            <v>218896</v>
          </cell>
          <cell r="C7043" t="str">
            <v>Screen Protection Film-OLVIO S34</v>
          </cell>
          <cell r="D7043">
            <v>1.03</v>
          </cell>
        </row>
        <row r="7044">
          <cell r="B7044">
            <v>218897</v>
          </cell>
          <cell r="C7044" t="str">
            <v>GB Seal Label 40x20x0.1mm-OLVIO S34</v>
          </cell>
          <cell r="D7044">
            <v>1.02</v>
          </cell>
        </row>
        <row r="7045">
          <cell r="B7045">
            <v>218898</v>
          </cell>
          <cell r="C7045" t="str">
            <v>Handset PE Bag 160x70mm-OLVIO S34</v>
          </cell>
          <cell r="D7045">
            <v>1</v>
          </cell>
        </row>
        <row r="7046">
          <cell r="B7046">
            <v>218899</v>
          </cell>
          <cell r="C7046" t="str">
            <v>Back Housing(Battery Cover) Gold+Black-OLVIO S34</v>
          </cell>
          <cell r="D7046">
            <v>1.01</v>
          </cell>
        </row>
        <row r="7047">
          <cell r="B7047">
            <v>218900</v>
          </cell>
          <cell r="C7047" t="str">
            <v>Keypad Black-OLVIO S34</v>
          </cell>
          <cell r="D7047">
            <v>1.01</v>
          </cell>
        </row>
        <row r="7048">
          <cell r="B7048">
            <v>218901</v>
          </cell>
          <cell r="C7048" t="str">
            <v>Keypad Blue-OLVIO S34</v>
          </cell>
          <cell r="D7048">
            <v>1.01</v>
          </cell>
        </row>
        <row r="7049">
          <cell r="B7049">
            <v>218902</v>
          </cell>
          <cell r="C7049" t="str">
            <v>Speaker Holder-OLVIO S34</v>
          </cell>
          <cell r="D7049">
            <v>1.016</v>
          </cell>
        </row>
        <row r="7050">
          <cell r="B7050">
            <v>218970</v>
          </cell>
          <cell r="C7050" t="str">
            <v>CAP 0201 0.8PF +/-0.25PF NPO 25V</v>
          </cell>
          <cell r="D7050">
            <v>1.0149999999999999</v>
          </cell>
        </row>
        <row r="7051">
          <cell r="B7051">
            <v>218971</v>
          </cell>
          <cell r="C7051" t="str">
            <v>CAP 0201 1.8PF +/-0.25PF NPO 25V</v>
          </cell>
          <cell r="D7051">
            <v>1.0149999999999999</v>
          </cell>
        </row>
        <row r="7052">
          <cell r="B7052">
            <v>218972</v>
          </cell>
          <cell r="C7052" t="str">
            <v>CAP 0201 39PF 5% NPO 25V</v>
          </cell>
          <cell r="D7052">
            <v>1.0149999999999999</v>
          </cell>
        </row>
        <row r="7053">
          <cell r="B7053">
            <v>218973</v>
          </cell>
          <cell r="C7053" t="str">
            <v>IND 0201 Chip Inductor -0.0062UH- +/- 3% -0.2A-1.15 OHM-0201</v>
          </cell>
          <cell r="D7053">
            <v>1.02</v>
          </cell>
        </row>
        <row r="7054">
          <cell r="B7054">
            <v>218974</v>
          </cell>
          <cell r="C7054" t="str">
            <v>IND 0201 8.2nH +/-5% 0.56OHM 0.19A</v>
          </cell>
          <cell r="D7054">
            <v>1.02</v>
          </cell>
        </row>
        <row r="7055">
          <cell r="B7055">
            <v>218975</v>
          </cell>
          <cell r="C7055" t="str">
            <v>1.8X1.4X0.4mm Band 1 DPX 1950.0 / 2140.0 [MHz]</v>
          </cell>
          <cell r="D7055">
            <v>1.02</v>
          </cell>
        </row>
        <row r="7056">
          <cell r="B7056">
            <v>218976</v>
          </cell>
          <cell r="C7056" t="str">
            <v>1.8 x 1.4 x 0.6 mm band 3</v>
          </cell>
          <cell r="D7056">
            <v>1.02</v>
          </cell>
        </row>
        <row r="7057">
          <cell r="B7057">
            <v>218977</v>
          </cell>
          <cell r="C7057" t="str">
            <v>1.8 x 1.4 x 0.52mm3 8pin lay-out LTE B2 DPX-Tx 1880MHz LTE B2 DPX-Rx 1960MHz</v>
          </cell>
          <cell r="D7057">
            <v>1.02</v>
          </cell>
        </row>
        <row r="7058">
          <cell r="B7058">
            <v>219135</v>
          </cell>
          <cell r="C7058" t="str">
            <v>WMB0700901AAAO</v>
          </cell>
          <cell r="D7058">
            <v>0</v>
          </cell>
        </row>
        <row r="7059">
          <cell r="B7059">
            <v>219230</v>
          </cell>
          <cell r="C7059" t="str">
            <v>Keypad-Brown-MH20</v>
          </cell>
          <cell r="D7059">
            <v>1.01</v>
          </cell>
        </row>
        <row r="7060">
          <cell r="B7060">
            <v>219440</v>
          </cell>
          <cell r="C7060" t="str">
            <v>Back Housing(Battery Cover)Blue Purple Gradient-H8 Pro</v>
          </cell>
          <cell r="D7060">
            <v>1.01</v>
          </cell>
        </row>
        <row r="7061">
          <cell r="B7061">
            <v>219495</v>
          </cell>
          <cell r="C7061" t="str">
            <v>Mokmol Cloth</v>
          </cell>
          <cell r="D7061">
            <v>0.13750000000000001</v>
          </cell>
        </row>
        <row r="7062">
          <cell r="B7062">
            <v>219767</v>
          </cell>
          <cell r="C7062" t="str">
            <v>WMB2700608AAAM</v>
          </cell>
          <cell r="D7062">
            <v>1</v>
          </cell>
        </row>
        <row r="7063">
          <cell r="B7063">
            <v>220494</v>
          </cell>
          <cell r="C7063" t="str">
            <v>Cartoon Mobile Distribution L 15xW 12xH 11.25 Inch-OLVIO MH21</v>
          </cell>
          <cell r="D7063">
            <v>0</v>
          </cell>
        </row>
        <row r="7064">
          <cell r="B7064">
            <v>220814</v>
          </cell>
          <cell r="C7064" t="str">
            <v>WMB1400901AAAP</v>
          </cell>
          <cell r="D7064">
            <v>1</v>
          </cell>
        </row>
        <row r="7065">
          <cell r="B7065">
            <v>221064</v>
          </cell>
          <cell r="C7065" t="str">
            <v>WMB1000207AAAQ</v>
          </cell>
          <cell r="D7065">
            <v>1</v>
          </cell>
        </row>
        <row r="7066">
          <cell r="B7066">
            <v>221321</v>
          </cell>
          <cell r="C7066" t="str">
            <v>Main PCBA-Primo N4 (WM) 3GB</v>
          </cell>
          <cell r="D7066">
            <v>1</v>
          </cell>
        </row>
        <row r="7067">
          <cell r="B7067">
            <v>221323</v>
          </cell>
          <cell r="C7067" t="str">
            <v>Main PCBA-Primo N4 (WM) 4GB</v>
          </cell>
          <cell r="D7067">
            <v>1</v>
          </cell>
        </row>
        <row r="7068">
          <cell r="B7068">
            <v>221782</v>
          </cell>
          <cell r="C7068" t="str">
            <v>Main PCBA-Primo D10 (WM) 1GB</v>
          </cell>
          <cell r="D7068">
            <v>1</v>
          </cell>
        </row>
        <row r="7069">
          <cell r="B7069">
            <v>221783</v>
          </cell>
          <cell r="C7069" t="str">
            <v>Main PCBA-Primo GH8 (WM) 2GB</v>
          </cell>
          <cell r="D7069">
            <v>1</v>
          </cell>
        </row>
        <row r="7070">
          <cell r="B7070">
            <v>222022</v>
          </cell>
          <cell r="C7070" t="str">
            <v>PE Bag For Earphone With Walton Logo</v>
          </cell>
          <cell r="D7070">
            <v>1</v>
          </cell>
        </row>
        <row r="7071">
          <cell r="B7071">
            <v>222242</v>
          </cell>
          <cell r="C7071" t="str">
            <v>Cable With Plug And Micphone-Black-With Mic-EPFMK11BB</v>
          </cell>
          <cell r="D7071">
            <v>1</v>
          </cell>
        </row>
        <row r="7072">
          <cell r="B7072">
            <v>222243</v>
          </cell>
          <cell r="C7072" t="str">
            <v>Rear Speaker Housing-Black-With Mic-EPFMK11BB</v>
          </cell>
          <cell r="D7072">
            <v>2</v>
          </cell>
        </row>
        <row r="7073">
          <cell r="B7073">
            <v>222244</v>
          </cell>
          <cell r="C7073" t="str">
            <v>Front Speaker Housing-Black-With Mic-EPFMK11BB</v>
          </cell>
          <cell r="D7073">
            <v>2</v>
          </cell>
        </row>
        <row r="7074">
          <cell r="B7074">
            <v>222245</v>
          </cell>
          <cell r="C7074" t="str">
            <v>Speaker-Black Magnetic-With Mic-EPFMK11BB</v>
          </cell>
          <cell r="D7074">
            <v>2</v>
          </cell>
        </row>
        <row r="7075">
          <cell r="B7075">
            <v>222361</v>
          </cell>
          <cell r="C7075" t="str">
            <v>Ball Grid Array Integrated Circuit (BGA IC) EMCP(3GB+32GB)-Hynix</v>
          </cell>
          <cell r="D7075">
            <v>1</v>
          </cell>
        </row>
        <row r="7076">
          <cell r="B7076">
            <v>222461</v>
          </cell>
          <cell r="C7076" t="str">
            <v>TPA-166B050100\HB\A01\2019.09.12\52.5L*29W*1.6mmT\CKD</v>
          </cell>
          <cell r="D7076">
            <v>1.0029999999999999</v>
          </cell>
        </row>
        <row r="7077">
          <cell r="B7077">
            <v>222462</v>
          </cell>
          <cell r="C7077" t="str">
            <v>CSC7131A\SOIC-7\6% compensation\build -in CPC capacitor\CKD</v>
          </cell>
          <cell r="D7077">
            <v>1.0029999999999999</v>
          </cell>
        </row>
        <row r="7078">
          <cell r="B7078">
            <v>222463</v>
          </cell>
          <cell r="C7078" t="str">
            <v>0805\21Kohm+/-1%\1\8W\ROHS\CKD</v>
          </cell>
          <cell r="D7078">
            <v>1.0029999999999999</v>
          </cell>
        </row>
        <row r="7079">
          <cell r="B7079">
            <v>222464</v>
          </cell>
          <cell r="C7079" t="str">
            <v>0805\4.7Kohm+/-1%\1\8W\ROHS\CKD</v>
          </cell>
          <cell r="D7079">
            <v>1.0029999999999999</v>
          </cell>
        </row>
        <row r="7080">
          <cell r="B7080">
            <v>222466</v>
          </cell>
          <cell r="C7080" t="str">
            <v>0805\2.4ohm+/-1%\1\8W\ROHS\CKD</v>
          </cell>
          <cell r="D7080">
            <v>1.0029999999999999</v>
          </cell>
        </row>
        <row r="7081">
          <cell r="B7081">
            <v>222659</v>
          </cell>
          <cell r="C7081" t="str">
            <v>Barley Paper-WMB1700608AAAP</v>
          </cell>
          <cell r="D7081">
            <v>1.03</v>
          </cell>
        </row>
        <row r="7082">
          <cell r="B7082">
            <v>222661</v>
          </cell>
          <cell r="C7082" t="str">
            <v>Barley Paper-WMB1400806AAAK</v>
          </cell>
          <cell r="D7082">
            <v>1.03</v>
          </cell>
        </row>
        <row r="7083">
          <cell r="B7083">
            <v>222665</v>
          </cell>
          <cell r="C7083" t="str">
            <v>Insulating Tape 0.25*6.4*37mm Brown Paper-WMB1700608AAAP</v>
          </cell>
          <cell r="D7083">
            <v>0.02</v>
          </cell>
        </row>
        <row r="7084">
          <cell r="B7084">
            <v>222669</v>
          </cell>
          <cell r="C7084" t="str">
            <v>Insulating Tape Brown Paper T:0.25mm W:4.8mm L:42mm-WMB1400806AAAK</v>
          </cell>
          <cell r="D7084">
            <v>0.02</v>
          </cell>
        </row>
        <row r="7085">
          <cell r="B7085">
            <v>222710</v>
          </cell>
          <cell r="C7085" t="str">
            <v>Contductive Tape LCD 32*54.3mm-OLIVO L51</v>
          </cell>
          <cell r="D7085">
            <v>1.02</v>
          </cell>
        </row>
        <row r="7086">
          <cell r="B7086">
            <v>222715</v>
          </cell>
          <cell r="C7086" t="str">
            <v>Back Housing(Battery Cover)Dark Green-MH20</v>
          </cell>
          <cell r="D7086">
            <v>1.01</v>
          </cell>
        </row>
        <row r="7087">
          <cell r="B7087">
            <v>222717</v>
          </cell>
          <cell r="C7087" t="str">
            <v>Keypad-Dark Green-MH20</v>
          </cell>
          <cell r="D7087">
            <v>1.01</v>
          </cell>
        </row>
        <row r="7088">
          <cell r="B7088">
            <v>222806</v>
          </cell>
          <cell r="C7088" t="str">
            <v>PCB VQ503 MMI-VO1B 178178904</v>
          </cell>
          <cell r="D7088">
            <v>1.0009999999999999</v>
          </cell>
        </row>
        <row r="7089">
          <cell r="B7089">
            <v>222808</v>
          </cell>
          <cell r="C7089" t="str">
            <v>BB shielding cover VQ503 38.5+/-0.1*26.3+/-0.1*1+/-0.05</v>
          </cell>
          <cell r="D7089">
            <v>1.01</v>
          </cell>
        </row>
        <row r="7090">
          <cell r="B7090">
            <v>222809</v>
          </cell>
          <cell r="C7090" t="str">
            <v>RF shielding cover VQ503 22.75+/-0.1*19.65+/-0.1*0.95+/-0.05</v>
          </cell>
          <cell r="D7090">
            <v>1.01</v>
          </cell>
        </row>
        <row r="7091">
          <cell r="B7091">
            <v>222811</v>
          </cell>
          <cell r="C7091" t="str">
            <v>IND 0201 82nH +/-0.3nH Q&gt;10 Srf=1100MHz DCR=3.8ohm Ir=70mA</v>
          </cell>
          <cell r="D7091">
            <v>1.02</v>
          </cell>
        </row>
        <row r="7092">
          <cell r="B7092">
            <v>222812</v>
          </cell>
          <cell r="C7092" t="str">
            <v>CAP 0201 1.2pF +/-0.1pF C0G 25V</v>
          </cell>
          <cell r="D7092">
            <v>4.0599999999999996</v>
          </cell>
        </row>
        <row r="7093">
          <cell r="B7093">
            <v>222813</v>
          </cell>
          <cell r="C7093" t="str">
            <v>CAP 0201 1.8pF +/-0.25pF C0G 50V</v>
          </cell>
          <cell r="D7093">
            <v>1.0149999999999999</v>
          </cell>
        </row>
        <row r="7094">
          <cell r="B7094">
            <v>222814</v>
          </cell>
          <cell r="C7094" t="str">
            <v>CAP 0201 2.2pF +/-0.25pF C0G 25V</v>
          </cell>
          <cell r="D7094">
            <v>1.0149999999999999</v>
          </cell>
        </row>
        <row r="7095">
          <cell r="B7095">
            <v>222815</v>
          </cell>
          <cell r="C7095" t="str">
            <v>BT/WIFI5GHZ/FM/GPS 4IN1 chip MT6625LN/A</v>
          </cell>
          <cell r="D7095">
            <v>1.0149999999999999</v>
          </cell>
        </row>
        <row r="7096">
          <cell r="B7096">
            <v>222818</v>
          </cell>
          <cell r="C7096" t="str">
            <v>BT/FM/WIFI2.4/5GHZ triplexer</v>
          </cell>
          <cell r="D7096">
            <v>1.02</v>
          </cell>
        </row>
        <row r="7097">
          <cell r="B7097">
            <v>222819</v>
          </cell>
          <cell r="C7097" t="str">
            <v>RES 0201 6.8Kohm +/-5%</v>
          </cell>
          <cell r="D7097">
            <v>1.02</v>
          </cell>
        </row>
        <row r="7098">
          <cell r="B7098">
            <v>222820</v>
          </cell>
          <cell r="C7098" t="str">
            <v>2in1Power Management Transistors CJMNT31</v>
          </cell>
          <cell r="D7098">
            <v>1.02</v>
          </cell>
        </row>
        <row r="7099">
          <cell r="B7099">
            <v>222821</v>
          </cell>
          <cell r="C7099" t="str">
            <v>RF Conn 2.5*2.5*0.6</v>
          </cell>
          <cell r="D7099">
            <v>2.04</v>
          </cell>
        </row>
        <row r="7100">
          <cell r="B7100">
            <v>222822</v>
          </cell>
          <cell r="C7100" t="str">
            <v>SAW Filter RX BAND3 1109 ?Unbalanced,SAFFB1G84AB0F0A</v>
          </cell>
          <cell r="D7100">
            <v>1.02</v>
          </cell>
        </row>
        <row r="7101">
          <cell r="B7101">
            <v>222823</v>
          </cell>
          <cell r="C7101" t="str">
            <v>Duplexer for FDD Band3,1814,Unbalanced,SAYEY1G74BC0B0A</v>
          </cell>
          <cell r="D7101">
            <v>1.02</v>
          </cell>
        </row>
        <row r="7102">
          <cell r="B7102">
            <v>222824</v>
          </cell>
          <cell r="C7102" t="str">
            <v>RF Switch SP6T MXD8661 for LTE FDD&amp;TDD</v>
          </cell>
          <cell r="D7102">
            <v>1.02</v>
          </cell>
        </row>
        <row r="7103">
          <cell r="B7103">
            <v>222825</v>
          </cell>
          <cell r="C7103" t="str">
            <v>SIM CON 8p_1.5H_2.54pitch Hot swap</v>
          </cell>
          <cell r="D7103">
            <v>1.01</v>
          </cell>
        </row>
        <row r="7104">
          <cell r="B7104">
            <v>222826</v>
          </cell>
          <cell r="C7104" t="str">
            <v>CAP 0201 3.3nF+/-10% X7R 10V</v>
          </cell>
          <cell r="D7104">
            <v>2.0299999999999998</v>
          </cell>
        </row>
        <row r="7105">
          <cell r="B7105">
            <v>222827</v>
          </cell>
          <cell r="C7105" t="str">
            <v>MCU,Quad-core ARM Cortex-A53,1.28GHz,VFBGA491,11.8*11*0.9mm,0.4Pitch,MT6739V/WAZA</v>
          </cell>
          <cell r="D7105">
            <v>1.0149999999999999</v>
          </cell>
        </row>
        <row r="7106">
          <cell r="B7106">
            <v>222828</v>
          </cell>
          <cell r="C7106" t="str">
            <v>Smart phone baseband power management IC,VFBGA209,6.6*7.0*1mm,MT6357V/A</v>
          </cell>
          <cell r="D7106">
            <v>1.0149999999999999</v>
          </cell>
        </row>
        <row r="7107">
          <cell r="B7107">
            <v>222829</v>
          </cell>
          <cell r="C7107" t="str">
            <v>RF transceiver?VFBGA120,5.0*4.6*0.9mm,0.4mm Pitch,MT6177MV/B</v>
          </cell>
          <cell r="D7107">
            <v>1.0149999999999999</v>
          </cell>
        </row>
        <row r="7108">
          <cell r="B7108">
            <v>222830</v>
          </cell>
          <cell r="C7108" t="str">
            <v>Duplexer for FDD Band8,1814,Unbalanced,SAYEY897MBG0F0A</v>
          </cell>
          <cell r="D7108">
            <v>1.02</v>
          </cell>
        </row>
        <row r="7109">
          <cell r="B7109">
            <v>222831</v>
          </cell>
          <cell r="C7109" t="str">
            <v>IND 2520 1uH +/-20% DCR=0.062ohm Ir=3.20A</v>
          </cell>
          <cell r="D7109">
            <v>3.06</v>
          </cell>
        </row>
        <row r="7110">
          <cell r="B7110">
            <v>222832</v>
          </cell>
          <cell r="C7110" t="str">
            <v>AW87317 Audio Power Amplifier,CSP-14</v>
          </cell>
          <cell r="D7110">
            <v>1.01</v>
          </cell>
        </row>
        <row r="7111">
          <cell r="B7111">
            <v>222833</v>
          </cell>
          <cell r="C7111" t="str">
            <v>IND 0201 1.2nH +/-0.2nH Q&gt;19 Srf=10000MHz DCR=0.13ohm Ir=600mA</v>
          </cell>
          <cell r="D7111">
            <v>1.02</v>
          </cell>
        </row>
        <row r="7112">
          <cell r="B7112">
            <v>222834</v>
          </cell>
          <cell r="C7112" t="str">
            <v>IND 0201 1.5nH +/-0.2nH Q&gt;19 Srf=10000MHz DCR=0.11ohm Ir=600mA</v>
          </cell>
          <cell r="D7112">
            <v>2.04</v>
          </cell>
        </row>
        <row r="7113">
          <cell r="B7113">
            <v>222835</v>
          </cell>
          <cell r="C7113" t="str">
            <v>IND 0201 2.4nH +/-0.3nH Q&gt;13 Srf=8900MHz DCR=0.22ohm Ir=450mA</v>
          </cell>
          <cell r="D7113">
            <v>1.02</v>
          </cell>
        </row>
        <row r="7114">
          <cell r="B7114">
            <v>222836</v>
          </cell>
          <cell r="C7114" t="str">
            <v>IND 0201 4.7nH +/-0.3nH Q&gt;13 Srf=6400MHz DCR=0.46ohm Ir=250mA</v>
          </cell>
          <cell r="D7114">
            <v>1.02</v>
          </cell>
        </row>
        <row r="7115">
          <cell r="B7115">
            <v>222837</v>
          </cell>
          <cell r="C7115" t="str">
            <v>IND 0201 5.6nH +/-0.3nH Q&gt;13 Srf=6000MHz DCR=0.48ohm Ir=250mA</v>
          </cell>
          <cell r="D7115">
            <v>1.02</v>
          </cell>
        </row>
        <row r="7116">
          <cell r="B7116">
            <v>222838</v>
          </cell>
          <cell r="C7116" t="str">
            <v>IND 0201 1.2nH +/-5% Q&gt;16 Srf=4800MHz DCR=0.56ohm Ir=200mA</v>
          </cell>
          <cell r="D7116">
            <v>1.02</v>
          </cell>
        </row>
        <row r="7117">
          <cell r="B7117">
            <v>222839</v>
          </cell>
          <cell r="C7117" t="str">
            <v>IND 0201 3.7nH +/-0.3nH Q&gt;13 Srf=7400MHz DCR=0.34ohm Ir=350mA</v>
          </cell>
          <cell r="D7117">
            <v>1.02</v>
          </cell>
        </row>
        <row r="7118">
          <cell r="B7118">
            <v>222840</v>
          </cell>
          <cell r="C7118" t="str">
            <v>Thermistor 26MHZ 7.8pF2.5*2.0*1.0</v>
          </cell>
          <cell r="D7118">
            <v>1.02</v>
          </cell>
        </row>
        <row r="7119">
          <cell r="B7119">
            <v>222841</v>
          </cell>
          <cell r="C7119" t="str">
            <v>Duplexer for FDD Band1,1814,Unbalanced,SAYRH1G95BA0F0A</v>
          </cell>
          <cell r="D7119">
            <v>1.02</v>
          </cell>
        </row>
        <row r="7120">
          <cell r="B7120">
            <v>222842</v>
          </cell>
          <cell r="C7120" t="str">
            <v>Quad-Band GSM/EDGE RF PA and switch,include quad-bandGSM/EDGE,dual-band TD-SCDMA,TDD-LTE transmit and 10 TRX port,5.3*5.5*0.80mm,VC7912-52</v>
          </cell>
          <cell r="D7120">
            <v>1.02</v>
          </cell>
        </row>
        <row r="7121">
          <cell r="B7121">
            <v>222843</v>
          </cell>
          <cell r="C7121" t="str">
            <v>Multimode and Multi-band power amplifier,Support LTE,TD-LTE,WCDMA,C2K,4*6.8*0.748mm, VC7645-12</v>
          </cell>
          <cell r="D7121">
            <v>1.02</v>
          </cell>
        </row>
        <row r="7122">
          <cell r="B7122">
            <v>222844</v>
          </cell>
          <cell r="C7122" t="str">
            <v>Diode 45V 1A SOD-323</v>
          </cell>
          <cell r="D7122">
            <v>1.02</v>
          </cell>
        </row>
        <row r="7123">
          <cell r="B7123">
            <v>222845</v>
          </cell>
          <cell r="C7123" t="str">
            <v>IND 2016 0.47uH +/-20% Q&gt;14 Srf=28MHz DCR=30mohm Ir=4.5A</v>
          </cell>
          <cell r="D7123">
            <v>2.04</v>
          </cell>
        </row>
        <row r="7124">
          <cell r="B7124">
            <v>222846</v>
          </cell>
          <cell r="C7124" t="str">
            <v>SAW Filter RX BAND8 1109 ?Unbalanced,SAFFB942MAN0F0A</v>
          </cell>
          <cell r="D7124">
            <v>1.02</v>
          </cell>
        </row>
        <row r="7125">
          <cell r="B7125">
            <v>222847</v>
          </cell>
          <cell r="C7125" t="str">
            <v>Step-up DC/DC LCD LEDS driver dfn2x2-6lS,SGM3753</v>
          </cell>
          <cell r="D7125">
            <v>1.01</v>
          </cell>
        </row>
        <row r="7126">
          <cell r="B7126">
            <v>222849</v>
          </cell>
          <cell r="C7126" t="str">
            <v>DDR3,8Gb,FBGA178,10.5X11.5X0.83mm,0.65mm Pitch,NT6CL256M32AM_H1</v>
          </cell>
          <cell r="D7126">
            <v>1.002</v>
          </cell>
        </row>
        <row r="7127">
          <cell r="B7127">
            <v>222850</v>
          </cell>
          <cell r="C7127" t="str">
            <v>EMMC,16GB,FBGA153,11.5X13X0.8mm,0.5mm Pitch,EMMC16G-TB28</v>
          </cell>
          <cell r="D7127">
            <v>1.002</v>
          </cell>
        </row>
        <row r="7128">
          <cell r="B7128">
            <v>222852</v>
          </cell>
          <cell r="C7128" t="str">
            <v>CAP 0201 1pf +/-0.05PF HQC 50V</v>
          </cell>
          <cell r="D7128">
            <v>2.0299999999999998</v>
          </cell>
        </row>
        <row r="7129">
          <cell r="B7129">
            <v>222853</v>
          </cell>
          <cell r="C7129" t="str">
            <v>Filter WIFI 1109</v>
          </cell>
          <cell r="D7129">
            <v>1.02</v>
          </cell>
        </row>
        <row r="7130">
          <cell r="B7130">
            <v>222854</v>
          </cell>
          <cell r="C7130" t="str">
            <v>NPN transistor, BC847BT</v>
          </cell>
          <cell r="D7130">
            <v>2.04</v>
          </cell>
        </row>
        <row r="7131">
          <cell r="B7131">
            <v>222855</v>
          </cell>
          <cell r="C7131" t="str">
            <v>CAP 0201 1.5pF +/-0.25pF C0G 25V</v>
          </cell>
          <cell r="D7131">
            <v>1.0149999999999999</v>
          </cell>
        </row>
        <row r="7132">
          <cell r="B7132">
            <v>222856</v>
          </cell>
          <cell r="C7132" t="str">
            <v>CAP 0201 3.3pF +/-0.25pF C0G 25V</v>
          </cell>
          <cell r="D7132">
            <v>1.0149999999999999</v>
          </cell>
        </row>
        <row r="7133">
          <cell r="B7133">
            <v>222857</v>
          </cell>
          <cell r="C7133" t="str">
            <v>CAP 0201 10pF +/-5% C0G 25V</v>
          </cell>
          <cell r="D7133">
            <v>1.0149999999999999</v>
          </cell>
        </row>
        <row r="7134">
          <cell r="B7134">
            <v>222858</v>
          </cell>
          <cell r="C7134" t="str">
            <v>CAP 0201 12pF +/-5% C0G 25V</v>
          </cell>
          <cell r="D7134">
            <v>6.09</v>
          </cell>
        </row>
        <row r="7135">
          <cell r="B7135">
            <v>222860</v>
          </cell>
          <cell r="C7135" t="str">
            <v>CAP 0201 470PF +/-10% COG 50V</v>
          </cell>
          <cell r="D7135">
            <v>1.0149999999999999</v>
          </cell>
        </row>
        <row r="7136">
          <cell r="B7136">
            <v>222861</v>
          </cell>
          <cell r="C7136" t="str">
            <v>CAP 0201 4.7nF +/-10% X7R 6.3V</v>
          </cell>
          <cell r="D7136">
            <v>1.0149999999999999</v>
          </cell>
        </row>
        <row r="7137">
          <cell r="B7137">
            <v>222862</v>
          </cell>
          <cell r="C7137" t="str">
            <v>Duplexer for FDD Band2,1814,Unbalanced,SAYEY1G88BA0B0A</v>
          </cell>
          <cell r="D7137">
            <v>1.02</v>
          </cell>
        </row>
        <row r="7138">
          <cell r="B7138">
            <v>222863</v>
          </cell>
          <cell r="C7138" t="str">
            <v>SAW Filter RX BAND1 1109 ,Unbalanced,SAFFB2G14AA0F0AR1X</v>
          </cell>
          <cell r="D7138">
            <v>1.02</v>
          </cell>
        </row>
        <row r="7139">
          <cell r="B7139">
            <v>222864</v>
          </cell>
          <cell r="C7139" t="str">
            <v>Duplexer for FDD Band5,1814,Unbalanced,SAYEY836MBE0F0A</v>
          </cell>
          <cell r="D7139">
            <v>1.02</v>
          </cell>
        </row>
        <row r="7140">
          <cell r="B7140">
            <v>222867</v>
          </cell>
          <cell r="C7140" t="str">
            <v>RES 0201 390Kohm +/-5%</v>
          </cell>
          <cell r="D7140">
            <v>1.02</v>
          </cell>
        </row>
        <row r="7141">
          <cell r="B7141">
            <v>222868</v>
          </cell>
          <cell r="C7141" t="str">
            <v>BB shielding frame VQ503 38.2+/-0.1*26+/-0.1*1.25+/-0.05</v>
          </cell>
          <cell r="D7141">
            <v>1.01</v>
          </cell>
        </row>
        <row r="7142">
          <cell r="B7142">
            <v>222869</v>
          </cell>
          <cell r="C7142" t="str">
            <v>RF shielding frame VQ503 22.45+/-0.1*19.9+/-0.1*1.25+/-0.05</v>
          </cell>
          <cell r="D7142">
            <v>1.01</v>
          </cell>
        </row>
        <row r="7143">
          <cell r="B7143">
            <v>222870</v>
          </cell>
          <cell r="C7143" t="str">
            <v>GPS shielding cover VQ503 13.4+/-0.1*9.45+/-0.05*1.35+/-0.05</v>
          </cell>
          <cell r="D7143">
            <v>1.01</v>
          </cell>
        </row>
        <row r="7144">
          <cell r="B7144">
            <v>222871</v>
          </cell>
          <cell r="C7144" t="str">
            <v>PMU shielding cover VQ503 16.18+/-0.1*14.25+/-0.1*1.45+/-0.05</v>
          </cell>
          <cell r="D7144">
            <v>1.01</v>
          </cell>
        </row>
        <row r="7145">
          <cell r="B7145">
            <v>222872</v>
          </cell>
          <cell r="C7145" t="str">
            <v>RES 0402 20ohm +/-5%</v>
          </cell>
          <cell r="D7145">
            <v>2.04</v>
          </cell>
        </row>
        <row r="7146">
          <cell r="B7146">
            <v>223004</v>
          </cell>
          <cell r="C7146" t="str">
            <v>Ball Grid Array Integrated Circuit (BGA IC) EMCP(1GB+8GB)-Samsung</v>
          </cell>
          <cell r="D7146">
            <v>1</v>
          </cell>
        </row>
        <row r="7147">
          <cell r="B7147">
            <v>223054</v>
          </cell>
          <cell r="C7147" t="str">
            <v>Touch Panel-Black-Primo E11</v>
          </cell>
          <cell r="D7147">
            <v>1.02</v>
          </cell>
        </row>
        <row r="7148">
          <cell r="B7148">
            <v>223055</v>
          </cell>
          <cell r="C7148" t="str">
            <v>LCM 5.0 Inch-Primo E11</v>
          </cell>
          <cell r="D7148">
            <v>1.02</v>
          </cell>
        </row>
        <row r="7149">
          <cell r="B7149">
            <v>223056</v>
          </cell>
          <cell r="C7149" t="str">
            <v>Camera 5M FF Front-Primo E11</v>
          </cell>
          <cell r="D7149">
            <v>1.0049999999999999</v>
          </cell>
        </row>
        <row r="7150">
          <cell r="B7150">
            <v>223057</v>
          </cell>
          <cell r="C7150" t="str">
            <v>Camera 5M FF Back-Primo E11</v>
          </cell>
          <cell r="D7150">
            <v>1.0049999999999999</v>
          </cell>
        </row>
        <row r="7151">
          <cell r="B7151">
            <v>223058</v>
          </cell>
          <cell r="C7151" t="str">
            <v>Speaker WH3.3mm Black SD-Primo E11</v>
          </cell>
          <cell r="D7151">
            <v>1.0149999999999999</v>
          </cell>
        </row>
        <row r="7152">
          <cell r="B7152">
            <v>223059</v>
          </cell>
          <cell r="C7152" t="str">
            <v>Vibrator Motor WH3.05mm L10mm STD-Primo E11</v>
          </cell>
          <cell r="D7152">
            <v>1.01</v>
          </cell>
        </row>
        <row r="7153">
          <cell r="B7153">
            <v>223060</v>
          </cell>
          <cell r="C7153" t="str">
            <v>Front Housing-Black-Primo E11</v>
          </cell>
          <cell r="D7153">
            <v>1.02</v>
          </cell>
        </row>
        <row r="7154">
          <cell r="B7154">
            <v>223061</v>
          </cell>
          <cell r="C7154" t="str">
            <v>Middle Housing-Black-Primo E11</v>
          </cell>
          <cell r="D7154">
            <v>1.02</v>
          </cell>
        </row>
        <row r="7155">
          <cell r="B7155">
            <v>223062</v>
          </cell>
          <cell r="C7155" t="str">
            <v>FPC Key With Dome-Primo E11</v>
          </cell>
          <cell r="D7155">
            <v>1.0149999999999999</v>
          </cell>
        </row>
        <row r="7156">
          <cell r="B7156">
            <v>223063</v>
          </cell>
          <cell r="C7156" t="str">
            <v>Headset Rubber 14.6*10.97*4.95mm-Primo E11</v>
          </cell>
          <cell r="D7156">
            <v>1.02</v>
          </cell>
        </row>
        <row r="7157">
          <cell r="B7157">
            <v>223064</v>
          </cell>
          <cell r="C7157" t="str">
            <v>Camera Protective Lens-Primo E11</v>
          </cell>
          <cell r="D7157">
            <v>1.01</v>
          </cell>
        </row>
        <row r="7158">
          <cell r="B7158">
            <v>223065</v>
          </cell>
          <cell r="C7158" t="str">
            <v>Cable Coaxial 104.43mm-Primo E11</v>
          </cell>
          <cell r="D7158">
            <v>1.0149999999999999</v>
          </cell>
        </row>
        <row r="7159">
          <cell r="B7159">
            <v>223066</v>
          </cell>
          <cell r="C7159" t="str">
            <v>Rubber Usb 11.85*8.05*4.15mm-Primo E11</v>
          </cell>
          <cell r="D7159">
            <v>1.02</v>
          </cell>
        </row>
        <row r="7160">
          <cell r="B7160">
            <v>223067</v>
          </cell>
          <cell r="C7160" t="str">
            <v>Rubber Front Camera 6.8*1.15mm-Primo E11</v>
          </cell>
          <cell r="D7160">
            <v>1.02</v>
          </cell>
        </row>
        <row r="7161">
          <cell r="B7161">
            <v>223068</v>
          </cell>
          <cell r="C7161" t="str">
            <v>Foam BB Shielding ESD 7*2.5*2mm-Primo E11</v>
          </cell>
          <cell r="D7161">
            <v>2.06</v>
          </cell>
        </row>
        <row r="7162">
          <cell r="B7162">
            <v>223069</v>
          </cell>
          <cell r="C7162" t="str">
            <v>Foam PCB ESD 7*5*4mm-Primo E11</v>
          </cell>
          <cell r="D7162">
            <v>1.03</v>
          </cell>
        </row>
        <row r="7163">
          <cell r="B7163">
            <v>223070</v>
          </cell>
          <cell r="C7163" t="str">
            <v>Foam LCD 4.5*4.5*4mm-Primo E11</v>
          </cell>
          <cell r="D7163">
            <v>2.06</v>
          </cell>
        </row>
        <row r="7164">
          <cell r="B7164">
            <v>223071</v>
          </cell>
          <cell r="C7164" t="str">
            <v>Conductive Cloth LCD FPC 45.5*11.5*0.1mm-Primo E11</v>
          </cell>
          <cell r="D7164">
            <v>1.02</v>
          </cell>
        </row>
        <row r="7165">
          <cell r="B7165">
            <v>223072</v>
          </cell>
          <cell r="C7165" t="str">
            <v>Conductive Cloth Speaker 6*4*0.05mm-Primo E11</v>
          </cell>
          <cell r="D7165">
            <v>1.02</v>
          </cell>
        </row>
        <row r="7166">
          <cell r="B7166">
            <v>223073</v>
          </cell>
          <cell r="C7166" t="str">
            <v>Diffuse Film F2 3.5*3.5mm-Primo E11</v>
          </cell>
          <cell r="D7166">
            <v>1.02</v>
          </cell>
        </row>
        <row r="7167">
          <cell r="B7167">
            <v>223074</v>
          </cell>
          <cell r="C7167" t="str">
            <v>Camera Shim 6.1*6.1*0.35mm-Primo E11</v>
          </cell>
          <cell r="D7167">
            <v>1.02</v>
          </cell>
        </row>
        <row r="7168">
          <cell r="B7168">
            <v>223075</v>
          </cell>
          <cell r="C7168" t="str">
            <v>Screw Label Dia 2.5mm With "W"-Primo E11</v>
          </cell>
          <cell r="D7168">
            <v>1.02</v>
          </cell>
        </row>
        <row r="7169">
          <cell r="B7169">
            <v>223076</v>
          </cell>
          <cell r="C7169" t="str">
            <v>Waterproof Label Dia 3mm-Primo E11</v>
          </cell>
          <cell r="D7169">
            <v>1.02</v>
          </cell>
        </row>
        <row r="7170">
          <cell r="B7170">
            <v>223077</v>
          </cell>
          <cell r="C7170" t="str">
            <v>Screw M1.4*3.0 HD2.5 T0.5 NL-Primo E11</v>
          </cell>
          <cell r="D7170">
            <v>17.510000000000002</v>
          </cell>
        </row>
        <row r="7171">
          <cell r="B7171">
            <v>223078</v>
          </cell>
          <cell r="C7171" t="str">
            <v>Foam VIB ESD 3*3*2.5-Primo E11</v>
          </cell>
          <cell r="D7171">
            <v>1.03</v>
          </cell>
        </row>
        <row r="7172">
          <cell r="B7172">
            <v>223079</v>
          </cell>
          <cell r="C7172" t="str">
            <v>Handset PE Bag 93*180mm-Primo E11</v>
          </cell>
          <cell r="D7172">
            <v>1</v>
          </cell>
        </row>
        <row r="7173">
          <cell r="B7173">
            <v>223080</v>
          </cell>
          <cell r="C7173" t="str">
            <v>Battery 2000mAh-Primo E11</v>
          </cell>
          <cell r="D7173">
            <v>1.01</v>
          </cell>
        </row>
        <row r="7174">
          <cell r="B7174">
            <v>223081</v>
          </cell>
          <cell r="C7174" t="str">
            <v>Back Housing(Battery Cover) Cyan-Primo E11</v>
          </cell>
          <cell r="D7174">
            <v>1.02</v>
          </cell>
        </row>
        <row r="7175">
          <cell r="B7175">
            <v>223082</v>
          </cell>
          <cell r="C7175" t="str">
            <v>Back Housing(Battery Cover) Electric Blue-Primo E11</v>
          </cell>
          <cell r="D7175">
            <v>1.02</v>
          </cell>
        </row>
        <row r="7176">
          <cell r="B7176">
            <v>223083</v>
          </cell>
          <cell r="C7176" t="str">
            <v>Back Housing(Battery Cover) Jet Black-Primo E11</v>
          </cell>
          <cell r="D7176">
            <v>1.02</v>
          </cell>
        </row>
        <row r="7177">
          <cell r="B7177">
            <v>223084</v>
          </cell>
          <cell r="C7177" t="str">
            <v>GB Seal Label 38*19mm-Primo E11</v>
          </cell>
          <cell r="D7177">
            <v>1.02</v>
          </cell>
        </row>
        <row r="7178">
          <cell r="B7178">
            <v>223085</v>
          </cell>
          <cell r="C7178" t="str">
            <v>Handset IMEI Label 78*47mm-Primo E11</v>
          </cell>
          <cell r="D7178">
            <v>1.02</v>
          </cell>
        </row>
        <row r="7179">
          <cell r="B7179">
            <v>223086</v>
          </cell>
          <cell r="C7179" t="str">
            <v>TP Protective Film-Primo E11</v>
          </cell>
          <cell r="D7179">
            <v>1.01</v>
          </cell>
        </row>
        <row r="7180">
          <cell r="B7180">
            <v>223087</v>
          </cell>
          <cell r="C7180" t="str">
            <v>Phone Case-Primo E11</v>
          </cell>
          <cell r="D7180">
            <v>1</v>
          </cell>
        </row>
        <row r="7181">
          <cell r="B7181">
            <v>223300</v>
          </cell>
          <cell r="C7181" t="str">
            <v>Barley Paper-WMB1700605AAAO</v>
          </cell>
          <cell r="D7181">
            <v>1.02</v>
          </cell>
        </row>
        <row r="7182">
          <cell r="B7182">
            <v>223335</v>
          </cell>
          <cell r="C7182" t="str">
            <v>Insulating Tape Brown Paper T:0.25mm W :4.8mm L :42mm-WMB1700605AAAO</v>
          </cell>
          <cell r="D7182">
            <v>0.02</v>
          </cell>
        </row>
        <row r="7183">
          <cell r="B7183">
            <v>223363</v>
          </cell>
          <cell r="C7183" t="str">
            <v>Conductive Tape LCD 36*63.5*0.10mm-MM22i</v>
          </cell>
          <cell r="D7183">
            <v>1.02</v>
          </cell>
        </row>
        <row r="7184">
          <cell r="B7184">
            <v>223575</v>
          </cell>
          <cell r="C7184" t="str">
            <v>Barley Paper-WMB2000505ABAB</v>
          </cell>
          <cell r="D7184">
            <v>0.72378377999999999</v>
          </cell>
        </row>
        <row r="7185">
          <cell r="B7185">
            <v>223611</v>
          </cell>
          <cell r="C7185" t="str">
            <v>Barley Paper-WMB2700608AAAM</v>
          </cell>
          <cell r="D7185">
            <v>1.03</v>
          </cell>
        </row>
        <row r="7186">
          <cell r="B7186">
            <v>223613</v>
          </cell>
          <cell r="C7186" t="str">
            <v>Insulating Tape Brown Paper 0.25*6.25*43mm-WMB2700608AAAM</v>
          </cell>
          <cell r="D7186">
            <v>0.03</v>
          </cell>
        </row>
        <row r="7187">
          <cell r="B7187">
            <v>223617</v>
          </cell>
          <cell r="C7187" t="str">
            <v>Conductive Tape LCD 34*66.3* 0.10mm-OLVIO P16</v>
          </cell>
          <cell r="D7187">
            <v>1.02</v>
          </cell>
        </row>
        <row r="7188">
          <cell r="B7188">
            <v>224433</v>
          </cell>
          <cell r="C7188" t="str">
            <v>Ball Grid Array Integrated Circuit (BGA IC) EMCP(2GB+16GB)-(Samsung-KMQE60013M-B318)</v>
          </cell>
          <cell r="D7188">
            <v>0</v>
          </cell>
        </row>
        <row r="7189">
          <cell r="B7189">
            <v>224838</v>
          </cell>
          <cell r="C7189" t="str">
            <v>Touch With LCM-Black-Primo S7 Pro</v>
          </cell>
          <cell r="D7189">
            <v>1.02</v>
          </cell>
        </row>
        <row r="7190">
          <cell r="B7190">
            <v>224839</v>
          </cell>
          <cell r="C7190" t="str">
            <v>Middle Housing-Black-Primo S7 Pro</v>
          </cell>
          <cell r="D7190">
            <v>1.02</v>
          </cell>
        </row>
        <row r="7191">
          <cell r="B7191">
            <v>224840</v>
          </cell>
          <cell r="C7191" t="str">
            <v>Middle Housing-Blue-Primo S7 Pro</v>
          </cell>
          <cell r="D7191">
            <v>1.02</v>
          </cell>
        </row>
        <row r="7192">
          <cell r="B7192">
            <v>224841</v>
          </cell>
          <cell r="C7192" t="str">
            <v>Back Housing(Battery Cover)Black-Primo S7 Pro</v>
          </cell>
          <cell r="D7192">
            <v>1.01</v>
          </cell>
        </row>
        <row r="7193">
          <cell r="B7193">
            <v>224842</v>
          </cell>
          <cell r="C7193" t="str">
            <v>Back Housing(Battery Cover)Blue-Primo S7 Pro</v>
          </cell>
          <cell r="D7193">
            <v>1.01</v>
          </cell>
        </row>
        <row r="7194">
          <cell r="B7194">
            <v>224843</v>
          </cell>
          <cell r="C7194" t="str">
            <v>Main PCBA-Primo S7 Pro</v>
          </cell>
          <cell r="D7194">
            <v>1.0069999999999999</v>
          </cell>
        </row>
        <row r="7195">
          <cell r="B7195">
            <v>224844</v>
          </cell>
          <cell r="C7195" t="str">
            <v>Battery 4000mAh-Primo S7 Pro</v>
          </cell>
          <cell r="D7195">
            <v>1.01</v>
          </cell>
        </row>
        <row r="7196">
          <cell r="B7196">
            <v>224845</v>
          </cell>
          <cell r="C7196" t="str">
            <v>Fingerprint Module-Black-Primo S7 Pro</v>
          </cell>
          <cell r="D7196">
            <v>1.0049999999999999</v>
          </cell>
        </row>
        <row r="7197">
          <cell r="B7197">
            <v>224846</v>
          </cell>
          <cell r="C7197" t="str">
            <v>Fingerprint Module-Blue-Primo S7 Pro</v>
          </cell>
          <cell r="D7197">
            <v>1.0049999999999999</v>
          </cell>
        </row>
        <row r="7198">
          <cell r="B7198">
            <v>224847</v>
          </cell>
          <cell r="C7198" t="str">
            <v>Cable Coaxial-Primo S7 Pro</v>
          </cell>
          <cell r="D7198">
            <v>1.0149999999999999</v>
          </cell>
        </row>
        <row r="7199">
          <cell r="B7199">
            <v>224848</v>
          </cell>
          <cell r="C7199" t="str">
            <v>SIM Card Tray-Black-Primo S7 Pro</v>
          </cell>
          <cell r="D7199">
            <v>1</v>
          </cell>
        </row>
        <row r="7200">
          <cell r="B7200">
            <v>224849</v>
          </cell>
          <cell r="C7200" t="str">
            <v>SIM Card Tray-Blue-Primo S7 Pro</v>
          </cell>
          <cell r="D7200">
            <v>1</v>
          </cell>
        </row>
        <row r="7201">
          <cell r="B7201">
            <v>224850</v>
          </cell>
          <cell r="C7201" t="str">
            <v>Camera Lens Rear-Black-Primo S7 Pro</v>
          </cell>
          <cell r="D7201">
            <v>1.01</v>
          </cell>
        </row>
        <row r="7202">
          <cell r="B7202">
            <v>224851</v>
          </cell>
          <cell r="C7202" t="str">
            <v>Camera Decorations-Golden-Primo S7 Pro</v>
          </cell>
          <cell r="D7202">
            <v>1.01</v>
          </cell>
        </row>
        <row r="7203">
          <cell r="B7203">
            <v>224852</v>
          </cell>
          <cell r="C7203" t="str">
            <v>Camera Decorations-Blue-Primo S7 Pro</v>
          </cell>
          <cell r="D7203">
            <v>1.01</v>
          </cell>
        </row>
        <row r="7204">
          <cell r="B7204">
            <v>224853</v>
          </cell>
          <cell r="C7204" t="str">
            <v>Screw M1.4*2.3mm-Primo S7 Pro</v>
          </cell>
          <cell r="D7204">
            <v>2.06</v>
          </cell>
        </row>
        <row r="7205">
          <cell r="B7205">
            <v>224854</v>
          </cell>
          <cell r="C7205" t="str">
            <v>Screw M1.4*2.5mm-Primo S7 Pro</v>
          </cell>
          <cell r="D7205">
            <v>4.12</v>
          </cell>
        </row>
        <row r="7206">
          <cell r="B7206">
            <v>224855</v>
          </cell>
          <cell r="C7206" t="str">
            <v>Screw M1.4*3.0mm-Primo S7 Pro</v>
          </cell>
          <cell r="D7206">
            <v>8.24</v>
          </cell>
        </row>
        <row r="7207">
          <cell r="B7207">
            <v>224856</v>
          </cell>
          <cell r="C7207" t="str">
            <v>Screw Label Dia 2.5mm With "W"-Primo S7 Pro</v>
          </cell>
          <cell r="D7207">
            <v>1.02</v>
          </cell>
        </row>
        <row r="7208">
          <cell r="B7208">
            <v>224857</v>
          </cell>
          <cell r="C7208" t="str">
            <v>Foam Battery Connector 7.6*4.4mm-Primo S7 Pro</v>
          </cell>
          <cell r="D7208">
            <v>1.03</v>
          </cell>
        </row>
        <row r="7209">
          <cell r="B7209">
            <v>224858</v>
          </cell>
          <cell r="C7209" t="str">
            <v>Foam Fingerprint 15.1*12.6*0.3mm-Primo S7 Pro</v>
          </cell>
          <cell r="D7209">
            <v>1.03</v>
          </cell>
        </row>
        <row r="7210">
          <cell r="B7210">
            <v>224859</v>
          </cell>
          <cell r="C7210" t="str">
            <v>Conductive Cloth Reciver 11*3mm-Primo S7 Pro</v>
          </cell>
          <cell r="D7210">
            <v>1.02</v>
          </cell>
        </row>
        <row r="7211">
          <cell r="B7211">
            <v>224860</v>
          </cell>
          <cell r="C7211" t="str">
            <v>Foam Rear Camera 10.8*10.8mm-Primo S7 Pro</v>
          </cell>
          <cell r="D7211">
            <v>1.03</v>
          </cell>
        </row>
        <row r="7212">
          <cell r="B7212">
            <v>224861</v>
          </cell>
          <cell r="C7212" t="str">
            <v>Conductive Foam Decorations 5.6*2.2mm-Primo S7 Pro</v>
          </cell>
          <cell r="D7212">
            <v>2.06</v>
          </cell>
        </row>
        <row r="7213">
          <cell r="B7213">
            <v>224862</v>
          </cell>
          <cell r="C7213" t="str">
            <v>Seal Foam Battery Connector 6*4mm-Primo S7 Pro</v>
          </cell>
          <cell r="D7213">
            <v>1.03</v>
          </cell>
        </row>
        <row r="7214">
          <cell r="B7214">
            <v>224863</v>
          </cell>
          <cell r="C7214" t="str">
            <v>Fingerprint Connector Steel Disc-Primo S7 Pro</v>
          </cell>
          <cell r="D7214">
            <v>1.0049999999999999</v>
          </cell>
        </row>
        <row r="7215">
          <cell r="B7215">
            <v>224864</v>
          </cell>
          <cell r="C7215" t="str">
            <v>Front Camera Silicon Sealing Cover-Primo S7 Pro</v>
          </cell>
          <cell r="D7215">
            <v>1.02</v>
          </cell>
        </row>
        <row r="7216">
          <cell r="B7216">
            <v>224865</v>
          </cell>
          <cell r="C7216" t="str">
            <v>P-Sensor Sleeve-Primo S7 Pro</v>
          </cell>
          <cell r="D7216">
            <v>1.02</v>
          </cell>
        </row>
        <row r="7217">
          <cell r="B7217">
            <v>224866</v>
          </cell>
          <cell r="C7217" t="str">
            <v>Handset IEMI Label 30*40mm-Primo S7 Pro</v>
          </cell>
          <cell r="D7217">
            <v>1.02</v>
          </cell>
        </row>
        <row r="7218">
          <cell r="B7218">
            <v>224867</v>
          </cell>
          <cell r="C7218" t="str">
            <v>GB Seal Label 38*19mm-Primo S7 Pro</v>
          </cell>
          <cell r="D7218">
            <v>1.02</v>
          </cell>
        </row>
        <row r="7219">
          <cell r="B7219">
            <v>224868</v>
          </cell>
          <cell r="C7219" t="str">
            <v>Carton Seal Label 40*80mm-Primo S7 Pro</v>
          </cell>
          <cell r="D7219">
            <v>0.10199999999999999</v>
          </cell>
        </row>
        <row r="7220">
          <cell r="B7220">
            <v>224869</v>
          </cell>
          <cell r="C7220" t="str">
            <v>Handset PE Bag 180*90mm-Primo S7 Pro</v>
          </cell>
          <cell r="D7220">
            <v>1.02</v>
          </cell>
        </row>
        <row r="7221">
          <cell r="B7221">
            <v>224870</v>
          </cell>
          <cell r="C7221" t="str">
            <v>TP Protector Film-Primo S7 Pro</v>
          </cell>
          <cell r="D7221">
            <v>1.01</v>
          </cell>
        </row>
        <row r="7222">
          <cell r="B7222">
            <v>224871</v>
          </cell>
          <cell r="C7222" t="str">
            <v>Battery Cover Protective Film-Primo S7 Pro</v>
          </cell>
          <cell r="D7222">
            <v>1.01</v>
          </cell>
        </row>
        <row r="7223">
          <cell r="B7223">
            <v>224872</v>
          </cell>
          <cell r="C7223" t="str">
            <v>Phone Case-Primo S7 Pro</v>
          </cell>
          <cell r="D7223">
            <v>1</v>
          </cell>
        </row>
        <row r="7224">
          <cell r="B7224">
            <v>224873</v>
          </cell>
          <cell r="C7224" t="str">
            <v>Charger EU Type, 9V 2A-White-Primo S7 Pro</v>
          </cell>
          <cell r="D7224">
            <v>1.0009999999999999</v>
          </cell>
        </row>
        <row r="7225">
          <cell r="B7225">
            <v>224874</v>
          </cell>
          <cell r="C7225" t="str">
            <v>USB Cable Type-C Port, 2A,Length=1.2m-White-Primo S7 Pro</v>
          </cell>
          <cell r="D7225">
            <v>1.0049999999999999</v>
          </cell>
        </row>
        <row r="7226">
          <cell r="B7226">
            <v>224875</v>
          </cell>
          <cell r="C7226" t="str">
            <v>Sim Card Ejector Pin-Primo S7 Pro</v>
          </cell>
          <cell r="D7226">
            <v>1</v>
          </cell>
        </row>
        <row r="7227">
          <cell r="B7227">
            <v>224876</v>
          </cell>
          <cell r="C7227" t="str">
            <v>Glue Battery Cover-Primo S7 Pro</v>
          </cell>
          <cell r="D7227">
            <v>0</v>
          </cell>
        </row>
        <row r="7228">
          <cell r="B7228">
            <v>224877</v>
          </cell>
          <cell r="C7228" t="str">
            <v>Cooling Gel Tubular-Blue-Primo S7 Pro</v>
          </cell>
          <cell r="D7228">
            <v>0</v>
          </cell>
        </row>
        <row r="7229">
          <cell r="B7229">
            <v>224878</v>
          </cell>
          <cell r="C7229" t="str">
            <v>Giftbox-Primo S7 Pro</v>
          </cell>
          <cell r="D7229">
            <v>1</v>
          </cell>
        </row>
        <row r="7230">
          <cell r="B7230">
            <v>224879</v>
          </cell>
          <cell r="C7230" t="str">
            <v>Screen Protector Glass 6.3 Inch-Primo S7 Pro</v>
          </cell>
          <cell r="D7230">
            <v>1</v>
          </cell>
        </row>
        <row r="7231">
          <cell r="B7231">
            <v>224880</v>
          </cell>
          <cell r="C7231" t="str">
            <v>Giftbox With Jacket-Primo E11</v>
          </cell>
          <cell r="D7231">
            <v>1</v>
          </cell>
        </row>
        <row r="7232">
          <cell r="B7232">
            <v>224901</v>
          </cell>
          <cell r="C7232" t="str">
            <v>Battery Injection Mold(L50)-WMB1700106AAAL</v>
          </cell>
          <cell r="D7232">
            <v>3.3300000000000003E-5</v>
          </cell>
        </row>
        <row r="7233">
          <cell r="B7233">
            <v>225650</v>
          </cell>
          <cell r="C7233" t="str">
            <v>Giftbox With Jacket-Primo D10</v>
          </cell>
          <cell r="D7233">
            <v>1</v>
          </cell>
        </row>
        <row r="7234">
          <cell r="B7234">
            <v>225658</v>
          </cell>
          <cell r="C7234" t="str">
            <v>Giftbox-Olvio L53</v>
          </cell>
          <cell r="D7234">
            <v>1</v>
          </cell>
        </row>
        <row r="7235">
          <cell r="B7235">
            <v>225713</v>
          </cell>
          <cell r="C7235" t="str">
            <v>Giftbox-Olvio MM24</v>
          </cell>
          <cell r="D7235">
            <v>1</v>
          </cell>
        </row>
        <row r="7236">
          <cell r="B7236">
            <v>225715</v>
          </cell>
          <cell r="C7236" t="str">
            <v>Giftbox-Axino A01</v>
          </cell>
          <cell r="D7236">
            <v>1</v>
          </cell>
        </row>
        <row r="7237">
          <cell r="B7237">
            <v>225716</v>
          </cell>
          <cell r="C7237" t="str">
            <v>Giftbox With Jacket-Primo RM4</v>
          </cell>
          <cell r="D7237">
            <v>1</v>
          </cell>
        </row>
        <row r="7238">
          <cell r="B7238">
            <v>225720</v>
          </cell>
          <cell r="C7238" t="str">
            <v>Foam-Earphone Shading 8.5*4*0.30mm-OLVIO L1</v>
          </cell>
          <cell r="D7238">
            <v>1.0349999999999999</v>
          </cell>
        </row>
        <row r="7239">
          <cell r="B7239">
            <v>225721</v>
          </cell>
          <cell r="C7239" t="str">
            <v>Foam-USB Shading 5.25*1.88*0.30mm-OLVIO L1</v>
          </cell>
          <cell r="D7239">
            <v>1.0349999999999999</v>
          </cell>
        </row>
        <row r="7240">
          <cell r="B7240">
            <v>225722</v>
          </cell>
          <cell r="C7240" t="str">
            <v>Black Shading Mylar 6.1*2.38*0.10mm-OLVIO L1</v>
          </cell>
          <cell r="D7240">
            <v>1.03</v>
          </cell>
        </row>
        <row r="7241">
          <cell r="B7241">
            <v>225723</v>
          </cell>
          <cell r="C7241" t="str">
            <v>Nickel Strip(Positive Pole)"L"Type,0.1*2.5*7+2.5*10mm-WMB0700107AAAG</v>
          </cell>
          <cell r="D7241">
            <v>4.5000000000000003E-5</v>
          </cell>
        </row>
        <row r="7242">
          <cell r="B7242">
            <v>225724</v>
          </cell>
          <cell r="C7242" t="str">
            <v>Nickel Strip(Negative Pole)"L" Type,0.1*2.5*7+2.5*6.5mm-WMB0700107AAAG</v>
          </cell>
          <cell r="D7242">
            <v>4.0000000000000003E-5</v>
          </cell>
        </row>
        <row r="7243">
          <cell r="B7243">
            <v>225727</v>
          </cell>
          <cell r="C7243" t="str">
            <v>Keypad-Black Blue-ML21</v>
          </cell>
          <cell r="D7243">
            <v>1.01</v>
          </cell>
        </row>
        <row r="7244">
          <cell r="B7244">
            <v>225728</v>
          </cell>
          <cell r="C7244" t="str">
            <v>Front Housing-Blue-ML21</v>
          </cell>
          <cell r="D7244">
            <v>1.02</v>
          </cell>
        </row>
        <row r="7245">
          <cell r="B7245">
            <v>225729</v>
          </cell>
          <cell r="C7245" t="str">
            <v>Middle Housing-Green-ML21</v>
          </cell>
          <cell r="D7245">
            <v>1.02</v>
          </cell>
        </row>
        <row r="7246">
          <cell r="B7246">
            <v>225730</v>
          </cell>
          <cell r="C7246" t="str">
            <v>Back Housing(Battery Cover)-Blue-ML21</v>
          </cell>
          <cell r="D7246">
            <v>1.01</v>
          </cell>
        </row>
        <row r="7247">
          <cell r="B7247">
            <v>225731</v>
          </cell>
          <cell r="C7247" t="str">
            <v>Keypad-Black Green-ML21</v>
          </cell>
          <cell r="D7247">
            <v>1.01</v>
          </cell>
        </row>
        <row r="7248">
          <cell r="B7248">
            <v>225732</v>
          </cell>
          <cell r="C7248" t="str">
            <v>Insulating Tape(Battery Cell)-WMB1000107AAAN</v>
          </cell>
          <cell r="D7248">
            <v>0.03</v>
          </cell>
        </row>
        <row r="7249">
          <cell r="B7249">
            <v>225733</v>
          </cell>
          <cell r="C7249" t="str">
            <v>Front Housing-Light Blue-OLIVO L50</v>
          </cell>
          <cell r="D7249">
            <v>1.02</v>
          </cell>
        </row>
        <row r="7250">
          <cell r="B7250">
            <v>225734</v>
          </cell>
          <cell r="C7250" t="str">
            <v>Middle Housing-Light Blue-OLIVO L50</v>
          </cell>
          <cell r="D7250">
            <v>1.02</v>
          </cell>
        </row>
        <row r="7251">
          <cell r="B7251">
            <v>225735</v>
          </cell>
          <cell r="C7251" t="str">
            <v>Back Housing(Battery Cover)Light Blue-OLIVO L50</v>
          </cell>
          <cell r="D7251">
            <v>1.01</v>
          </cell>
        </row>
        <row r="7252">
          <cell r="B7252">
            <v>225736</v>
          </cell>
          <cell r="C7252" t="str">
            <v>Keypad-Light Blue-OLIVO L50</v>
          </cell>
          <cell r="D7252">
            <v>1.01</v>
          </cell>
        </row>
        <row r="7253">
          <cell r="B7253">
            <v>225737</v>
          </cell>
          <cell r="C7253" t="str">
            <v>Insulating Tape(Battery Cell)-WMB1700106AAAL</v>
          </cell>
          <cell r="D7253">
            <v>0.03</v>
          </cell>
        </row>
        <row r="7254">
          <cell r="B7254">
            <v>225738</v>
          </cell>
          <cell r="C7254" t="str">
            <v>Giftbox-Olvio P15</v>
          </cell>
          <cell r="D7254">
            <v>1</v>
          </cell>
        </row>
        <row r="7255">
          <cell r="B7255">
            <v>225742</v>
          </cell>
          <cell r="C7255" t="str">
            <v>Main PCBA-OLVIO L53</v>
          </cell>
          <cell r="D7255">
            <v>1.0069999999999999</v>
          </cell>
        </row>
        <row r="7256">
          <cell r="B7256">
            <v>225743</v>
          </cell>
          <cell r="C7256" t="str">
            <v>LCM 1.77 Inch-OLVIO L53</v>
          </cell>
          <cell r="D7256">
            <v>1.0249999999999999</v>
          </cell>
        </row>
        <row r="7257">
          <cell r="B7257">
            <v>225744</v>
          </cell>
          <cell r="C7257" t="str">
            <v>Camera 0.8MP-Back-OLVIO L53</v>
          </cell>
          <cell r="D7257">
            <v>1.02</v>
          </cell>
        </row>
        <row r="7258">
          <cell r="B7258">
            <v>225745</v>
          </cell>
          <cell r="C7258" t="str">
            <v>Speaker Wire Length 55mm-OLVIO L53</v>
          </cell>
          <cell r="D7258">
            <v>1.02</v>
          </cell>
        </row>
        <row r="7259">
          <cell r="B7259">
            <v>225746</v>
          </cell>
          <cell r="C7259" t="str">
            <v>Microphone Wire Length 22mm-OLVIO L53</v>
          </cell>
          <cell r="D7259">
            <v>1.02</v>
          </cell>
        </row>
        <row r="7260">
          <cell r="B7260">
            <v>225747</v>
          </cell>
          <cell r="C7260" t="str">
            <v>LED Light-OLVIO L53</v>
          </cell>
          <cell r="D7260">
            <v>1.0049999999999999</v>
          </cell>
        </row>
        <row r="7261">
          <cell r="B7261">
            <v>225748</v>
          </cell>
          <cell r="C7261" t="str">
            <v>Keypad Dome-OLVIO L53</v>
          </cell>
          <cell r="D7261">
            <v>1.02</v>
          </cell>
        </row>
        <row r="7262">
          <cell r="B7262">
            <v>225749</v>
          </cell>
          <cell r="C7262" t="str">
            <v>BT Antenna-OLVIO L53</v>
          </cell>
          <cell r="D7262">
            <v>1.0149999999999999</v>
          </cell>
        </row>
        <row r="7263">
          <cell r="B7263">
            <v>225750</v>
          </cell>
          <cell r="C7263" t="str">
            <v>Antenna GSM-OLVIO L53</v>
          </cell>
          <cell r="D7263">
            <v>1</v>
          </cell>
        </row>
        <row r="7264">
          <cell r="B7264">
            <v>225751</v>
          </cell>
          <cell r="C7264" t="str">
            <v>Receiver Net-OLVIO L53</v>
          </cell>
          <cell r="D7264">
            <v>1.02</v>
          </cell>
        </row>
        <row r="7265">
          <cell r="B7265">
            <v>225752</v>
          </cell>
          <cell r="C7265" t="str">
            <v>Tape LCD Lens 57.51*42.13mm-OLVIO L53</v>
          </cell>
          <cell r="D7265">
            <v>1.02</v>
          </cell>
        </row>
        <row r="7266">
          <cell r="B7266">
            <v>225753</v>
          </cell>
          <cell r="C7266" t="str">
            <v>Foam LCD 46.7*34.7mm-OLVIO L53</v>
          </cell>
          <cell r="D7266">
            <v>1.02</v>
          </cell>
        </row>
        <row r="7267">
          <cell r="B7267">
            <v>225754</v>
          </cell>
          <cell r="C7267" t="str">
            <v>Speaker Net-OLVIO L53</v>
          </cell>
          <cell r="D7267">
            <v>1.02</v>
          </cell>
        </row>
        <row r="7268">
          <cell r="B7268">
            <v>225755</v>
          </cell>
          <cell r="C7268" t="str">
            <v>Tape Camera Lens -OLVIO L53</v>
          </cell>
          <cell r="D7268">
            <v>1.03</v>
          </cell>
        </row>
        <row r="7269">
          <cell r="B7269">
            <v>225756</v>
          </cell>
          <cell r="C7269" t="str">
            <v>Keypad-Black-OLVIO L53</v>
          </cell>
          <cell r="D7269">
            <v>1.01</v>
          </cell>
        </row>
        <row r="7270">
          <cell r="B7270">
            <v>225757</v>
          </cell>
          <cell r="C7270" t="str">
            <v>Keypad-Dark Blue-OLVIO L53</v>
          </cell>
          <cell r="D7270">
            <v>1.01</v>
          </cell>
        </row>
        <row r="7271">
          <cell r="B7271">
            <v>225758</v>
          </cell>
          <cell r="C7271" t="str">
            <v>Keypad-Light Blue-OLVIO L53</v>
          </cell>
          <cell r="D7271">
            <v>1.01</v>
          </cell>
        </row>
        <row r="7272">
          <cell r="B7272">
            <v>225759</v>
          </cell>
          <cell r="C7272" t="str">
            <v>LCM Lens-Black-OLVIO L53</v>
          </cell>
          <cell r="D7272">
            <v>1.03</v>
          </cell>
        </row>
        <row r="7273">
          <cell r="B7273">
            <v>225760</v>
          </cell>
          <cell r="C7273" t="str">
            <v>Camera Lens-Black-OLVIO L53</v>
          </cell>
          <cell r="D7273">
            <v>1.03</v>
          </cell>
        </row>
        <row r="7274">
          <cell r="B7274">
            <v>225761</v>
          </cell>
          <cell r="C7274" t="str">
            <v>Speaker Holder-Black-OLVIO L53</v>
          </cell>
          <cell r="D7274">
            <v>1.016</v>
          </cell>
        </row>
        <row r="7275">
          <cell r="B7275">
            <v>225762</v>
          </cell>
          <cell r="C7275" t="str">
            <v>Conductive Cloth 53.5*34.7mm-OLVIO L53</v>
          </cell>
          <cell r="D7275">
            <v>1.02</v>
          </cell>
        </row>
        <row r="7276">
          <cell r="B7276">
            <v>225763</v>
          </cell>
          <cell r="C7276" t="str">
            <v>Tape Mylar PBC 35.8*10mm-Black-OLVIO L53</v>
          </cell>
          <cell r="D7276">
            <v>1.03</v>
          </cell>
        </row>
        <row r="7277">
          <cell r="B7277">
            <v>225764</v>
          </cell>
          <cell r="C7277" t="str">
            <v>Tape Mylar Diaphragmation 16*7.5mm-Black-OLVIO L53</v>
          </cell>
          <cell r="D7277">
            <v>1.03</v>
          </cell>
        </row>
        <row r="7278">
          <cell r="B7278">
            <v>225765</v>
          </cell>
          <cell r="C7278" t="str">
            <v>Foam Earphone Port 11*2mm-OLVIO L53</v>
          </cell>
          <cell r="D7278">
            <v>1.02</v>
          </cell>
        </row>
        <row r="7279">
          <cell r="B7279">
            <v>225766</v>
          </cell>
          <cell r="C7279" t="str">
            <v>Foam LCD Support 43*3*0.3mm-OLVIO L53</v>
          </cell>
          <cell r="D7279">
            <v>2.04</v>
          </cell>
        </row>
        <row r="7280">
          <cell r="B7280">
            <v>225767</v>
          </cell>
          <cell r="C7280" t="str">
            <v>Screw M1.4*4.5mm-OLVIO L53</v>
          </cell>
          <cell r="D7280">
            <v>8.16</v>
          </cell>
        </row>
        <row r="7281">
          <cell r="B7281">
            <v>225768</v>
          </cell>
          <cell r="C7281" t="str">
            <v>Waterproof Label D=2.5mm-OLVIO L53</v>
          </cell>
          <cell r="D7281">
            <v>1.0149999999999999</v>
          </cell>
        </row>
        <row r="7282">
          <cell r="B7282">
            <v>225769</v>
          </cell>
          <cell r="C7282" t="str">
            <v>Handset Label 38.89*15.85mm-OLVIO L53</v>
          </cell>
          <cell r="D7282">
            <v>1.02</v>
          </cell>
        </row>
        <row r="7283">
          <cell r="B7283">
            <v>225770</v>
          </cell>
          <cell r="C7283" t="str">
            <v>Screw Label D=2.5mm With "W"-OLVIO L53</v>
          </cell>
          <cell r="D7283">
            <v>1.02</v>
          </cell>
        </row>
        <row r="7284">
          <cell r="B7284">
            <v>225771</v>
          </cell>
          <cell r="C7284" t="str">
            <v>GB Seal Label 38*19mm-OLVIO L53</v>
          </cell>
          <cell r="D7284">
            <v>1.02</v>
          </cell>
        </row>
        <row r="7285">
          <cell r="B7285">
            <v>225772</v>
          </cell>
          <cell r="C7285" t="str">
            <v>Handset PE Bag 75*160mm-OLVIO L53</v>
          </cell>
          <cell r="D7285">
            <v>1</v>
          </cell>
        </row>
        <row r="7286">
          <cell r="B7286">
            <v>225773</v>
          </cell>
          <cell r="C7286" t="str">
            <v>Battery Label-WMB2700203AAAR</v>
          </cell>
          <cell r="D7286">
            <v>1.02</v>
          </cell>
        </row>
        <row r="7287">
          <cell r="B7287">
            <v>225774</v>
          </cell>
          <cell r="C7287" t="str">
            <v>PE Bag(Battery)-WMB2700203AAAR</v>
          </cell>
          <cell r="D7287">
            <v>1</v>
          </cell>
        </row>
        <row r="7288">
          <cell r="B7288">
            <v>225775</v>
          </cell>
          <cell r="C7288" t="str">
            <v>Battery Cell-WMB2700203AAAR</v>
          </cell>
          <cell r="D7288">
            <v>1.0049999999999999</v>
          </cell>
        </row>
        <row r="7289">
          <cell r="B7289">
            <v>225776</v>
          </cell>
          <cell r="C7289" t="str">
            <v>Protection Board-WMB2700203AAAR</v>
          </cell>
          <cell r="D7289">
            <v>1.02</v>
          </cell>
        </row>
        <row r="7290">
          <cell r="B7290">
            <v>225777</v>
          </cell>
          <cell r="C7290" t="str">
            <v>TOP Housing-WMB2700203AAAR</v>
          </cell>
          <cell r="D7290">
            <v>1.02</v>
          </cell>
        </row>
        <row r="7291">
          <cell r="B7291">
            <v>225778</v>
          </cell>
          <cell r="C7291" t="str">
            <v>Bottom Housing-WMB2700203AAAR</v>
          </cell>
          <cell r="D7291">
            <v>1.01</v>
          </cell>
        </row>
        <row r="7292">
          <cell r="B7292">
            <v>225779</v>
          </cell>
          <cell r="C7292" t="str">
            <v>Nickel Strip-WMB2700203AAAR</v>
          </cell>
          <cell r="D7292">
            <v>2.0000000000000001E-4</v>
          </cell>
        </row>
        <row r="7293">
          <cell r="B7293">
            <v>225780</v>
          </cell>
          <cell r="C7293" t="str">
            <v>3M Glue Tape-WMB2700203AAAR</v>
          </cell>
          <cell r="D7293">
            <v>1.2E-4</v>
          </cell>
        </row>
        <row r="7294">
          <cell r="B7294">
            <v>225781</v>
          </cell>
          <cell r="C7294" t="str">
            <v>Barley Paper 0.2*4*25mm-WMB2700203AAAR</v>
          </cell>
          <cell r="D7294">
            <v>1.03</v>
          </cell>
        </row>
        <row r="7295">
          <cell r="B7295">
            <v>225782</v>
          </cell>
          <cell r="C7295" t="str">
            <v>ABS (Battery)-WMB2700203AAAR</v>
          </cell>
          <cell r="D7295">
            <v>2.9561000000000002E-4</v>
          </cell>
        </row>
        <row r="7296">
          <cell r="B7296">
            <v>225783</v>
          </cell>
          <cell r="C7296" t="str">
            <v>Insulating Tape Brown Paper 0.25*4.8*42mm-WMB2700203AAAR</v>
          </cell>
          <cell r="D7296">
            <v>0.03</v>
          </cell>
        </row>
        <row r="7297">
          <cell r="B7297">
            <v>225784</v>
          </cell>
          <cell r="C7297" t="str">
            <v>Front Housing-Black-OLVIO L53</v>
          </cell>
          <cell r="D7297">
            <v>1.02</v>
          </cell>
        </row>
        <row r="7298">
          <cell r="B7298">
            <v>225785</v>
          </cell>
          <cell r="C7298" t="str">
            <v>Front Housing-Dark Blue-OLVIO L53</v>
          </cell>
          <cell r="D7298">
            <v>1.02</v>
          </cell>
        </row>
        <row r="7299">
          <cell r="B7299">
            <v>225786</v>
          </cell>
          <cell r="C7299" t="str">
            <v>Back Housing(Battery Cover)-Black-OLVIO L53</v>
          </cell>
          <cell r="D7299">
            <v>1.01</v>
          </cell>
        </row>
        <row r="7300">
          <cell r="B7300">
            <v>225787</v>
          </cell>
          <cell r="C7300" t="str">
            <v>Front Housing-Light Blue-OLVIO L53</v>
          </cell>
          <cell r="D7300">
            <v>1.02</v>
          </cell>
        </row>
        <row r="7301">
          <cell r="B7301">
            <v>225788</v>
          </cell>
          <cell r="C7301" t="str">
            <v>Middle Housing-Black-OLVIO L53</v>
          </cell>
          <cell r="D7301">
            <v>1.02</v>
          </cell>
        </row>
        <row r="7302">
          <cell r="B7302">
            <v>225792</v>
          </cell>
          <cell r="C7302" t="str">
            <v>Back Housing(Battery Cover)-Dark Blue-OLVIO L53</v>
          </cell>
          <cell r="D7302">
            <v>1.01</v>
          </cell>
        </row>
        <row r="7303">
          <cell r="B7303">
            <v>225793</v>
          </cell>
          <cell r="C7303" t="str">
            <v>Back Housing(Battery Cover)-Light Blue-OLVIO L53</v>
          </cell>
          <cell r="D7303">
            <v>1.01</v>
          </cell>
        </row>
        <row r="7304">
          <cell r="B7304">
            <v>225800</v>
          </cell>
          <cell r="C7304" t="str">
            <v>Main PCBA-OLVIO P15</v>
          </cell>
          <cell r="D7304">
            <v>1.0069999999999999</v>
          </cell>
        </row>
        <row r="7305">
          <cell r="B7305">
            <v>225805</v>
          </cell>
          <cell r="C7305" t="str">
            <v>LCM 2.4 Inch-OLVIO P15</v>
          </cell>
          <cell r="D7305">
            <v>1.0249999999999999</v>
          </cell>
        </row>
        <row r="7306">
          <cell r="B7306">
            <v>225807</v>
          </cell>
          <cell r="C7306" t="str">
            <v>Camera 0.8MP Back-OLVIO P15</v>
          </cell>
          <cell r="D7306">
            <v>1.02</v>
          </cell>
        </row>
        <row r="7307">
          <cell r="B7307">
            <v>225809</v>
          </cell>
          <cell r="C7307" t="str">
            <v>Microphone-OLVIO P15</v>
          </cell>
          <cell r="D7307">
            <v>1.02</v>
          </cell>
        </row>
        <row r="7308">
          <cell r="B7308">
            <v>225810</v>
          </cell>
          <cell r="C7308" t="str">
            <v>Speaker Wire Length 20mm-OLVIO P15</v>
          </cell>
          <cell r="D7308">
            <v>1.02</v>
          </cell>
        </row>
        <row r="7309">
          <cell r="B7309">
            <v>225811</v>
          </cell>
          <cell r="C7309" t="str">
            <v>LED Light-OLVIO P15</v>
          </cell>
          <cell r="D7309">
            <v>1.0049999999999999</v>
          </cell>
        </row>
        <row r="7310">
          <cell r="B7310">
            <v>225812</v>
          </cell>
          <cell r="C7310" t="str">
            <v>Keypad Dome-OLVIO P15</v>
          </cell>
          <cell r="D7310">
            <v>1.02</v>
          </cell>
        </row>
        <row r="7311">
          <cell r="B7311">
            <v>225814</v>
          </cell>
          <cell r="C7311" t="str">
            <v>BT Antenna-OLVIO P15</v>
          </cell>
          <cell r="D7311">
            <v>1.0149999999999999</v>
          </cell>
        </row>
        <row r="7312">
          <cell r="B7312">
            <v>225815</v>
          </cell>
          <cell r="C7312" t="str">
            <v>Speaker Holder-OLVIO P15</v>
          </cell>
          <cell r="D7312">
            <v>1.016</v>
          </cell>
        </row>
        <row r="7313">
          <cell r="B7313">
            <v>225816</v>
          </cell>
          <cell r="C7313" t="str">
            <v>Front Housing-Black-OLVIO P15</v>
          </cell>
          <cell r="D7313">
            <v>1.02</v>
          </cell>
        </row>
        <row r="7314">
          <cell r="B7314">
            <v>225817</v>
          </cell>
          <cell r="C7314" t="str">
            <v>Front Housing-Blue-OLVIO P15</v>
          </cell>
          <cell r="D7314">
            <v>1.02</v>
          </cell>
        </row>
        <row r="7315">
          <cell r="B7315">
            <v>225818</v>
          </cell>
          <cell r="C7315" t="str">
            <v>Front Housing-Cyan-OLVIO P15</v>
          </cell>
          <cell r="D7315">
            <v>1.02</v>
          </cell>
        </row>
        <row r="7316">
          <cell r="B7316">
            <v>225819</v>
          </cell>
          <cell r="C7316" t="str">
            <v>Middle Housing-Black-OLVIO P15</v>
          </cell>
          <cell r="D7316">
            <v>1.02</v>
          </cell>
        </row>
        <row r="7317">
          <cell r="B7317">
            <v>225821</v>
          </cell>
          <cell r="C7317" t="str">
            <v>Middle Housing-Blue-OLVIO P15</v>
          </cell>
          <cell r="D7317">
            <v>1.02</v>
          </cell>
        </row>
        <row r="7318">
          <cell r="B7318">
            <v>225822</v>
          </cell>
          <cell r="C7318" t="str">
            <v>Middle Housing-Cyan-OLVIO P15</v>
          </cell>
          <cell r="D7318">
            <v>1.02</v>
          </cell>
        </row>
        <row r="7319">
          <cell r="B7319">
            <v>225823</v>
          </cell>
          <cell r="C7319" t="str">
            <v>Back Housing(Battery Cover)-Black-OLVIO P15</v>
          </cell>
          <cell r="D7319">
            <v>1.01</v>
          </cell>
        </row>
        <row r="7320">
          <cell r="B7320">
            <v>225824</v>
          </cell>
          <cell r="C7320" t="str">
            <v>Back Housing(Battery Cover)-Blue-OLVIO P15</v>
          </cell>
          <cell r="D7320">
            <v>1.01</v>
          </cell>
        </row>
        <row r="7321">
          <cell r="B7321">
            <v>225826</v>
          </cell>
          <cell r="C7321" t="str">
            <v>Back Housing(Battery Cover)-Cyan-OLVIO P15</v>
          </cell>
          <cell r="D7321">
            <v>1.01</v>
          </cell>
        </row>
        <row r="7322">
          <cell r="B7322">
            <v>225827</v>
          </cell>
          <cell r="C7322" t="str">
            <v>Keypad-Black-OLVIO P15</v>
          </cell>
          <cell r="D7322">
            <v>1.01</v>
          </cell>
        </row>
        <row r="7323">
          <cell r="B7323">
            <v>225828</v>
          </cell>
          <cell r="C7323" t="str">
            <v>Keypad-Blue-OLVIO P15</v>
          </cell>
          <cell r="D7323">
            <v>1.01</v>
          </cell>
        </row>
        <row r="7324">
          <cell r="B7324">
            <v>225829</v>
          </cell>
          <cell r="C7324" t="str">
            <v>Keypad-Cyan-OLVIO P15</v>
          </cell>
          <cell r="D7324">
            <v>1.01</v>
          </cell>
        </row>
        <row r="7325">
          <cell r="B7325">
            <v>225830</v>
          </cell>
          <cell r="C7325" t="str">
            <v>LCM Lens-Black-OLVIO P15</v>
          </cell>
          <cell r="D7325">
            <v>1.03</v>
          </cell>
        </row>
        <row r="7326">
          <cell r="B7326">
            <v>225831</v>
          </cell>
          <cell r="C7326" t="str">
            <v>Camera Lens-Black-OLVIO P15</v>
          </cell>
          <cell r="D7326">
            <v>1.03</v>
          </cell>
        </row>
        <row r="7327">
          <cell r="B7327">
            <v>225832</v>
          </cell>
          <cell r="C7327" t="str">
            <v>Tape LCM Lens 70.60*47.40*0.15mm-OLVIO P15</v>
          </cell>
          <cell r="D7327">
            <v>1.02</v>
          </cell>
        </row>
        <row r="7328">
          <cell r="B7328">
            <v>225833</v>
          </cell>
          <cell r="C7328" t="str">
            <v>Foam LCM 60.26*42.72*0.3mm-OLVIO P15</v>
          </cell>
          <cell r="D7328">
            <v>1.02</v>
          </cell>
        </row>
        <row r="7329">
          <cell r="B7329">
            <v>225834</v>
          </cell>
          <cell r="C7329" t="str">
            <v>Receiver Dustproof Net-OLVIO P15</v>
          </cell>
          <cell r="D7329">
            <v>1.02</v>
          </cell>
        </row>
        <row r="7330">
          <cell r="B7330">
            <v>225835</v>
          </cell>
          <cell r="C7330" t="str">
            <v>Tape Camera Lens 8.50*8.50*0.15mm-OLVIO P15</v>
          </cell>
          <cell r="D7330">
            <v>1.03</v>
          </cell>
        </row>
        <row r="7331">
          <cell r="B7331">
            <v>225836</v>
          </cell>
          <cell r="C7331" t="str">
            <v>Speaker Dustproof Net -OLVIO P15</v>
          </cell>
          <cell r="D7331">
            <v>1.02</v>
          </cell>
        </row>
        <row r="7332">
          <cell r="B7332">
            <v>225839</v>
          </cell>
          <cell r="C7332" t="str">
            <v>Conductive Cloth LCM 56.5*39*0.15mm-OLVIO P15</v>
          </cell>
          <cell r="D7332">
            <v>1.02</v>
          </cell>
        </row>
        <row r="7333">
          <cell r="B7333">
            <v>225841</v>
          </cell>
          <cell r="C7333" t="str">
            <v>Conductive Cloth LCM 35*12*0.15mm-OLVIO P15</v>
          </cell>
          <cell r="D7333">
            <v>1.02</v>
          </cell>
        </row>
        <row r="7334">
          <cell r="B7334">
            <v>225842</v>
          </cell>
          <cell r="C7334" t="str">
            <v>Screen Protector Film-OLVIO P15</v>
          </cell>
          <cell r="D7334">
            <v>1.03</v>
          </cell>
        </row>
        <row r="7335">
          <cell r="B7335">
            <v>225843</v>
          </cell>
          <cell r="C7335" t="str">
            <v>Tape Mylar 34.8*9.2*0.05mm-OLVIO P15</v>
          </cell>
          <cell r="D7335">
            <v>1.03</v>
          </cell>
        </row>
        <row r="7336">
          <cell r="B7336">
            <v>225844</v>
          </cell>
          <cell r="C7336" t="str">
            <v>Foam USB Jack Shielding 1.6*8.0*0.5mm-OLVIO P15</v>
          </cell>
          <cell r="D7336">
            <v>1.02</v>
          </cell>
        </row>
        <row r="7337">
          <cell r="B7337">
            <v>225845</v>
          </cell>
          <cell r="C7337" t="str">
            <v>Screw CB1.4*4.0, Tooth L=3.5mm, Head H=0.5mm, Head D=2.5mm-OLVIO P15</v>
          </cell>
          <cell r="D7337">
            <v>6.12</v>
          </cell>
        </row>
        <row r="7338">
          <cell r="B7338">
            <v>225846</v>
          </cell>
          <cell r="C7338" t="str">
            <v>Battery WMBO3000F-OLVIO P15</v>
          </cell>
          <cell r="D7338">
            <v>1.002</v>
          </cell>
        </row>
        <row r="7339">
          <cell r="B7339">
            <v>225850</v>
          </cell>
          <cell r="C7339" t="str">
            <v>Handset PE Bag 180*80mm-OLVIO P15</v>
          </cell>
          <cell r="D7339">
            <v>1</v>
          </cell>
        </row>
        <row r="7340">
          <cell r="B7340">
            <v>225853</v>
          </cell>
          <cell r="C7340" t="str">
            <v>Screw Label Dia 2.5mm With "W"-OLVIO P15</v>
          </cell>
          <cell r="D7340">
            <v>1.02</v>
          </cell>
        </row>
        <row r="7341">
          <cell r="B7341">
            <v>225855</v>
          </cell>
          <cell r="C7341" t="str">
            <v>Waterproof Label Dia 3mm-OLVIO P15</v>
          </cell>
          <cell r="D7341">
            <v>1.0149999999999999</v>
          </cell>
        </row>
        <row r="7342">
          <cell r="B7342">
            <v>225860</v>
          </cell>
          <cell r="C7342" t="str">
            <v>Handset IMEI Label 43.4*37.9mm -OLVIO P15</v>
          </cell>
          <cell r="D7342">
            <v>1.02</v>
          </cell>
        </row>
        <row r="7343">
          <cell r="B7343">
            <v>225861</v>
          </cell>
          <cell r="C7343" t="str">
            <v>GB Seal Label 38.19mm-OLVIO P15</v>
          </cell>
          <cell r="D7343">
            <v>1.02</v>
          </cell>
        </row>
        <row r="7344">
          <cell r="B7344">
            <v>225968</v>
          </cell>
          <cell r="C7344" t="str">
            <v>LCM 2.4 Inch-OLVIO MM24</v>
          </cell>
          <cell r="D7344">
            <v>1.0249999999999999</v>
          </cell>
        </row>
        <row r="7345">
          <cell r="B7345">
            <v>225969</v>
          </cell>
          <cell r="C7345" t="str">
            <v>Camera 0.8MP Back-OLVIO MM24</v>
          </cell>
          <cell r="D7345">
            <v>1.02</v>
          </cell>
        </row>
        <row r="7346">
          <cell r="B7346">
            <v>225970</v>
          </cell>
          <cell r="C7346" t="str">
            <v>Speaker-OLVIO MM24</v>
          </cell>
          <cell r="D7346">
            <v>1.02</v>
          </cell>
        </row>
        <row r="7347">
          <cell r="B7347">
            <v>225971</v>
          </cell>
          <cell r="C7347" t="str">
            <v>LED Light-OLVIO MM24</v>
          </cell>
          <cell r="D7347">
            <v>1.0049999999999999</v>
          </cell>
        </row>
        <row r="7348">
          <cell r="B7348">
            <v>225972</v>
          </cell>
          <cell r="C7348" t="str">
            <v>BT Antenna-OLVIO MM24</v>
          </cell>
          <cell r="D7348">
            <v>1.0149999999999999</v>
          </cell>
        </row>
        <row r="7349">
          <cell r="B7349">
            <v>225973</v>
          </cell>
          <cell r="C7349" t="str">
            <v>Speaker Holder-OLVIO MM24</v>
          </cell>
          <cell r="D7349">
            <v>1.016</v>
          </cell>
        </row>
        <row r="7350">
          <cell r="B7350">
            <v>225974</v>
          </cell>
          <cell r="C7350" t="str">
            <v>Microphone-OLVIO MM24</v>
          </cell>
          <cell r="D7350">
            <v>1.02</v>
          </cell>
        </row>
        <row r="7351">
          <cell r="B7351">
            <v>225975</v>
          </cell>
          <cell r="C7351" t="str">
            <v>Keypad Dome-OLVIO MM24</v>
          </cell>
          <cell r="D7351">
            <v>1.02</v>
          </cell>
        </row>
        <row r="7352">
          <cell r="B7352">
            <v>225976</v>
          </cell>
          <cell r="C7352" t="str">
            <v>Front Housing-Black-OLVIO MM24</v>
          </cell>
          <cell r="D7352">
            <v>1.02</v>
          </cell>
        </row>
        <row r="7353">
          <cell r="B7353">
            <v>225977</v>
          </cell>
          <cell r="C7353" t="str">
            <v>Front Housing-Blue-OLVIO MM24</v>
          </cell>
          <cell r="D7353">
            <v>1.02</v>
          </cell>
        </row>
        <row r="7354">
          <cell r="B7354">
            <v>225978</v>
          </cell>
          <cell r="C7354" t="str">
            <v>Front Housing-Light Blue-OLVIO MM24</v>
          </cell>
          <cell r="D7354">
            <v>1.02</v>
          </cell>
        </row>
        <row r="7355">
          <cell r="B7355">
            <v>225979</v>
          </cell>
          <cell r="C7355" t="str">
            <v>Receiver Net-OLVIO MM24</v>
          </cell>
          <cell r="D7355">
            <v>1.02</v>
          </cell>
        </row>
        <row r="7356">
          <cell r="B7356">
            <v>225980</v>
          </cell>
          <cell r="C7356" t="str">
            <v>Tape LCM Lens 63*44.5*0.15mm-OLVIO MM24</v>
          </cell>
          <cell r="D7356">
            <v>1.02</v>
          </cell>
        </row>
        <row r="7357">
          <cell r="B7357">
            <v>225981</v>
          </cell>
          <cell r="C7357" t="str">
            <v>Foam LCM 60.2*42.7*0.3mm-OLVIO MM24</v>
          </cell>
          <cell r="D7357">
            <v>1.02</v>
          </cell>
        </row>
        <row r="7358">
          <cell r="B7358">
            <v>225982</v>
          </cell>
          <cell r="C7358" t="str">
            <v>Middle Housing-Black-OLVIO MM24</v>
          </cell>
          <cell r="D7358">
            <v>1.02</v>
          </cell>
        </row>
        <row r="7359">
          <cell r="B7359">
            <v>225983</v>
          </cell>
          <cell r="C7359" t="str">
            <v>Middle Housing-Light Blue-OLVIO MM24</v>
          </cell>
          <cell r="D7359">
            <v>1.02</v>
          </cell>
        </row>
        <row r="7360">
          <cell r="B7360">
            <v>225984</v>
          </cell>
          <cell r="C7360" t="str">
            <v>Tape Camera Lens 13.97*7*0.15mm-OLVIO MM24</v>
          </cell>
          <cell r="D7360">
            <v>1.03</v>
          </cell>
        </row>
        <row r="7361">
          <cell r="B7361">
            <v>225985</v>
          </cell>
          <cell r="C7361" t="str">
            <v>Foam Speaker 28.9*35.4*0.5mm-OLVIO MM24</v>
          </cell>
          <cell r="D7361">
            <v>1.02</v>
          </cell>
        </row>
        <row r="7362">
          <cell r="B7362">
            <v>225986</v>
          </cell>
          <cell r="C7362" t="str">
            <v>Speaker Net-OLVIO MM24</v>
          </cell>
          <cell r="D7362">
            <v>1.02</v>
          </cell>
        </row>
        <row r="7363">
          <cell r="B7363">
            <v>225988</v>
          </cell>
          <cell r="C7363" t="str">
            <v>Back Housing(Battery Cover)-Black-OLVIO MM24</v>
          </cell>
          <cell r="D7363">
            <v>1.01</v>
          </cell>
        </row>
        <row r="7364">
          <cell r="B7364">
            <v>225989</v>
          </cell>
          <cell r="C7364" t="str">
            <v>Back Housing(Battery Cover)-Blue-OLVIO MM24</v>
          </cell>
          <cell r="D7364">
            <v>1.01</v>
          </cell>
        </row>
        <row r="7365">
          <cell r="B7365">
            <v>225990</v>
          </cell>
          <cell r="C7365" t="str">
            <v>Back Housing(Battery Cover)-Light Blue-OLVIO MM24</v>
          </cell>
          <cell r="D7365">
            <v>1.01</v>
          </cell>
        </row>
        <row r="7366">
          <cell r="B7366">
            <v>225991</v>
          </cell>
          <cell r="C7366" t="str">
            <v>Keypad-Black-OLVIO MM24</v>
          </cell>
          <cell r="D7366">
            <v>1.01</v>
          </cell>
        </row>
        <row r="7367">
          <cell r="B7367">
            <v>225992</v>
          </cell>
          <cell r="C7367" t="str">
            <v>Keypad-Blue-OLVIO MM24</v>
          </cell>
          <cell r="D7367">
            <v>1.01</v>
          </cell>
        </row>
        <row r="7368">
          <cell r="B7368">
            <v>225993</v>
          </cell>
          <cell r="C7368" t="str">
            <v>Keypad-Light Blue-OLVIO MM24</v>
          </cell>
          <cell r="D7368">
            <v>1.01</v>
          </cell>
        </row>
        <row r="7369">
          <cell r="B7369">
            <v>225994</v>
          </cell>
          <cell r="C7369" t="str">
            <v>LCM Lens-Black-OLVIO MM24</v>
          </cell>
          <cell r="D7369">
            <v>1.03</v>
          </cell>
        </row>
        <row r="7370">
          <cell r="B7370">
            <v>225995</v>
          </cell>
          <cell r="C7370" t="str">
            <v>Camera Protective Lens-Black-OLVIO MM24</v>
          </cell>
          <cell r="D7370">
            <v>1.03</v>
          </cell>
        </row>
        <row r="7371">
          <cell r="B7371">
            <v>225996</v>
          </cell>
          <cell r="C7371" t="str">
            <v>Conductive Cloth LCM Shielding Cover 66.3*42*0.1mm-OLVIO MM24</v>
          </cell>
          <cell r="D7371">
            <v>1.02</v>
          </cell>
        </row>
        <row r="7372">
          <cell r="B7372">
            <v>225997</v>
          </cell>
          <cell r="C7372" t="str">
            <v>Screw PM1.4*3.5/D=2.5*0.7mm-OLVIO MM24</v>
          </cell>
          <cell r="D7372">
            <v>6.12</v>
          </cell>
        </row>
        <row r="7373">
          <cell r="B7373">
            <v>225998</v>
          </cell>
          <cell r="C7373" t="str">
            <v>Waterproof Label Dia 4mm-OLVIO MM24</v>
          </cell>
          <cell r="D7373">
            <v>1.0149999999999999</v>
          </cell>
        </row>
        <row r="7374">
          <cell r="B7374">
            <v>225999</v>
          </cell>
          <cell r="C7374" t="str">
            <v>Handset IMEI Label 37.5*38.5*0.1mm-OLVIO MM24</v>
          </cell>
          <cell r="D7374">
            <v>1.02</v>
          </cell>
        </row>
        <row r="7375">
          <cell r="B7375">
            <v>226000</v>
          </cell>
          <cell r="C7375" t="str">
            <v>Screw Label Dia 2.5mm With "W"-OLVIO MM24</v>
          </cell>
          <cell r="D7375">
            <v>1.02</v>
          </cell>
        </row>
        <row r="7376">
          <cell r="B7376">
            <v>226001</v>
          </cell>
          <cell r="C7376" t="str">
            <v>Battery WMB01800T-OLVIO MM24</v>
          </cell>
          <cell r="D7376">
            <v>1.002</v>
          </cell>
        </row>
        <row r="7377">
          <cell r="B7377">
            <v>226002</v>
          </cell>
          <cell r="C7377" t="str">
            <v>Screen Protector Film-OLVIO MM24</v>
          </cell>
          <cell r="D7377">
            <v>1.03</v>
          </cell>
        </row>
        <row r="7378">
          <cell r="B7378">
            <v>226004</v>
          </cell>
          <cell r="C7378" t="str">
            <v>GB Seal Label 40*20*0.1mm-OLVIO MM24</v>
          </cell>
          <cell r="D7378">
            <v>1.02</v>
          </cell>
        </row>
        <row r="7379">
          <cell r="B7379">
            <v>226005</v>
          </cell>
          <cell r="C7379" t="str">
            <v>Handset PE Bag 160*70mm-OLVIO MM24</v>
          </cell>
          <cell r="D7379">
            <v>1</v>
          </cell>
        </row>
        <row r="7380">
          <cell r="B7380">
            <v>226135</v>
          </cell>
          <cell r="C7380" t="str">
            <v>Ball Grid Array Integrated Circuit (BGA IC) EMCP(4GB+64GB)-(Samsung-KMRH60014M-B614)</v>
          </cell>
          <cell r="D7380">
            <v>0</v>
          </cell>
        </row>
        <row r="7381">
          <cell r="B7381">
            <v>226246</v>
          </cell>
          <cell r="C7381" t="str">
            <v>Battery Injection Mold(L53)-WMB2700203AAAR</v>
          </cell>
          <cell r="D7381">
            <v>0</v>
          </cell>
        </row>
        <row r="7382">
          <cell r="B7382">
            <v>226309</v>
          </cell>
          <cell r="C7382" t="str">
            <v>Giftbox With Jacket-Primo GH9</v>
          </cell>
          <cell r="D7382">
            <v>1</v>
          </cell>
        </row>
        <row r="7383">
          <cell r="B7383">
            <v>226514</v>
          </cell>
          <cell r="C7383" t="str">
            <v>Middle Housing-Black-ML23(WM)</v>
          </cell>
          <cell r="D7383">
            <v>1</v>
          </cell>
        </row>
        <row r="7384">
          <cell r="B7384">
            <v>226515</v>
          </cell>
          <cell r="C7384" t="str">
            <v>Back Housing(Battery Cover)-Black-ML23(WM)</v>
          </cell>
          <cell r="D7384">
            <v>1</v>
          </cell>
        </row>
        <row r="7385">
          <cell r="B7385">
            <v>226827</v>
          </cell>
          <cell r="C7385" t="str">
            <v>Silicon Case-Camera-NF4 Turbo 2GB</v>
          </cell>
          <cell r="D7385">
            <v>1.03</v>
          </cell>
        </row>
        <row r="7386">
          <cell r="B7386">
            <v>227106</v>
          </cell>
          <cell r="C7386" t="str">
            <v>Front Housing-Black-ML23(WM)</v>
          </cell>
          <cell r="D7386">
            <v>1</v>
          </cell>
        </row>
        <row r="7387">
          <cell r="B7387">
            <v>227117</v>
          </cell>
          <cell r="C7387" t="str">
            <v>Flux-802AA,20L,ROHS For Charger</v>
          </cell>
          <cell r="D7387">
            <v>4.0000000000000002E-4</v>
          </cell>
        </row>
        <row r="7388">
          <cell r="B7388">
            <v>227147</v>
          </cell>
          <cell r="C7388" t="str">
            <v>EPFNK11AA</v>
          </cell>
          <cell r="D7388">
            <v>1</v>
          </cell>
        </row>
        <row r="7389">
          <cell r="B7389">
            <v>227155</v>
          </cell>
          <cell r="C7389" t="str">
            <v>Main PCBA-Primo E11(WM)</v>
          </cell>
          <cell r="D7389">
            <v>1</v>
          </cell>
        </row>
        <row r="7390">
          <cell r="B7390">
            <v>227961</v>
          </cell>
          <cell r="C7390" t="str">
            <v>Master Batches PC Light Blue CMR 12191494R</v>
          </cell>
          <cell r="D7390">
            <v>9.4930000000000001E-5</v>
          </cell>
        </row>
        <row r="7391">
          <cell r="B7391">
            <v>227962</v>
          </cell>
          <cell r="C7391" t="str">
            <v>Master Batches PC Dark Blue CMR 12191493R</v>
          </cell>
          <cell r="D7391">
            <v>6.3299999999999994E-5</v>
          </cell>
        </row>
        <row r="7392">
          <cell r="B7392">
            <v>227966</v>
          </cell>
          <cell r="C7392" t="str">
            <v>RES 0201 7.5Kohm +/-5%</v>
          </cell>
          <cell r="D7392">
            <v>1.02</v>
          </cell>
        </row>
        <row r="7393">
          <cell r="B7393">
            <v>227967</v>
          </cell>
          <cell r="C7393" t="str">
            <v>RES 0201 12Kohm +/-5%</v>
          </cell>
          <cell r="D7393">
            <v>1.02</v>
          </cell>
        </row>
        <row r="7394">
          <cell r="B7394">
            <v>227968</v>
          </cell>
          <cell r="C7394" t="str">
            <v>RES 0201 34.8ohm +/-1%</v>
          </cell>
          <cell r="D7394">
            <v>1.02</v>
          </cell>
        </row>
        <row r="7395">
          <cell r="B7395">
            <v>227969</v>
          </cell>
          <cell r="C7395" t="str">
            <v>RES 0201 820ohm +/-5%</v>
          </cell>
          <cell r="D7395">
            <v>1.02</v>
          </cell>
        </row>
        <row r="7396">
          <cell r="B7396">
            <v>227970</v>
          </cell>
          <cell r="C7396" t="str">
            <v>RES 0201 20Kohm +/-1%</v>
          </cell>
          <cell r="D7396">
            <v>1.02</v>
          </cell>
        </row>
        <row r="7397">
          <cell r="B7397">
            <v>227971</v>
          </cell>
          <cell r="C7397" t="str">
            <v>RES 0201 28Kohm +/-1%</v>
          </cell>
          <cell r="D7397">
            <v>1.02</v>
          </cell>
        </row>
        <row r="7398">
          <cell r="B7398">
            <v>227972</v>
          </cell>
          <cell r="C7398" t="str">
            <v>RES 0201 143Kohm +/-1%</v>
          </cell>
          <cell r="D7398">
            <v>1.02</v>
          </cell>
        </row>
        <row r="7399">
          <cell r="B7399">
            <v>227973</v>
          </cell>
          <cell r="C7399" t="str">
            <v>CAP 0201 2pF +/-0.25pF C0G 50V</v>
          </cell>
          <cell r="D7399">
            <v>1.0149999999999999</v>
          </cell>
        </row>
        <row r="7400">
          <cell r="B7400">
            <v>227974</v>
          </cell>
          <cell r="C7400" t="str">
            <v>CAP 0201 68nF +/-10% X5R 10V</v>
          </cell>
          <cell r="D7400">
            <v>2.0299999999999998</v>
          </cell>
        </row>
        <row r="7401">
          <cell r="B7401">
            <v>227975</v>
          </cell>
          <cell r="C7401" t="str">
            <v>Power Inductor 2520 1uH +/-20% Rdc=0.044ohm Isat=3500mA</v>
          </cell>
          <cell r="D7401">
            <v>2.04</v>
          </cell>
        </row>
        <row r="7402">
          <cell r="B7402">
            <v>227976</v>
          </cell>
          <cell r="C7402" t="str">
            <v>Power Inductor 2016 2.2uH +/-20% Rdc=0.11ohm Isat=1900mA</v>
          </cell>
          <cell r="D7402">
            <v>1.02</v>
          </cell>
        </row>
        <row r="7403">
          <cell r="B7403">
            <v>227977</v>
          </cell>
          <cell r="C7403" t="str">
            <v>IND 0201 1.8nH +/-0.1nH Q&gt;13 Srf=10GHz DCR=0.15ohm Ir=380mA</v>
          </cell>
          <cell r="D7403">
            <v>1.02</v>
          </cell>
        </row>
        <row r="7404">
          <cell r="B7404">
            <v>227978</v>
          </cell>
          <cell r="C7404" t="str">
            <v>IND 0201 2.2nH +/-0.2nH Q&gt;13 Srf=10GHz DCR=0.25ohm Ir=290mA</v>
          </cell>
          <cell r="D7404">
            <v>1.02</v>
          </cell>
        </row>
        <row r="7405">
          <cell r="B7405">
            <v>227979</v>
          </cell>
          <cell r="C7405" t="str">
            <v>IND 0201 2.4nH +/-0.1nH Q&gt;13 Srf=10GHz DCR=0.22ohm Ir=310mA</v>
          </cell>
          <cell r="D7405">
            <v>4.08</v>
          </cell>
        </row>
        <row r="7406">
          <cell r="B7406">
            <v>227980</v>
          </cell>
          <cell r="C7406" t="str">
            <v>IND 0201 3.6nH +/-0.2nH Q&gt;13 Srf=7.7GHz DCR=0.38ohm Ir=240mA</v>
          </cell>
          <cell r="D7406">
            <v>3.06</v>
          </cell>
        </row>
        <row r="7407">
          <cell r="B7407">
            <v>227981</v>
          </cell>
          <cell r="C7407" t="str">
            <v>IND 0402 68nH +/-5% Q&gt;8 Srf=0.75GHz DCR=1.4ohm Ir=180mA</v>
          </cell>
          <cell r="D7407">
            <v>1.02</v>
          </cell>
        </row>
        <row r="7408">
          <cell r="B7408">
            <v>227982</v>
          </cell>
          <cell r="C7408" t="str">
            <v>IND 0201 1.5nH +/-0.3nH Q&gt;13 Srf=10GHz DCR=0.12ohm Ir=420mA</v>
          </cell>
          <cell r="D7408">
            <v>2.04</v>
          </cell>
        </row>
        <row r="7409">
          <cell r="B7409">
            <v>227983</v>
          </cell>
          <cell r="C7409" t="str">
            <v>IND 0603 100nH +/-5% Q&gt;34 Srf=1.8GHz DCR=0.66ohm Ir=260mA</v>
          </cell>
          <cell r="D7409">
            <v>1.02</v>
          </cell>
        </row>
        <row r="7410">
          <cell r="B7410">
            <v>227984</v>
          </cell>
          <cell r="C7410" t="str">
            <v>Chip_bead 0402 1800ohm@100MHz +/-25% DCR=1400mohm Ir=100mA</v>
          </cell>
          <cell r="D7410">
            <v>5.0999999999999996</v>
          </cell>
        </row>
        <row r="7411">
          <cell r="B7411">
            <v>227985</v>
          </cell>
          <cell r="C7411" t="str">
            <v>Flashlight LED/white/3.1V/350mA/30000mcd/120deg/6.5W/2.04*1.64*0.76mm+/-0.10mm</v>
          </cell>
          <cell r="D7411">
            <v>1.01</v>
          </cell>
        </row>
        <row r="7412">
          <cell r="B7412">
            <v>227986</v>
          </cell>
          <cell r="C7412" t="str">
            <v>Thermistor crystal2,26MHz,+/-10ppm,7pF,2520,XTL5A1100-M118-132,Siward</v>
          </cell>
          <cell r="D7412">
            <v>1.01</v>
          </cell>
        </row>
        <row r="7413">
          <cell r="B7413">
            <v>227988</v>
          </cell>
          <cell r="C7413" t="str">
            <v>CPU/MT6761WE/A53/quad core/1.8GHz/TDD+FDD+W+TD+G/VFBGA-558/11.4+/-0.1mm*11+/-0.1mm*0.9+/-0.1mm</v>
          </cell>
          <cell r="D7413">
            <v>1.002</v>
          </cell>
        </row>
        <row r="7414">
          <cell r="B7414">
            <v>227989</v>
          </cell>
          <cell r="C7414" t="str">
            <v>Audio amplifier/AW87318L/Class K/3.0-5.5V/1200mW/CSP-14/1.6*1.68*0.6mm</v>
          </cell>
          <cell r="D7414">
            <v>1.01</v>
          </cell>
        </row>
        <row r="7415">
          <cell r="B7415">
            <v>227990</v>
          </cell>
          <cell r="C7415" t="str">
            <v>one way LDO/2.8V/2%/600mA/50uA/80dB/DFNWB1x1-4L/1*1*0.495mm</v>
          </cell>
          <cell r="D7415">
            <v>1.01</v>
          </cell>
        </row>
        <row r="7416">
          <cell r="B7416">
            <v>227991</v>
          </cell>
          <cell r="C7416" t="str">
            <v>one way LDO/1.2V/2%/600mA/50uA/80dB/DFNWB1x1-4L/1*1*0.495mm</v>
          </cell>
          <cell r="D7416">
            <v>1.01</v>
          </cell>
        </row>
        <row r="7417">
          <cell r="B7417">
            <v>227992</v>
          </cell>
          <cell r="C7417" t="str">
            <v>one way LDO/0.5-3V/1%/1000mA/35uA/78dB/WL-CSP-6B/0.8*1.2*0.6mm</v>
          </cell>
          <cell r="D7417">
            <v>1.01</v>
          </cell>
        </row>
        <row r="7418">
          <cell r="B7418">
            <v>227993</v>
          </cell>
          <cell r="C7418" t="str">
            <v>DC-DC/MT6690N/A/2.5-6V/2A/25uA/1.5MHz/WDFN-8JL/2*1.5*0.8mm</v>
          </cell>
          <cell r="D7418">
            <v>1.01</v>
          </cell>
        </row>
        <row r="7419">
          <cell r="B7419">
            <v>227994</v>
          </cell>
          <cell r="C7419" t="str">
            <v>PMIC /MT6371P/A/2.7-5.5V/WL-CSP-91B/4.22*4.14*0.6mm</v>
          </cell>
          <cell r="D7419">
            <v>1.01</v>
          </cell>
        </row>
        <row r="7420">
          <cell r="B7420">
            <v>227995</v>
          </cell>
          <cell r="C7420" t="str">
            <v>PMU/MT6357MRV/2.6-5V/VFBGA-209L/7*6.6*1mm</v>
          </cell>
          <cell r="D7420">
            <v>1.01</v>
          </cell>
        </row>
        <row r="7421">
          <cell r="B7421">
            <v>227996</v>
          </cell>
          <cell r="C7421" t="str">
            <v>BTWiFiFMGPS transceiver/MT6631N/2G4+5G+GNSS+FM/BT2.1+EDR,BT4.1/802.11a/b/g/n/ac/GPS,Galileo,Glonass,Beidou/QFN-40/5*5*0.8mm</v>
          </cell>
          <cell r="D7421">
            <v>1.01</v>
          </cell>
        </row>
        <row r="7422">
          <cell r="B7422">
            <v>227997</v>
          </cell>
          <cell r="C7422" t="str">
            <v>Filter/SAFFB2G45MA0F0A/2G4/29dBm/1.2~2.0dB/50ohm/50ohm/1109/0.5mm/1</v>
          </cell>
          <cell r="D7422">
            <v>1.02</v>
          </cell>
        </row>
        <row r="7423">
          <cell r="B7423">
            <v>227998</v>
          </cell>
          <cell r="C7423" t="str">
            <v>Filter/SFHG89GA002/1559.052-1563.144MHZ,1565.42-1585.42,1574.42-1576.42MHZ,1597.552-1605.886MHZ/15dBm/1.7dB,1.5dB,1.1dB,1.4dB,/50ohm/50ohm/1109/0.5mm/0.05kV/2a</v>
          </cell>
          <cell r="D7423">
            <v>1.02</v>
          </cell>
        </row>
        <row r="7424">
          <cell r="B7424">
            <v>227999</v>
          </cell>
          <cell r="C7424" t="str">
            <v>Duplexer/HDDB01NSS-B11/ For Band1; 2.0dB@2110.48-2169.52MHz; 8-pin ; 1.8*1.4*0.65mm</v>
          </cell>
          <cell r="D7424">
            <v>1.02</v>
          </cell>
        </row>
        <row r="7425">
          <cell r="B7425">
            <v>228000</v>
          </cell>
          <cell r="C7425" t="str">
            <v>Duplexer/HDDB05ANSS-B11/UNBALANCE CDmABCO/WCDMA/LTE;B5;8PIN;1.8*1.4*0.65mm</v>
          </cell>
          <cell r="D7425">
            <v>1.02</v>
          </cell>
        </row>
        <row r="7426">
          <cell r="B7426">
            <v>228001</v>
          </cell>
          <cell r="C7426" t="str">
            <v>Duplexer/SAYEY897MBG0F0A/UNBALANCE CDmABCO/WCDMA/LTE;B8;8PIN;1.8*1.4*0.65mm</v>
          </cell>
          <cell r="D7426">
            <v>1.02</v>
          </cell>
        </row>
        <row r="7427">
          <cell r="B7427">
            <v>228002</v>
          </cell>
          <cell r="C7427" t="str">
            <v>RF PA;WCDmABands 1,2,3,4,5,8,6;CDmAbands:BC0,BC1,BC4,BC6,BC10,BC15;TD-SCDmABands 34 39 LTE TDD/FDD Bands 1,2,3,4,5,7,8,9,12,13,17,20,25,26,28,30,34,38,39,40,41,71;42PIN;4.0*6.8*0.75mm</v>
          </cell>
          <cell r="D7427">
            <v>1.01</v>
          </cell>
        </row>
        <row r="7428">
          <cell r="B7428">
            <v>228003</v>
          </cell>
          <cell r="C7428" t="str">
            <v>RF Switcher/MXD8625C/100-3000MHz/SP2T/QFN/1.1*0.7*0.45mm</v>
          </cell>
          <cell r="D7428">
            <v>2.04</v>
          </cell>
        </row>
        <row r="7429">
          <cell r="B7429">
            <v>228004</v>
          </cell>
          <cell r="C7429" t="str">
            <v>RF Switcher/MXD86C0S/700-3000M/SP12T MIPI/QFN/2.5*2.5*0.45mm/1kV/1</v>
          </cell>
          <cell r="D7429">
            <v>1.02</v>
          </cell>
        </row>
        <row r="7430">
          <cell r="B7430">
            <v>228005</v>
          </cell>
          <cell r="C7430" t="str">
            <v>low noise amplifier/MXDLN16G/1575.42MHz/0.6dB/18.5dB/DFN-6pin/1*1.5*0.75mm</v>
          </cell>
          <cell r="D7430">
            <v>1.02</v>
          </cell>
        </row>
        <row r="7431">
          <cell r="B7431">
            <v>228006</v>
          </cell>
          <cell r="C7431" t="str">
            <v>Rf front-end module/RR88916-21/GGEGPRS/EDGE/TD-S band34,39/LTE band34,39/14?/5.5 x5.3x 0.8 mm</v>
          </cell>
          <cell r="D7431">
            <v>1.01</v>
          </cell>
        </row>
        <row r="7432">
          <cell r="B7432">
            <v>228008</v>
          </cell>
          <cell r="C7432" t="str">
            <v>Earphone slot/5pin/14+/-0.1mm*8.15+/-0.05mm*3.95+/-0.05mm</v>
          </cell>
          <cell r="D7432">
            <v>1.01</v>
          </cell>
        </row>
        <row r="7433">
          <cell r="B7433">
            <v>228009</v>
          </cell>
          <cell r="C7433" t="str">
            <v>SIM slot/NANO/6/8+/-0.1mm*7.62+/-0.1mm*0.93+/-0.05mm</v>
          </cell>
          <cell r="D7433">
            <v>2.02</v>
          </cell>
        </row>
        <row r="7434">
          <cell r="B7434">
            <v>228010</v>
          </cell>
          <cell r="C7434" t="str">
            <v>T-F card slot/9.6+/-0.1mm*7.65+/-0.05mm*0.82+/-0.05mm</v>
          </cell>
          <cell r="D7434">
            <v>1.01</v>
          </cell>
        </row>
        <row r="7435">
          <cell r="B7435">
            <v>228011</v>
          </cell>
          <cell r="C7435" t="str">
            <v>3 in 1 card slot/34.5+/-0.1mm*16.8+/-0.1mm*1.35+/-0.05mm</v>
          </cell>
          <cell r="D7435">
            <v>1.01</v>
          </cell>
        </row>
        <row r="7436">
          <cell r="B7436">
            <v>228012</v>
          </cell>
          <cell r="C7436" t="str">
            <v>BTB/10/4.5+/-+/-0.2mm*2.5+/-+/-0.2mm*0.8+/-0.05mm/0.4 PITCH</v>
          </cell>
          <cell r="D7436">
            <v>2.02</v>
          </cell>
        </row>
        <row r="7437">
          <cell r="B7437">
            <v>228013</v>
          </cell>
          <cell r="C7437" t="str">
            <v>BTB/24/7.3+/-+/-0.2mm*2.5+/-+/-0.2mm*0.8+/-0.05mm/0.4 PITCH</v>
          </cell>
          <cell r="D7437">
            <v>1.01</v>
          </cell>
        </row>
        <row r="7438">
          <cell r="B7438">
            <v>228020</v>
          </cell>
          <cell r="C7438" t="str">
            <v>ZIF/33/front lock dual connect/11.4+/-+/-0.2mm*3.22+/-+/-0.2mm*1.0+/-0.05mm/0.3 PITCH</v>
          </cell>
          <cell r="D7438">
            <v>1.01</v>
          </cell>
        </row>
        <row r="7439">
          <cell r="B7439">
            <v>228022</v>
          </cell>
          <cell r="C7439" t="str">
            <v>RF connector/3generation/2.0+/-0.1mm*2.0+/-0.1mm*0.9+/-0.05mm</v>
          </cell>
          <cell r="D7439">
            <v>2.04</v>
          </cell>
        </row>
        <row r="7440">
          <cell r="B7440">
            <v>228023</v>
          </cell>
          <cell r="C7440" t="str">
            <v>battery connector/6/6.0+/-0.05mm*2.8+/-0.05mm*0.9+/-0.05mm/1.3 PITCH</v>
          </cell>
          <cell r="D7440">
            <v>1.01</v>
          </cell>
        </row>
        <row r="7441">
          <cell r="B7441">
            <v>228024</v>
          </cell>
          <cell r="C7441" t="str">
            <v>Antenna Shrapnel/Length 2.0+/-0.15mm*width 1.0+/-0.05mm* heigh 1.8+/-0.05mm?operational height 1.00?1.40H</v>
          </cell>
          <cell r="D7441">
            <v>4.04</v>
          </cell>
        </row>
        <row r="7442">
          <cell r="B7442">
            <v>228025</v>
          </cell>
          <cell r="C7442" t="str">
            <v>Antenna Shrapnel/Length 3.5+/-0.15mm*width 1.5+/-0.05mm*heigh 3.0+/-0.05mm,operational height 1.90~2.70H</v>
          </cell>
          <cell r="D7442">
            <v>5.05</v>
          </cell>
        </row>
        <row r="7443">
          <cell r="B7443">
            <v>228026</v>
          </cell>
          <cell r="C7443" t="str">
            <v>Copper-Nickel-Zinc Alloy/Spray insulating paint inside on top/Length 26.32+/-0.08mm* width 26.87+/-0.08mm*height 1.45+/-0.06mm</v>
          </cell>
          <cell r="D7443">
            <v>1.01</v>
          </cell>
        </row>
        <row r="7444">
          <cell r="B7444">
            <v>228027</v>
          </cell>
          <cell r="C7444" t="str">
            <v>Copper-Nickel-Zinc Alloy/Spray insulating paint inside on top/Length 24.07+/-0.08mm*width 17.62+/-0.08mm*height 1.45+/-0.06mm</v>
          </cell>
          <cell r="D7444">
            <v>1.01</v>
          </cell>
        </row>
        <row r="7445">
          <cell r="B7445">
            <v>228029</v>
          </cell>
          <cell r="C7445" t="str">
            <v>Copper-Nickel-Zinc Alloy/Spray insulating paint inside on top/Length 17.8+/-0.08mm*width 9.12+/-0.08mm* height 1.45+/-0.06mm</v>
          </cell>
          <cell r="D7445">
            <v>1.01</v>
          </cell>
        </row>
        <row r="7446">
          <cell r="B7446">
            <v>228030</v>
          </cell>
          <cell r="C7446" t="str">
            <v>Copper-Nickel-Zinc Alloy/Spray insulating paint inside on top/Length 27.92+/-0.08mm* width 28.93+/-0.08mm*height 1.45+/-0.06mm</v>
          </cell>
          <cell r="D7446">
            <v>1.01</v>
          </cell>
        </row>
        <row r="7447">
          <cell r="B7447">
            <v>228031</v>
          </cell>
          <cell r="C7447" t="str">
            <v>Copper-Nickel-Zinc Alloy/Spray insulating paint inside on top/Length 15.33+/-0.08mm*width 14.18+/-0.08mm*height 1.45+/-0.06mm</v>
          </cell>
          <cell r="D7447">
            <v>1.01</v>
          </cell>
        </row>
        <row r="7448">
          <cell r="B7448">
            <v>228032</v>
          </cell>
          <cell r="C7448" t="str">
            <v>Copper-Nickel-Zinc Alloy/Spray insulating paint inside on top/Length 14.18+/-0.08mm*width 12.61+/-0.08mm*height 1.45+/-0.06mm</v>
          </cell>
          <cell r="D7448">
            <v>1.01</v>
          </cell>
        </row>
        <row r="7449">
          <cell r="B7449">
            <v>228033</v>
          </cell>
          <cell r="C7449" t="str">
            <v>BTB/34/8.6+/-0.2mm*2+/-+/-0.2mm*0.8+/-0.05mm/0.4 PITCH</v>
          </cell>
          <cell r="D7449">
            <v>1.01</v>
          </cell>
        </row>
        <row r="7450">
          <cell r="B7450">
            <v>228035</v>
          </cell>
          <cell r="C7450" t="str">
            <v>H69/8/2 layer /P1/surface treatment/Immersion gold+OSP(BGAarea)/65.9+/-0.1mm/45mm+/-0.1mm/0.8mm+/-0.08mm</v>
          </cell>
          <cell r="D7450">
            <v>1.0009999999999999</v>
          </cell>
        </row>
        <row r="7451">
          <cell r="B7451">
            <v>228057</v>
          </cell>
          <cell r="C7451" t="str">
            <v>Cleaning Wipe For Glass Protector-Primo N4</v>
          </cell>
          <cell r="D7451">
            <v>1</v>
          </cell>
        </row>
        <row r="7452">
          <cell r="B7452">
            <v>228060</v>
          </cell>
          <cell r="C7452" t="str">
            <v>Polybag For Glass Protector-Primo N4</v>
          </cell>
          <cell r="D7452">
            <v>1</v>
          </cell>
        </row>
        <row r="7453">
          <cell r="B7453">
            <v>228061</v>
          </cell>
          <cell r="C7453" t="str">
            <v>Cleaning Wipe For Glass Protector-Primo S7 Pro</v>
          </cell>
          <cell r="D7453">
            <v>1</v>
          </cell>
        </row>
        <row r="7454">
          <cell r="B7454">
            <v>228062</v>
          </cell>
          <cell r="C7454" t="str">
            <v>Polybag For Glass Protector-Primo S7 Pro</v>
          </cell>
          <cell r="D7454">
            <v>1</v>
          </cell>
        </row>
        <row r="7455">
          <cell r="B7455">
            <v>228111</v>
          </cell>
          <cell r="C7455" t="str">
            <v>Middle Housing Aurora Green-Primo H9</v>
          </cell>
          <cell r="D7455">
            <v>1.02</v>
          </cell>
        </row>
        <row r="7456">
          <cell r="B7456">
            <v>228162</v>
          </cell>
          <cell r="C7456" t="str">
            <v>Touch With LCM-Black-Primo HM5</v>
          </cell>
          <cell r="D7456">
            <v>1.02</v>
          </cell>
        </row>
        <row r="7457">
          <cell r="B7457">
            <v>228163</v>
          </cell>
          <cell r="C7457" t="str">
            <v>Camera 8M Front-Primo HM5</v>
          </cell>
          <cell r="D7457">
            <v>1.0049999999999999</v>
          </cell>
        </row>
        <row r="7458">
          <cell r="B7458">
            <v>228164</v>
          </cell>
          <cell r="C7458" t="str">
            <v>Camera 13M Back-Primo HM5</v>
          </cell>
          <cell r="D7458">
            <v>1.0049999999999999</v>
          </cell>
        </row>
        <row r="7459">
          <cell r="B7459">
            <v>228165</v>
          </cell>
          <cell r="C7459" t="str">
            <v>Camera 0.3M Rear Auxiliary-Primo HM5</v>
          </cell>
          <cell r="D7459">
            <v>1.0049999999999999</v>
          </cell>
        </row>
        <row r="7460">
          <cell r="B7460">
            <v>228166</v>
          </cell>
          <cell r="C7460" t="str">
            <v>Fingerprint-Black-Primo HM5</v>
          </cell>
          <cell r="D7460">
            <v>1.0049999999999999</v>
          </cell>
        </row>
        <row r="7461">
          <cell r="B7461">
            <v>228167</v>
          </cell>
          <cell r="C7461" t="str">
            <v>Fingerprint-Midnight Cyan-Primo HM5</v>
          </cell>
          <cell r="D7461">
            <v>1.0049999999999999</v>
          </cell>
        </row>
        <row r="7462">
          <cell r="B7462">
            <v>228168</v>
          </cell>
          <cell r="C7462" t="str">
            <v>Fingerprint-Purple-Primo HM5</v>
          </cell>
          <cell r="D7462">
            <v>1.0049999999999999</v>
          </cell>
        </row>
        <row r="7463">
          <cell r="B7463">
            <v>228169</v>
          </cell>
          <cell r="C7463" t="str">
            <v>Receiver-Primo HM5</v>
          </cell>
          <cell r="D7463">
            <v>1.0149999999999999</v>
          </cell>
        </row>
        <row r="7464">
          <cell r="B7464">
            <v>228170</v>
          </cell>
          <cell r="C7464" t="str">
            <v>Speaker-Primo HM5</v>
          </cell>
          <cell r="D7464">
            <v>1.0149999999999999</v>
          </cell>
        </row>
        <row r="7465">
          <cell r="B7465">
            <v>228171</v>
          </cell>
          <cell r="C7465" t="str">
            <v>Vibrator Motor-Primo HM5</v>
          </cell>
          <cell r="D7465">
            <v>1.01</v>
          </cell>
        </row>
        <row r="7466">
          <cell r="B7466">
            <v>228172</v>
          </cell>
          <cell r="C7466" t="str">
            <v>MIC-Primo HM5</v>
          </cell>
          <cell r="D7466">
            <v>1.0149999999999999</v>
          </cell>
        </row>
        <row r="7467">
          <cell r="B7467">
            <v>228173</v>
          </cell>
          <cell r="C7467" t="str">
            <v>Sub PCBA-Primo HM5</v>
          </cell>
          <cell r="D7467">
            <v>1.01</v>
          </cell>
        </row>
        <row r="7468">
          <cell r="B7468">
            <v>228174</v>
          </cell>
          <cell r="C7468" t="str">
            <v>Main FPC-Primo HM5</v>
          </cell>
          <cell r="D7468">
            <v>1.008</v>
          </cell>
        </row>
        <row r="7469">
          <cell r="B7469">
            <v>228175</v>
          </cell>
          <cell r="C7469" t="str">
            <v>FPC Key With Dome-Primo HM5</v>
          </cell>
          <cell r="D7469">
            <v>1.0149999999999999</v>
          </cell>
        </row>
        <row r="7470">
          <cell r="B7470">
            <v>228176</v>
          </cell>
          <cell r="C7470" t="str">
            <v>L/P Sensor FPC-Primo HM5</v>
          </cell>
          <cell r="D7470">
            <v>1.008</v>
          </cell>
        </row>
        <row r="7471">
          <cell r="B7471">
            <v>228177</v>
          </cell>
          <cell r="C7471" t="str">
            <v>Receiver FPC-Primo HM5</v>
          </cell>
          <cell r="D7471">
            <v>1.008</v>
          </cell>
        </row>
        <row r="7472">
          <cell r="B7472">
            <v>228178</v>
          </cell>
          <cell r="C7472" t="str">
            <v>Speaker FPC-Primo HM5</v>
          </cell>
          <cell r="D7472">
            <v>1.008</v>
          </cell>
        </row>
        <row r="7473">
          <cell r="B7473">
            <v>228179</v>
          </cell>
          <cell r="C7473" t="str">
            <v>Cable Coaxial-Primo HM5</v>
          </cell>
          <cell r="D7473">
            <v>1.0149999999999999</v>
          </cell>
        </row>
        <row r="7474">
          <cell r="B7474">
            <v>228180</v>
          </cell>
          <cell r="C7474" t="str">
            <v>Antenna GSM -Primo HM5</v>
          </cell>
          <cell r="D7474">
            <v>1.02</v>
          </cell>
        </row>
        <row r="7475">
          <cell r="B7475">
            <v>228181</v>
          </cell>
          <cell r="C7475" t="str">
            <v>Antenna Diversity-Primo HM5</v>
          </cell>
          <cell r="D7475">
            <v>1.02</v>
          </cell>
        </row>
        <row r="7476">
          <cell r="B7476">
            <v>228182</v>
          </cell>
          <cell r="C7476" t="str">
            <v>Antenna GPS BT/Wifi-Primo HM5</v>
          </cell>
          <cell r="D7476">
            <v>1.02</v>
          </cell>
        </row>
        <row r="7477">
          <cell r="B7477">
            <v>228183</v>
          </cell>
          <cell r="C7477" t="str">
            <v>Battery WMB4900A-Primo HM5</v>
          </cell>
          <cell r="D7477">
            <v>1.01</v>
          </cell>
        </row>
        <row r="7478">
          <cell r="B7478">
            <v>228184</v>
          </cell>
          <cell r="C7478" t="str">
            <v>Front Housing-Black-Primo HM5</v>
          </cell>
          <cell r="D7478">
            <v>1.02</v>
          </cell>
        </row>
        <row r="7479">
          <cell r="B7479">
            <v>228185</v>
          </cell>
          <cell r="C7479" t="str">
            <v>Middle Housing-Black-Primo HM5</v>
          </cell>
          <cell r="D7479">
            <v>1.02</v>
          </cell>
        </row>
        <row r="7480">
          <cell r="B7480">
            <v>228186</v>
          </cell>
          <cell r="C7480" t="str">
            <v>Speaker Bracket-Primo HM5</v>
          </cell>
          <cell r="D7480">
            <v>1.02</v>
          </cell>
        </row>
        <row r="7481">
          <cell r="B7481">
            <v>228187</v>
          </cell>
          <cell r="C7481" t="str">
            <v>Back Housing(Battery Cover)Black-Primo HM5</v>
          </cell>
          <cell r="D7481">
            <v>1.01</v>
          </cell>
        </row>
        <row r="7482">
          <cell r="B7482">
            <v>228188</v>
          </cell>
          <cell r="C7482" t="str">
            <v>Back Housing(Battery Cover)Midnight Cyan-Primo HM5</v>
          </cell>
          <cell r="D7482">
            <v>1.01</v>
          </cell>
        </row>
        <row r="7483">
          <cell r="B7483">
            <v>228189</v>
          </cell>
          <cell r="C7483" t="str">
            <v>Back Housing(Battery Cover)Purple-Primo HM5</v>
          </cell>
          <cell r="D7483">
            <v>1.01</v>
          </cell>
        </row>
        <row r="7484">
          <cell r="B7484">
            <v>228190</v>
          </cell>
          <cell r="C7484" t="str">
            <v>L Sensor Silicon Case-Primo HM5</v>
          </cell>
          <cell r="D7484">
            <v>1.02</v>
          </cell>
        </row>
        <row r="7485">
          <cell r="B7485">
            <v>228191</v>
          </cell>
          <cell r="C7485" t="str">
            <v>Side Key-Black-Primo HM5</v>
          </cell>
          <cell r="D7485">
            <v>1.02</v>
          </cell>
        </row>
        <row r="7486">
          <cell r="B7486">
            <v>228192</v>
          </cell>
          <cell r="C7486" t="str">
            <v>Side Key-Midnight Cyan-Primo HM5</v>
          </cell>
          <cell r="D7486">
            <v>1.02</v>
          </cell>
        </row>
        <row r="7487">
          <cell r="B7487">
            <v>228193</v>
          </cell>
          <cell r="C7487" t="str">
            <v>Side Key-Purple-Primo HM5</v>
          </cell>
          <cell r="D7487">
            <v>1.02</v>
          </cell>
        </row>
        <row r="7488">
          <cell r="B7488">
            <v>228194</v>
          </cell>
          <cell r="C7488" t="str">
            <v>Sim Card Tray-Black-Primo HM5</v>
          </cell>
          <cell r="D7488">
            <v>1.02</v>
          </cell>
        </row>
        <row r="7489">
          <cell r="B7489">
            <v>228195</v>
          </cell>
          <cell r="C7489" t="str">
            <v>Sim Card Tray-Midnight Cyan-Primo HM5</v>
          </cell>
          <cell r="D7489">
            <v>1.02</v>
          </cell>
        </row>
        <row r="7490">
          <cell r="B7490">
            <v>228196</v>
          </cell>
          <cell r="C7490" t="str">
            <v>Sim Card Tray-Purple-Primo HM5</v>
          </cell>
          <cell r="D7490">
            <v>1.02</v>
          </cell>
        </row>
        <row r="7491">
          <cell r="B7491">
            <v>228197</v>
          </cell>
          <cell r="C7491" t="str">
            <v>Camera Lens-Black-Primo HM5</v>
          </cell>
          <cell r="D7491">
            <v>1.01</v>
          </cell>
        </row>
        <row r="7492">
          <cell r="B7492">
            <v>228198</v>
          </cell>
          <cell r="C7492" t="str">
            <v>Tape Battery Double Sided 50*4*0.15mm-Primo HM5</v>
          </cell>
          <cell r="D7492">
            <v>2.06</v>
          </cell>
        </row>
        <row r="7493">
          <cell r="B7493">
            <v>228199</v>
          </cell>
          <cell r="C7493" t="str">
            <v>Speaker Dustproof Net-Primo HM5</v>
          </cell>
          <cell r="D7493">
            <v>2.02</v>
          </cell>
        </row>
        <row r="7494">
          <cell r="B7494">
            <v>228200</v>
          </cell>
          <cell r="C7494" t="str">
            <v>Foam Speaker Sealing 49.5*15.41*0.5mm-Primo HM5</v>
          </cell>
          <cell r="D7494">
            <v>1.03</v>
          </cell>
        </row>
        <row r="7495">
          <cell r="B7495">
            <v>228201</v>
          </cell>
          <cell r="C7495" t="str">
            <v>Foam Camera Sealing Outer Diameter:5.0 Inner Bore: 3.5*1mm-Primo HM5</v>
          </cell>
          <cell r="D7495">
            <v>1.03</v>
          </cell>
        </row>
        <row r="7496">
          <cell r="B7496">
            <v>228202</v>
          </cell>
          <cell r="C7496" t="str">
            <v>Tape Camera Lens Double Sided 27.4*8.9*0.1mm-Primo HM5</v>
          </cell>
          <cell r="D7496">
            <v>1.03</v>
          </cell>
        </row>
        <row r="7497">
          <cell r="B7497">
            <v>228203</v>
          </cell>
          <cell r="C7497" t="str">
            <v>Conductive Cloth Sub PCBA 34.7*3.2*0.1mm-Primo HM5</v>
          </cell>
          <cell r="D7497">
            <v>1.02</v>
          </cell>
        </row>
        <row r="7498">
          <cell r="B7498">
            <v>228204</v>
          </cell>
          <cell r="C7498" t="str">
            <v>Foam VGA Padding 7.8*6.9*1.7mm-Primo HM5</v>
          </cell>
          <cell r="D7498">
            <v>1.03</v>
          </cell>
        </row>
        <row r="7499">
          <cell r="B7499">
            <v>228205</v>
          </cell>
          <cell r="C7499" t="str">
            <v>Screw Silver M 1.4*2.5 mm-Primo HM5</v>
          </cell>
          <cell r="D7499">
            <v>2.06</v>
          </cell>
        </row>
        <row r="7500">
          <cell r="B7500">
            <v>228206</v>
          </cell>
          <cell r="C7500" t="str">
            <v>Screw Black M1.4*3.0mm-Primo HM5</v>
          </cell>
          <cell r="D7500">
            <v>12.36</v>
          </cell>
        </row>
        <row r="7501">
          <cell r="B7501">
            <v>228207</v>
          </cell>
          <cell r="C7501" t="str">
            <v>Screw M1.4*3.5-Primo HM5</v>
          </cell>
          <cell r="D7501">
            <v>2.06</v>
          </cell>
        </row>
        <row r="7502">
          <cell r="B7502">
            <v>228208</v>
          </cell>
          <cell r="C7502" t="str">
            <v>Graphite Film PCBA 49.22*73.74*0.1mm-Primo HM5</v>
          </cell>
          <cell r="D7502">
            <v>1.03</v>
          </cell>
        </row>
        <row r="7503">
          <cell r="B7503">
            <v>228209</v>
          </cell>
          <cell r="C7503" t="str">
            <v>Graphite Film Battery Cover 51.5*47.05*0.1mm-Primo HM5</v>
          </cell>
          <cell r="D7503">
            <v>1.03</v>
          </cell>
        </row>
        <row r="7504">
          <cell r="B7504">
            <v>228210</v>
          </cell>
          <cell r="C7504" t="str">
            <v>Graphite Film LCM 65*55*0.05mm-Primo HM5</v>
          </cell>
          <cell r="D7504">
            <v>1.03</v>
          </cell>
        </row>
        <row r="7505">
          <cell r="B7505">
            <v>228211</v>
          </cell>
          <cell r="C7505" t="str">
            <v>Conductive Cloth Speaker Grounding 14.5*8.5*0.05mm-Primo HM5</v>
          </cell>
          <cell r="D7505">
            <v>1.02</v>
          </cell>
        </row>
        <row r="7506">
          <cell r="B7506">
            <v>228212</v>
          </cell>
          <cell r="C7506" t="str">
            <v>Gasket Antenna -Primo HM5</v>
          </cell>
          <cell r="D7506">
            <v>2.06</v>
          </cell>
        </row>
        <row r="7507">
          <cell r="B7507">
            <v>228213</v>
          </cell>
          <cell r="C7507" t="str">
            <v>Foam Front Camera FPC Supporting 7.0*1.0*1.0mm-Primo HM5</v>
          </cell>
          <cell r="D7507">
            <v>2.06</v>
          </cell>
        </row>
        <row r="7508">
          <cell r="B7508">
            <v>228215</v>
          </cell>
          <cell r="C7508" t="str">
            <v>Tape Mylar Single Screen Connector 21.0*6.5*0.05mm-Primo HM5</v>
          </cell>
          <cell r="D7508">
            <v>1.02</v>
          </cell>
        </row>
        <row r="7509">
          <cell r="B7509">
            <v>228216</v>
          </cell>
          <cell r="C7509" t="str">
            <v>Tape Mylar Battery connector 18.0*6.5*0.05mm-Primo HM5</v>
          </cell>
          <cell r="D7509">
            <v>1.02</v>
          </cell>
        </row>
        <row r="7510">
          <cell r="B7510">
            <v>228217</v>
          </cell>
          <cell r="C7510" t="str">
            <v>Screw Label Dia 2.5mm With "W"-Primo HM5</v>
          </cell>
          <cell r="D7510">
            <v>2.04</v>
          </cell>
        </row>
        <row r="7511">
          <cell r="B7511">
            <v>228218</v>
          </cell>
          <cell r="C7511" t="str">
            <v>Waterproof Label Dia 3.5mm-Primo HM5</v>
          </cell>
          <cell r="D7511">
            <v>2.04</v>
          </cell>
        </row>
        <row r="7512">
          <cell r="B7512">
            <v>228219</v>
          </cell>
          <cell r="C7512" t="str">
            <v>SIM Slot Ejector Pin -Primo HM5</v>
          </cell>
          <cell r="D7512">
            <v>1.02</v>
          </cell>
        </row>
        <row r="7513">
          <cell r="B7513">
            <v>228220</v>
          </cell>
          <cell r="C7513" t="str">
            <v>TP Protective Film-Primo HM5</v>
          </cell>
          <cell r="D7513">
            <v>1.01</v>
          </cell>
        </row>
        <row r="7514">
          <cell r="B7514">
            <v>228221</v>
          </cell>
          <cell r="C7514" t="str">
            <v>Battery Cover Protective Film-Primo HM5</v>
          </cell>
          <cell r="D7514">
            <v>1.01</v>
          </cell>
        </row>
        <row r="7515">
          <cell r="B7515">
            <v>228222</v>
          </cell>
          <cell r="C7515" t="str">
            <v>Phone Case-Primo HM5</v>
          </cell>
          <cell r="D7515">
            <v>1</v>
          </cell>
        </row>
        <row r="7516">
          <cell r="B7516">
            <v>228223</v>
          </cell>
          <cell r="C7516" t="str">
            <v>Handset IMEI Label 35*19mm-Primo HM5</v>
          </cell>
          <cell r="D7516">
            <v>1.02</v>
          </cell>
        </row>
        <row r="7517">
          <cell r="B7517">
            <v>228224</v>
          </cell>
          <cell r="C7517" t="str">
            <v>GB Seal Label 38*19mm-Primo HM5</v>
          </cell>
          <cell r="D7517">
            <v>1.02</v>
          </cell>
        </row>
        <row r="7518">
          <cell r="B7518">
            <v>228225</v>
          </cell>
          <cell r="C7518" t="str">
            <v>Handset PE Bag 100*200mm-Primo HM5</v>
          </cell>
          <cell r="D7518">
            <v>1</v>
          </cell>
        </row>
        <row r="7519">
          <cell r="B7519">
            <v>228226</v>
          </cell>
          <cell r="C7519" t="str">
            <v>Battery WMB3000H-Primo GH9</v>
          </cell>
          <cell r="D7519">
            <v>1.01</v>
          </cell>
        </row>
        <row r="7520">
          <cell r="B7520">
            <v>228227</v>
          </cell>
          <cell r="C7520" t="str">
            <v>Battery WMB4000I-Primo H9 Pro</v>
          </cell>
          <cell r="D7520">
            <v>1.01</v>
          </cell>
        </row>
        <row r="7521">
          <cell r="B7521">
            <v>228362</v>
          </cell>
          <cell r="C7521" t="str">
            <v>Giftbox With Jacket-Primo HM5</v>
          </cell>
          <cell r="D7521">
            <v>1</v>
          </cell>
        </row>
        <row r="7522">
          <cell r="B7522">
            <v>228368</v>
          </cell>
          <cell r="C7522" t="str">
            <v>Giftbox With Jacket-Primo H9 Pro</v>
          </cell>
          <cell r="D7522">
            <v>1</v>
          </cell>
        </row>
        <row r="7523">
          <cell r="B7523">
            <v>228571</v>
          </cell>
          <cell r="C7523" t="str">
            <v>CAP 0201 3.9pF +/-0.25pF C0G 50v</v>
          </cell>
          <cell r="D7523">
            <v>2.0299999999999998</v>
          </cell>
        </row>
        <row r="7524">
          <cell r="B7524">
            <v>228572</v>
          </cell>
          <cell r="C7524" t="str">
            <v>IND 0201 1.0nH +/-0.1nH Q&gt;12 Srf=17GHz DCR=0.15ohm Ir=600mA</v>
          </cell>
          <cell r="D7524">
            <v>1.02</v>
          </cell>
        </row>
        <row r="7525">
          <cell r="B7525">
            <v>228573</v>
          </cell>
          <cell r="C7525" t="str">
            <v>IND 0201 2.0nH +/-0.2nH Q&gt;13 Srf=10GHz DCR=0.23ohm Ir=300mA</v>
          </cell>
          <cell r="D7525">
            <v>1.02</v>
          </cell>
        </row>
        <row r="7526">
          <cell r="B7526">
            <v>228574</v>
          </cell>
          <cell r="C7526" t="str">
            <v>IND 0201 4.3nH +/-3% Q&gt;13 Srf=6.5GHz DCR=0.58ohm Ir=300mA</v>
          </cell>
          <cell r="D7526">
            <v>2.04</v>
          </cell>
        </row>
        <row r="7527">
          <cell r="B7527">
            <v>228575</v>
          </cell>
          <cell r="C7527" t="str">
            <v>IND 0201 5.6nH +/-3% Q&gt;12 Srf=6GHz DCR=0.88ohm Ir=250mA</v>
          </cell>
          <cell r="D7527">
            <v>1.02</v>
          </cell>
        </row>
        <row r="7528">
          <cell r="B7528">
            <v>228576</v>
          </cell>
          <cell r="C7528" t="str">
            <v>IND 0201 6.2nH +/-3% Q&gt;12 Srf=6GHz DCR=1.15ohm Ir=200mA</v>
          </cell>
          <cell r="D7528">
            <v>1.02</v>
          </cell>
        </row>
        <row r="7529">
          <cell r="B7529">
            <v>228577</v>
          </cell>
          <cell r="C7529" t="str">
            <v>IND 0201 6.8nH +/-3% Q&gt;12 Srf=5.4GHz DCR=1.15ohm Ir=200mA</v>
          </cell>
          <cell r="D7529">
            <v>2.04</v>
          </cell>
        </row>
        <row r="7530">
          <cell r="B7530">
            <v>228578</v>
          </cell>
          <cell r="C7530" t="str">
            <v>IND 0201 9.1nH +/-3% Q&gt;11 Srf=4.5GHz DCR=1.4ohm Ir=200mA</v>
          </cell>
          <cell r="D7530">
            <v>1.02</v>
          </cell>
        </row>
        <row r="7531">
          <cell r="B7531">
            <v>228579</v>
          </cell>
          <cell r="C7531" t="str">
            <v>IND 0201 10nH +/-3% Q&gt;11 Srf=4.5GHz DCR=1.52ohm Ir=190mA</v>
          </cell>
          <cell r="D7531">
            <v>2.04</v>
          </cell>
        </row>
        <row r="7532">
          <cell r="B7532">
            <v>228580</v>
          </cell>
          <cell r="C7532" t="str">
            <v>IND 0201 18nH +/-3% Q&gt;11 Srf=2.8GHz DCR=2.28ohm Ir=160mA</v>
          </cell>
          <cell r="D7532">
            <v>2.04</v>
          </cell>
        </row>
        <row r="7533">
          <cell r="B7533">
            <v>228581</v>
          </cell>
          <cell r="C7533" t="str">
            <v>IND 0201 27nH +/-3% Q&gt;7 Srf=1.7GHz DCR=3.65ohm Ir=120mA</v>
          </cell>
          <cell r="D7533">
            <v>2.04</v>
          </cell>
        </row>
        <row r="7534">
          <cell r="B7534">
            <v>228582</v>
          </cell>
          <cell r="C7534" t="str">
            <v>IND 0201 5.1nH +/-0.3nH Q&gt;13 Srf=5.9GHz DCR=0.46ohm Ir=210mA</v>
          </cell>
          <cell r="D7534">
            <v>1.02</v>
          </cell>
        </row>
        <row r="7535">
          <cell r="B7535">
            <v>228583</v>
          </cell>
          <cell r="C7535" t="str">
            <v>IND 0201 7.5nH +/-5% Q&gt;13 Srf=4.7GHz DCR=0.5ohm Ir=200mA</v>
          </cell>
          <cell r="D7535">
            <v>1.02</v>
          </cell>
        </row>
        <row r="7536">
          <cell r="B7536">
            <v>228584</v>
          </cell>
          <cell r="C7536" t="str">
            <v>RF Switcher/MXD86A0S/700-3000MHz/SP10T MIPI/QFN/2.4*2.4*0.5mm</v>
          </cell>
          <cell r="D7536">
            <v>1.02</v>
          </cell>
        </row>
        <row r="7537">
          <cell r="B7537">
            <v>228585</v>
          </cell>
          <cell r="C7537" t="str">
            <v>LNA+SAW/SW7135D/1575.42MHz/1.6dB/17.5000dB /DFN-6pin/1.5*1.0*0.55mm/3kV/1</v>
          </cell>
          <cell r="D7537">
            <v>1.02</v>
          </cell>
        </row>
        <row r="7538">
          <cell r="B7538">
            <v>228586</v>
          </cell>
          <cell r="C7538" t="str">
            <v>earphone slot/12.6 +/-0.1*8.15 +/-0.1*3.95 +/-0.1mm</v>
          </cell>
          <cell r="D7538">
            <v>1.01</v>
          </cell>
        </row>
        <row r="7539">
          <cell r="B7539">
            <v>228588</v>
          </cell>
          <cell r="C7539" t="str">
            <v>simcard connector/NANO/8/12.35 +/-0.1*9.8 +/-0.1*1.35 +/-0.1mm</v>
          </cell>
          <cell r="D7539">
            <v>1.01</v>
          </cell>
        </row>
        <row r="7540">
          <cell r="B7540">
            <v>228589</v>
          </cell>
          <cell r="C7540" t="str">
            <v>2 in 1 card slot/NANO/steel/15/0.9mm/18.2 +/-0.15*12.7 +/-0.15*2.1 +/-0.1mm</v>
          </cell>
          <cell r="D7540">
            <v>1.01</v>
          </cell>
        </row>
        <row r="7541">
          <cell r="B7541">
            <v>228591</v>
          </cell>
          <cell r="C7541" t="str">
            <v>BTB/S/30/8.4 +/-0.05*2.54 +/-0.05*0.8 +/-0.08mm/0.4 PITCH</v>
          </cell>
          <cell r="D7541">
            <v>1.01</v>
          </cell>
        </row>
        <row r="7542">
          <cell r="B7542">
            <v>228592</v>
          </cell>
          <cell r="C7542" t="str">
            <v>battery connector /Receptacle/6pin 4.45 +/-0.1mm*2.4 +/-0.1mm*0.79 +/-0.1mm</v>
          </cell>
          <cell r="D7542">
            <v>1.01</v>
          </cell>
        </row>
        <row r="7543">
          <cell r="B7543">
            <v>228593</v>
          </cell>
          <cell r="C7543" t="str">
            <v>Antenna Shrapnel/2.8 +/-0.15*1.55 +/-0.05*0.65 +/-0.05mm/1.1 +/-0.05mm</v>
          </cell>
          <cell r="D7543">
            <v>4.04</v>
          </cell>
        </row>
        <row r="7544">
          <cell r="B7544">
            <v>228594</v>
          </cell>
          <cell r="C7544" t="str">
            <v>H72/BB Shield Cover/Copper-Nickel-Zinc Alloy/Spray insulating paint inside on top/18.69 +/-0.08mm*8.91 +/-0.08mm*1.45mA+/-0.06mm</v>
          </cell>
          <cell r="D7544">
            <v>1.01</v>
          </cell>
        </row>
        <row r="7545">
          <cell r="B7545">
            <v>228595</v>
          </cell>
          <cell r="C7545" t="str">
            <v>H72/PMU Shield Cover/Copper-Nickel-Zinc Alloy/Spray insulating paint inside on top/30.12 +/-0.08mm*28.32 +/-0.08mm*1.45mA+/-0.06mm</v>
          </cell>
          <cell r="D7545">
            <v>1.01</v>
          </cell>
        </row>
        <row r="7546">
          <cell r="B7546">
            <v>228596</v>
          </cell>
          <cell r="C7546" t="str">
            <v>H72/RF Shield Cover/Copper-Nickel-Zinc Alloy/29.51 +/-0.08mm*34.46 +/-0.08mm*1.45mA+/-0.06mm</v>
          </cell>
          <cell r="D7546">
            <v>1.01</v>
          </cell>
        </row>
        <row r="7547">
          <cell r="B7547">
            <v>228597</v>
          </cell>
          <cell r="C7547" t="str">
            <v>H72/WCN Shield Cover/Copper-Nickel-Zinc Alloy/25.14 +/-0.08mm*34.03 +/-0.08mm*1.40mA+/-0.06mm</v>
          </cell>
          <cell r="D7547">
            <v>1.01</v>
          </cell>
        </row>
        <row r="7548">
          <cell r="B7548">
            <v>228598</v>
          </cell>
          <cell r="C7548" t="str">
            <v>H72A/8 layer/2 class/P0/surface treatment/Immersion gold+OSP(BGAarea)/62mA+/-0.1*45mA+/-0.1*0.8mA+/-0.08mm</v>
          </cell>
          <cell r="D7548">
            <v>1.0009999999999999</v>
          </cell>
        </row>
        <row r="7549">
          <cell r="B7549">
            <v>228689</v>
          </cell>
          <cell r="C7549" t="str">
            <v>Touch With LCM -Primo GH9</v>
          </cell>
          <cell r="D7549">
            <v>1.02</v>
          </cell>
        </row>
        <row r="7550">
          <cell r="B7550">
            <v>228690</v>
          </cell>
          <cell r="C7550" t="str">
            <v>Camera 5M Front-Primo GH9</v>
          </cell>
          <cell r="D7550">
            <v>1.0049999999999999</v>
          </cell>
        </row>
        <row r="7551">
          <cell r="B7551">
            <v>228691</v>
          </cell>
          <cell r="C7551" t="str">
            <v>Camera 13M Back -Primo GH9</v>
          </cell>
          <cell r="D7551">
            <v>1.0049999999999999</v>
          </cell>
        </row>
        <row r="7552">
          <cell r="B7552">
            <v>228692</v>
          </cell>
          <cell r="C7552" t="str">
            <v>Camera 0.3M Rear Auxiliary-Primo GH9</v>
          </cell>
          <cell r="D7552">
            <v>1.0049999999999999</v>
          </cell>
        </row>
        <row r="7553">
          <cell r="B7553">
            <v>228693</v>
          </cell>
          <cell r="C7553" t="str">
            <v>Fingerprint-Black-Primo GH9</v>
          </cell>
          <cell r="D7553">
            <v>1.0049999999999999</v>
          </cell>
        </row>
        <row r="7554">
          <cell r="B7554">
            <v>228694</v>
          </cell>
          <cell r="C7554" t="str">
            <v>Fingerprint-Deep Blue-Primo GH9</v>
          </cell>
          <cell r="D7554">
            <v>1.0049999999999999</v>
          </cell>
        </row>
        <row r="7555">
          <cell r="B7555">
            <v>228695</v>
          </cell>
          <cell r="C7555" t="str">
            <v>Fingerprint-Ocean Green-Primo GH9</v>
          </cell>
          <cell r="D7555">
            <v>1.0049999999999999</v>
          </cell>
        </row>
        <row r="7556">
          <cell r="B7556">
            <v>228697</v>
          </cell>
          <cell r="C7556" t="str">
            <v>Fingerprint-Sky Blue-Primo GH9</v>
          </cell>
          <cell r="D7556">
            <v>1.0049999999999999</v>
          </cell>
        </row>
        <row r="7557">
          <cell r="B7557">
            <v>228698</v>
          </cell>
          <cell r="C7557" t="str">
            <v>Receiver-Primo GH9</v>
          </cell>
          <cell r="D7557">
            <v>1.0149999999999999</v>
          </cell>
        </row>
        <row r="7558">
          <cell r="B7558">
            <v>228699</v>
          </cell>
          <cell r="C7558" t="str">
            <v>Speaker-Primo GH9</v>
          </cell>
          <cell r="D7558">
            <v>1.0149999999999999</v>
          </cell>
        </row>
        <row r="7559">
          <cell r="B7559">
            <v>228704</v>
          </cell>
          <cell r="C7559" t="str">
            <v>Vibrator Motor-Primo GH9</v>
          </cell>
          <cell r="D7559">
            <v>1.01</v>
          </cell>
        </row>
        <row r="7560">
          <cell r="B7560">
            <v>228705</v>
          </cell>
          <cell r="C7560" t="str">
            <v>MIC-Primo GH9</v>
          </cell>
          <cell r="D7560">
            <v>1.0149999999999999</v>
          </cell>
        </row>
        <row r="7561">
          <cell r="B7561">
            <v>228706</v>
          </cell>
          <cell r="C7561" t="str">
            <v>Sub PCBA-Primo GH9</v>
          </cell>
          <cell r="D7561">
            <v>1.01</v>
          </cell>
        </row>
        <row r="7562">
          <cell r="B7562">
            <v>228707</v>
          </cell>
          <cell r="C7562" t="str">
            <v>Main FPC-Primo GH9</v>
          </cell>
          <cell r="D7562">
            <v>1.008</v>
          </cell>
        </row>
        <row r="7563">
          <cell r="B7563">
            <v>228709</v>
          </cell>
          <cell r="C7563" t="str">
            <v>FPC Key With Dome-Primo GH9</v>
          </cell>
          <cell r="D7563">
            <v>1.0149999999999999</v>
          </cell>
        </row>
        <row r="7564">
          <cell r="B7564">
            <v>228710</v>
          </cell>
          <cell r="C7564" t="str">
            <v>FPC P/L Sensor-Primo GH9</v>
          </cell>
          <cell r="D7564">
            <v>1.008</v>
          </cell>
        </row>
        <row r="7565">
          <cell r="B7565">
            <v>228712</v>
          </cell>
          <cell r="C7565" t="str">
            <v>FPC Receiver-Primo GH9</v>
          </cell>
          <cell r="D7565">
            <v>1.008</v>
          </cell>
        </row>
        <row r="7566">
          <cell r="B7566">
            <v>228713</v>
          </cell>
          <cell r="C7566" t="str">
            <v>FPC Speaker-Primo GH9</v>
          </cell>
          <cell r="D7566">
            <v>1.008</v>
          </cell>
        </row>
        <row r="7567">
          <cell r="B7567">
            <v>228714</v>
          </cell>
          <cell r="C7567" t="str">
            <v>Cable Coaxial-Primo GH9</v>
          </cell>
          <cell r="D7567">
            <v>1.0149999999999999</v>
          </cell>
        </row>
        <row r="7568">
          <cell r="B7568">
            <v>228716</v>
          </cell>
          <cell r="C7568" t="str">
            <v>Antenna GSM-Black-Primo GH9</v>
          </cell>
          <cell r="D7568">
            <v>1.02</v>
          </cell>
        </row>
        <row r="7569">
          <cell r="B7569">
            <v>228718</v>
          </cell>
          <cell r="C7569" t="str">
            <v>Antenna Diversity-Black-Primo GH9</v>
          </cell>
          <cell r="D7569">
            <v>1.02</v>
          </cell>
        </row>
        <row r="7570">
          <cell r="B7570">
            <v>228719</v>
          </cell>
          <cell r="C7570" t="str">
            <v>Antenna GPS BT Wifi-Black-Primo GH9</v>
          </cell>
          <cell r="D7570">
            <v>1.02</v>
          </cell>
        </row>
        <row r="7571">
          <cell r="B7571">
            <v>228720</v>
          </cell>
          <cell r="C7571" t="str">
            <v>Front Housing-Black-Primo GH9</v>
          </cell>
          <cell r="D7571">
            <v>1.02</v>
          </cell>
        </row>
        <row r="7572">
          <cell r="B7572">
            <v>228721</v>
          </cell>
          <cell r="C7572" t="str">
            <v>Middle Housing-Black-Primo GH9</v>
          </cell>
          <cell r="D7572">
            <v>1.02</v>
          </cell>
        </row>
        <row r="7573">
          <cell r="B7573">
            <v>228722</v>
          </cell>
          <cell r="C7573" t="str">
            <v>Speaker Bracket-Black-Primo GH9</v>
          </cell>
          <cell r="D7573">
            <v>1.02</v>
          </cell>
        </row>
        <row r="7574">
          <cell r="B7574">
            <v>228723</v>
          </cell>
          <cell r="C7574" t="str">
            <v>Back Housing(Battery Cover)Black-Primo GH9</v>
          </cell>
          <cell r="D7574">
            <v>1.01</v>
          </cell>
        </row>
        <row r="7575">
          <cell r="B7575">
            <v>228724</v>
          </cell>
          <cell r="C7575" t="str">
            <v>Back Housing(Battery Cover)Deep Blue-Primo GH9</v>
          </cell>
          <cell r="D7575">
            <v>1.01</v>
          </cell>
        </row>
        <row r="7576">
          <cell r="B7576">
            <v>228725</v>
          </cell>
          <cell r="C7576" t="str">
            <v>Back Housing(Battery Cover)Ocean Green-Primo GH9</v>
          </cell>
          <cell r="D7576">
            <v>1.01</v>
          </cell>
        </row>
        <row r="7577">
          <cell r="B7577">
            <v>228726</v>
          </cell>
          <cell r="C7577" t="str">
            <v>Back Housing(Battery Cover)Sky Blue-Primo GH9</v>
          </cell>
          <cell r="D7577">
            <v>1.01</v>
          </cell>
        </row>
        <row r="7578">
          <cell r="B7578">
            <v>228727</v>
          </cell>
          <cell r="C7578" t="str">
            <v>L Sensor Silicon Case-Primo GH9</v>
          </cell>
          <cell r="D7578">
            <v>1.02</v>
          </cell>
        </row>
        <row r="7579">
          <cell r="B7579">
            <v>228728</v>
          </cell>
          <cell r="C7579" t="str">
            <v>Rubber Front Camera -Primo GH9</v>
          </cell>
          <cell r="D7579">
            <v>1.03</v>
          </cell>
        </row>
        <row r="7580">
          <cell r="B7580">
            <v>228729</v>
          </cell>
          <cell r="C7580" t="str">
            <v>Side Key-Black-Primo GH9</v>
          </cell>
          <cell r="D7580">
            <v>1.02</v>
          </cell>
        </row>
        <row r="7581">
          <cell r="B7581">
            <v>228730</v>
          </cell>
          <cell r="C7581" t="str">
            <v>Side Key-Deep Blue-Primo GH9</v>
          </cell>
          <cell r="D7581">
            <v>1.02</v>
          </cell>
        </row>
        <row r="7582">
          <cell r="B7582">
            <v>228731</v>
          </cell>
          <cell r="C7582" t="str">
            <v>Side Key-Ocean Green-Primo GH9</v>
          </cell>
          <cell r="D7582">
            <v>1.02</v>
          </cell>
        </row>
        <row r="7583">
          <cell r="B7583">
            <v>228732</v>
          </cell>
          <cell r="C7583" t="str">
            <v>Side Key-Sky Blue-Primo GH9</v>
          </cell>
          <cell r="D7583">
            <v>1.02</v>
          </cell>
        </row>
        <row r="7584">
          <cell r="B7584">
            <v>228733</v>
          </cell>
          <cell r="C7584" t="str">
            <v>Camera Lens Black-Primo GH9</v>
          </cell>
          <cell r="D7584">
            <v>1.01</v>
          </cell>
        </row>
        <row r="7585">
          <cell r="B7585">
            <v>228734</v>
          </cell>
          <cell r="C7585" t="str">
            <v>Mylar Side Key Connector 8.5 *6 *0.05mm-Primo GH9</v>
          </cell>
          <cell r="D7585">
            <v>2.04</v>
          </cell>
        </row>
        <row r="7586">
          <cell r="B7586">
            <v>228735</v>
          </cell>
          <cell r="C7586" t="str">
            <v>Mylar LCD Connector 13*6.8*0.05mm-Primo GH9</v>
          </cell>
          <cell r="D7586">
            <v>1.02</v>
          </cell>
        </row>
        <row r="7587">
          <cell r="B7587">
            <v>228736</v>
          </cell>
          <cell r="C7587" t="str">
            <v>Foam Flash Light Blocking Dia 6.4*1.5mm-Primo GH9</v>
          </cell>
          <cell r="D7587">
            <v>1.03</v>
          </cell>
        </row>
        <row r="7588">
          <cell r="B7588">
            <v>228737</v>
          </cell>
          <cell r="C7588" t="str">
            <v>Conductive Cloth Speaker 17 *6.5*0.05mm-Primo GH9</v>
          </cell>
          <cell r="D7588">
            <v>1.02</v>
          </cell>
        </row>
        <row r="7589">
          <cell r="B7589">
            <v>228738</v>
          </cell>
          <cell r="C7589" t="str">
            <v>Conductive Cloth Front Camera 21*6 *0.1mm-Primo GH9</v>
          </cell>
          <cell r="D7589">
            <v>1.02</v>
          </cell>
        </row>
        <row r="7590">
          <cell r="B7590">
            <v>228740</v>
          </cell>
          <cell r="C7590" t="str">
            <v>Mylar Rear Camera 11.5*8.5 *0.05mm-Primo GH9</v>
          </cell>
          <cell r="D7590">
            <v>1.02</v>
          </cell>
        </row>
        <row r="7591">
          <cell r="B7591">
            <v>228741</v>
          </cell>
          <cell r="C7591" t="str">
            <v>Graphite Film PCBA 33.63*24.74*0.05mm-Primo GH9</v>
          </cell>
          <cell r="D7591">
            <v>1.03</v>
          </cell>
        </row>
        <row r="7592">
          <cell r="B7592">
            <v>228742</v>
          </cell>
          <cell r="C7592" t="str">
            <v>Graphite Film Battery Cover 57*68 *0.1mm-Primo GH9</v>
          </cell>
          <cell r="D7592">
            <v>1.03</v>
          </cell>
        </row>
        <row r="7593">
          <cell r="B7593">
            <v>228743</v>
          </cell>
          <cell r="C7593" t="str">
            <v>Graphite Film LCM 65*55*0.05mm-Primo GH9</v>
          </cell>
          <cell r="D7593">
            <v>1.03</v>
          </cell>
        </row>
        <row r="7594">
          <cell r="B7594">
            <v>228744</v>
          </cell>
          <cell r="C7594" t="str">
            <v>Screw M 1.4*2.5mm-Primo GH9</v>
          </cell>
          <cell r="D7594">
            <v>3.09</v>
          </cell>
        </row>
        <row r="7595">
          <cell r="B7595">
            <v>228745</v>
          </cell>
          <cell r="C7595" t="str">
            <v>Screw M1.4*3.0mm-Primo GH9</v>
          </cell>
          <cell r="D7595">
            <v>13.39</v>
          </cell>
        </row>
        <row r="7596">
          <cell r="B7596">
            <v>228746</v>
          </cell>
          <cell r="C7596" t="str">
            <v>Screw M1.4*3.5mm-Primo GH9</v>
          </cell>
          <cell r="D7596">
            <v>2.06</v>
          </cell>
        </row>
        <row r="7597">
          <cell r="B7597">
            <v>228747</v>
          </cell>
          <cell r="C7597" t="str">
            <v>Screw Label Dia 2.5mm With "W"-Primo GH9</v>
          </cell>
          <cell r="D7597">
            <v>2.04</v>
          </cell>
        </row>
        <row r="7598">
          <cell r="B7598">
            <v>228748</v>
          </cell>
          <cell r="C7598" t="str">
            <v>Waterproof Label Dia 3.5mm-Primo GH9</v>
          </cell>
          <cell r="D7598">
            <v>2.04</v>
          </cell>
        </row>
        <row r="7599">
          <cell r="B7599">
            <v>228749</v>
          </cell>
          <cell r="C7599" t="str">
            <v>TP Protective Film-Primo GH9</v>
          </cell>
          <cell r="D7599">
            <v>1.01</v>
          </cell>
        </row>
        <row r="7600">
          <cell r="B7600">
            <v>228751</v>
          </cell>
          <cell r="C7600" t="str">
            <v>Battery Cover Protective Film -Primo GH9</v>
          </cell>
          <cell r="D7600">
            <v>1.01</v>
          </cell>
        </row>
        <row r="7601">
          <cell r="B7601">
            <v>228752</v>
          </cell>
          <cell r="C7601" t="str">
            <v>Phone Case-Primo GH9</v>
          </cell>
          <cell r="D7601">
            <v>1</v>
          </cell>
        </row>
        <row r="7602">
          <cell r="B7602">
            <v>228753</v>
          </cell>
          <cell r="C7602" t="str">
            <v>Handset IMEI Label 35*19*0.2mm-Primo GH9</v>
          </cell>
          <cell r="D7602">
            <v>1.02</v>
          </cell>
        </row>
        <row r="7603">
          <cell r="B7603">
            <v>228754</v>
          </cell>
          <cell r="C7603" t="str">
            <v>GB Seal Label 38*19*0.2mm-Primo GH9</v>
          </cell>
          <cell r="D7603">
            <v>1.02</v>
          </cell>
        </row>
        <row r="7604">
          <cell r="B7604">
            <v>228755</v>
          </cell>
          <cell r="C7604" t="str">
            <v>Handset PE Bag 100*200mm-Primo GH9</v>
          </cell>
          <cell r="D7604">
            <v>1</v>
          </cell>
        </row>
        <row r="7605">
          <cell r="B7605">
            <v>229335</v>
          </cell>
          <cell r="C7605" t="str">
            <v>Middle Housing Cyan Blue-Primo H9</v>
          </cell>
          <cell r="D7605">
            <v>1.02</v>
          </cell>
        </row>
        <row r="7606">
          <cell r="B7606">
            <v>229353</v>
          </cell>
          <cell r="C7606" t="str">
            <v>RF Adapter 2mm</v>
          </cell>
          <cell r="D7606">
            <v>2.1</v>
          </cell>
        </row>
        <row r="7607">
          <cell r="B7607">
            <v>229492</v>
          </cell>
          <cell r="C7607" t="str">
            <v>Female Socket Jack For 4mm Banana Plug Connector (Red+Black)</v>
          </cell>
          <cell r="D7607">
            <v>2.1</v>
          </cell>
        </row>
        <row r="7608">
          <cell r="B7608">
            <v>229549</v>
          </cell>
          <cell r="C7608" t="str">
            <v>Lower Housing 2.0AMP (WM)</v>
          </cell>
          <cell r="D7608">
            <v>1</v>
          </cell>
        </row>
        <row r="7609">
          <cell r="B7609">
            <v>229677</v>
          </cell>
          <cell r="C7609" t="str">
            <v>USB Cable WMU20010BBC- 2A Type-C-Black-Common</v>
          </cell>
          <cell r="D7609">
            <v>1</v>
          </cell>
        </row>
        <row r="7610">
          <cell r="B7610">
            <v>229691</v>
          </cell>
          <cell r="C7610" t="str">
            <v>Back Housing(Battery Cover) Light Blue-Olvio P18</v>
          </cell>
          <cell r="D7610">
            <v>1.01</v>
          </cell>
        </row>
        <row r="7611">
          <cell r="B7611">
            <v>229693</v>
          </cell>
          <cell r="C7611" t="str">
            <v>Speaker Net-Olvio P18</v>
          </cell>
          <cell r="D7611">
            <v>1.0349999999999999</v>
          </cell>
        </row>
        <row r="7612">
          <cell r="B7612">
            <v>229694</v>
          </cell>
          <cell r="C7612" t="str">
            <v>Middle Housing-Dark Blue-Olvio P18</v>
          </cell>
          <cell r="D7612">
            <v>1.02</v>
          </cell>
        </row>
        <row r="7613">
          <cell r="B7613">
            <v>229696</v>
          </cell>
          <cell r="C7613" t="str">
            <v>Keypad-Dark Blue-Axino A25</v>
          </cell>
          <cell r="D7613">
            <v>1.0149999999999999</v>
          </cell>
        </row>
        <row r="7614">
          <cell r="B7614">
            <v>229697</v>
          </cell>
          <cell r="C7614" t="str">
            <v>Glue-SCT-4801A-1</v>
          </cell>
          <cell r="D7614">
            <v>5.0000000000000001E-4</v>
          </cell>
        </row>
        <row r="7615">
          <cell r="B7615">
            <v>229699</v>
          </cell>
          <cell r="C7615" t="str">
            <v>Screen Protector Glass-Primo NF5</v>
          </cell>
          <cell r="D7615">
            <v>1</v>
          </cell>
        </row>
        <row r="7616">
          <cell r="B7616">
            <v>229757</v>
          </cell>
          <cell r="C7616" t="str">
            <v>Middle Housing-Cyan Blue-Primo GH8</v>
          </cell>
          <cell r="D7616">
            <v>1.01</v>
          </cell>
        </row>
        <row r="7617">
          <cell r="B7617">
            <v>230086</v>
          </cell>
          <cell r="C7617" t="str">
            <v>Touch With LCM Black-Primo H9 Pro</v>
          </cell>
          <cell r="D7617">
            <v>1.02</v>
          </cell>
        </row>
        <row r="7618">
          <cell r="B7618">
            <v>230087</v>
          </cell>
          <cell r="C7618" t="str">
            <v>Camera 8.0M FF Front-Primo H9 Pro</v>
          </cell>
          <cell r="D7618">
            <v>1.0049999999999999</v>
          </cell>
        </row>
        <row r="7619">
          <cell r="B7619">
            <v>230088</v>
          </cell>
          <cell r="C7619" t="str">
            <v>Camera 13M Back-Primo H9 Pro</v>
          </cell>
          <cell r="D7619">
            <v>1.0049999999999999</v>
          </cell>
        </row>
        <row r="7620">
          <cell r="B7620">
            <v>230089</v>
          </cell>
          <cell r="C7620" t="str">
            <v>Camera 5M FF Rear Auxiliary Wide Angle-Primo H9 Pro</v>
          </cell>
          <cell r="D7620">
            <v>1.0049999999999999</v>
          </cell>
        </row>
        <row r="7621">
          <cell r="B7621">
            <v>230090</v>
          </cell>
          <cell r="C7621" t="str">
            <v>Camera 0.3M FF Rear Auxiliary-Primo H9 Pro</v>
          </cell>
          <cell r="D7621">
            <v>1.0049999999999999</v>
          </cell>
        </row>
        <row r="7622">
          <cell r="B7622">
            <v>230091</v>
          </cell>
          <cell r="C7622" t="str">
            <v>Fingerprint Black-Primo H9 Pro</v>
          </cell>
          <cell r="D7622">
            <v>1.0049999999999999</v>
          </cell>
        </row>
        <row r="7623">
          <cell r="B7623">
            <v>230092</v>
          </cell>
          <cell r="C7623" t="str">
            <v>Fingerprint Crystal Sky-Primo H9 Pro</v>
          </cell>
          <cell r="D7623">
            <v>0</v>
          </cell>
        </row>
        <row r="7624">
          <cell r="B7624">
            <v>230093</v>
          </cell>
          <cell r="C7624" t="str">
            <v>Fingerprint Midnight Cyan-Primo H9 Pro</v>
          </cell>
          <cell r="D7624">
            <v>1.0049999999999999</v>
          </cell>
        </row>
        <row r="7625">
          <cell r="B7625">
            <v>230094</v>
          </cell>
          <cell r="C7625" t="str">
            <v>Fingerprint Purple-Primo H9 Pro</v>
          </cell>
          <cell r="D7625">
            <v>1.0049999999999999</v>
          </cell>
        </row>
        <row r="7626">
          <cell r="B7626">
            <v>230095</v>
          </cell>
          <cell r="C7626" t="str">
            <v>Receiver-Primo H9 Pro</v>
          </cell>
          <cell r="D7626">
            <v>1.0149999999999999</v>
          </cell>
        </row>
        <row r="7627">
          <cell r="B7627">
            <v>230096</v>
          </cell>
          <cell r="C7627" t="str">
            <v>Speaker -Primo H9 Pro</v>
          </cell>
          <cell r="D7627">
            <v>1.0149999999999999</v>
          </cell>
        </row>
        <row r="7628">
          <cell r="B7628">
            <v>230097</v>
          </cell>
          <cell r="C7628" t="str">
            <v>Vibrator Motor-Primo H9 Pro</v>
          </cell>
          <cell r="D7628">
            <v>1.01</v>
          </cell>
        </row>
        <row r="7629">
          <cell r="B7629">
            <v>230098</v>
          </cell>
          <cell r="C7629" t="str">
            <v>MIC-Primo H9 Pro</v>
          </cell>
          <cell r="D7629">
            <v>1.0149999999999999</v>
          </cell>
        </row>
        <row r="7630">
          <cell r="B7630">
            <v>230099</v>
          </cell>
          <cell r="C7630" t="str">
            <v>Sub PCBA-Primo H9 Pro</v>
          </cell>
          <cell r="D7630">
            <v>1.01</v>
          </cell>
        </row>
        <row r="7631">
          <cell r="B7631">
            <v>230100</v>
          </cell>
          <cell r="C7631" t="str">
            <v>FPC Main-Primo H9 Pro</v>
          </cell>
          <cell r="D7631">
            <v>1.008</v>
          </cell>
        </row>
        <row r="7632">
          <cell r="B7632">
            <v>230101</v>
          </cell>
          <cell r="C7632" t="str">
            <v>FPC Key With Dome-Primo H9 Pro</v>
          </cell>
          <cell r="D7632">
            <v>1.0149999999999999</v>
          </cell>
        </row>
        <row r="7633">
          <cell r="B7633">
            <v>230102</v>
          </cell>
          <cell r="C7633" t="str">
            <v>FPC P/L Sensor-Primo H9 Pro</v>
          </cell>
          <cell r="D7633">
            <v>1.008</v>
          </cell>
        </row>
        <row r="7634">
          <cell r="B7634">
            <v>230103</v>
          </cell>
          <cell r="C7634" t="str">
            <v>FPC Receiver-Primo H9 Pro</v>
          </cell>
          <cell r="D7634">
            <v>1.008</v>
          </cell>
        </row>
        <row r="7635">
          <cell r="B7635">
            <v>230104</v>
          </cell>
          <cell r="C7635" t="str">
            <v>FPC Speaker -Primo H9 Pro</v>
          </cell>
          <cell r="D7635">
            <v>1.008</v>
          </cell>
        </row>
        <row r="7636">
          <cell r="B7636">
            <v>230105</v>
          </cell>
          <cell r="C7636" t="str">
            <v>Cable Coaxial-Primo H9 Pro</v>
          </cell>
          <cell r="D7636">
            <v>1.0149999999999999</v>
          </cell>
        </row>
        <row r="7637">
          <cell r="B7637">
            <v>230106</v>
          </cell>
          <cell r="C7637" t="str">
            <v>Antenna Main GSM Black-Primo H9 Pro</v>
          </cell>
          <cell r="D7637">
            <v>1.02</v>
          </cell>
        </row>
        <row r="7638">
          <cell r="B7638">
            <v>230107</v>
          </cell>
          <cell r="C7638" t="str">
            <v>Antenna Diversity GSM Black-Primo H9 Pro</v>
          </cell>
          <cell r="D7638">
            <v>1.02</v>
          </cell>
        </row>
        <row r="7639">
          <cell r="B7639">
            <v>230108</v>
          </cell>
          <cell r="C7639" t="str">
            <v>Antenna WIFI/GPS/BT Black-Primo H9 Pro</v>
          </cell>
          <cell r="D7639">
            <v>1.02</v>
          </cell>
        </row>
        <row r="7640">
          <cell r="B7640">
            <v>230109</v>
          </cell>
          <cell r="C7640" t="str">
            <v>Front Housing Black-Primo H9 Pro</v>
          </cell>
          <cell r="D7640">
            <v>1.02</v>
          </cell>
        </row>
        <row r="7641">
          <cell r="B7641">
            <v>230110</v>
          </cell>
          <cell r="C7641" t="str">
            <v>Middle Housing Black-Primo H9 Pro</v>
          </cell>
          <cell r="D7641">
            <v>1.02</v>
          </cell>
        </row>
        <row r="7642">
          <cell r="B7642">
            <v>230111</v>
          </cell>
          <cell r="C7642" t="str">
            <v>Speaker Bracket-Primo H9 Pro</v>
          </cell>
          <cell r="D7642">
            <v>1.02</v>
          </cell>
        </row>
        <row r="7643">
          <cell r="B7643">
            <v>230112</v>
          </cell>
          <cell r="C7643" t="str">
            <v>Back Housing(Battery)Black-Primo H9 Pro</v>
          </cell>
          <cell r="D7643">
            <v>1.01</v>
          </cell>
        </row>
        <row r="7644">
          <cell r="B7644">
            <v>230113</v>
          </cell>
          <cell r="C7644" t="str">
            <v>Back Housing(Battery)Crystal Sky-Primo H9 Pro</v>
          </cell>
          <cell r="D7644">
            <v>1.01</v>
          </cell>
        </row>
        <row r="7645">
          <cell r="B7645">
            <v>230114</v>
          </cell>
          <cell r="C7645" t="str">
            <v>Back Housing(Battery)Midnight Cyan-Primo H9 Pro</v>
          </cell>
          <cell r="D7645">
            <v>1.01</v>
          </cell>
        </row>
        <row r="7646">
          <cell r="B7646">
            <v>230115</v>
          </cell>
          <cell r="C7646" t="str">
            <v>Back Housing(Battery)Purple-Primo H9 Pro</v>
          </cell>
          <cell r="D7646">
            <v>1.01</v>
          </cell>
        </row>
        <row r="7647">
          <cell r="B7647">
            <v>230116</v>
          </cell>
          <cell r="C7647" t="str">
            <v>L Sensor Silicon Case-Primo H9 Pro</v>
          </cell>
          <cell r="D7647">
            <v>1.02</v>
          </cell>
        </row>
        <row r="7648">
          <cell r="B7648">
            <v>230117</v>
          </cell>
          <cell r="C7648" t="str">
            <v>Side Key Black-Primo H9 Pro</v>
          </cell>
          <cell r="D7648">
            <v>1.02</v>
          </cell>
        </row>
        <row r="7649">
          <cell r="B7649">
            <v>230118</v>
          </cell>
          <cell r="C7649" t="str">
            <v>Side Key Crystal Sky-Primo H9 Pro</v>
          </cell>
          <cell r="D7649">
            <v>1.02</v>
          </cell>
        </row>
        <row r="7650">
          <cell r="B7650">
            <v>230119</v>
          </cell>
          <cell r="C7650" t="str">
            <v>Side Key Midnight Cyan-Primo H9 Pro</v>
          </cell>
          <cell r="D7650">
            <v>1.02</v>
          </cell>
        </row>
        <row r="7651">
          <cell r="B7651">
            <v>230120</v>
          </cell>
          <cell r="C7651" t="str">
            <v>Side Key Purple-Primo H9 Pro</v>
          </cell>
          <cell r="D7651">
            <v>1.02</v>
          </cell>
        </row>
        <row r="7652">
          <cell r="B7652">
            <v>230121</v>
          </cell>
          <cell r="C7652" t="str">
            <v>Sim Card Tray Black-Primo H9 Pro</v>
          </cell>
          <cell r="D7652">
            <v>1.02</v>
          </cell>
        </row>
        <row r="7653">
          <cell r="B7653">
            <v>230122</v>
          </cell>
          <cell r="C7653" t="str">
            <v>Sim Card Tray Crystal Sky-Primo H9 Pro</v>
          </cell>
          <cell r="D7653">
            <v>1.02</v>
          </cell>
        </row>
        <row r="7654">
          <cell r="B7654">
            <v>230123</v>
          </cell>
          <cell r="C7654" t="str">
            <v>Sim Card Tray Midnight Cyan-Primo H9 Pro</v>
          </cell>
          <cell r="D7654">
            <v>1.02</v>
          </cell>
        </row>
        <row r="7655">
          <cell r="B7655">
            <v>230124</v>
          </cell>
          <cell r="C7655" t="str">
            <v>Sim Card Tray Purple-Primo H9 Pro</v>
          </cell>
          <cell r="D7655">
            <v>1.02</v>
          </cell>
        </row>
        <row r="7656">
          <cell r="B7656">
            <v>230125</v>
          </cell>
          <cell r="C7656" t="str">
            <v>Camera Lens Black-Primo H9 Pro</v>
          </cell>
          <cell r="D7656">
            <v>1.01</v>
          </cell>
        </row>
        <row r="7657">
          <cell r="B7657">
            <v>230126</v>
          </cell>
          <cell r="C7657" t="str">
            <v>Tape Battery Double Sided 50.0* 4.0* 0.15mm-Primo H9 Pro</v>
          </cell>
          <cell r="D7657">
            <v>2.06</v>
          </cell>
        </row>
        <row r="7658">
          <cell r="B7658">
            <v>230127</v>
          </cell>
          <cell r="C7658" t="str">
            <v>Foam Rear Sub Camera Sealing 4.5*1.5mm-Primo H9 Pro</v>
          </cell>
          <cell r="D7658">
            <v>1.03</v>
          </cell>
        </row>
        <row r="7659">
          <cell r="B7659">
            <v>230128</v>
          </cell>
          <cell r="C7659" t="str">
            <v>Speaker Dustproof Net-Primo H9 Pro</v>
          </cell>
          <cell r="D7659">
            <v>2.02</v>
          </cell>
        </row>
        <row r="7660">
          <cell r="B7660">
            <v>230129</v>
          </cell>
          <cell r="C7660" t="str">
            <v>Foam Speaker Sealing 49.5* 15.41* 0.8mm-Primo H9 Pro</v>
          </cell>
          <cell r="D7660">
            <v>1.03</v>
          </cell>
        </row>
        <row r="7661">
          <cell r="B7661">
            <v>230130</v>
          </cell>
          <cell r="C7661" t="str">
            <v>Foam Front Camera Sealing 3.5* 1.0mm-Primo H9 Pro</v>
          </cell>
          <cell r="D7661">
            <v>1.03</v>
          </cell>
        </row>
        <row r="7662">
          <cell r="B7662">
            <v>230131</v>
          </cell>
          <cell r="C7662" t="str">
            <v>Tape Camera Lens Double Sided 27.4* 8.9* 0.1mm-Primo H9 Pro</v>
          </cell>
          <cell r="D7662">
            <v>1.03</v>
          </cell>
        </row>
        <row r="7663">
          <cell r="B7663">
            <v>230132</v>
          </cell>
          <cell r="C7663" t="str">
            <v>Conductive Cloth Sub PCBA 34.7* 3.2* 0.1mm-Primo H9 Pro</v>
          </cell>
          <cell r="D7663">
            <v>1.02</v>
          </cell>
        </row>
        <row r="7664">
          <cell r="B7664">
            <v>230133</v>
          </cell>
          <cell r="C7664" t="str">
            <v>Foam Battery Slot 50.0* 4.0* 1.0mm-Primo H9 Pro</v>
          </cell>
          <cell r="D7664">
            <v>1.03</v>
          </cell>
        </row>
        <row r="7665">
          <cell r="B7665">
            <v>230135</v>
          </cell>
          <cell r="C7665" t="str">
            <v>Screw Silver M 1.4*2.5 mm-Primo H9 Pro</v>
          </cell>
          <cell r="D7665">
            <v>2.06</v>
          </cell>
        </row>
        <row r="7666">
          <cell r="B7666">
            <v>230136</v>
          </cell>
          <cell r="C7666" t="str">
            <v>Screw Black M1.4*3.0mm-Primo H9 Pro</v>
          </cell>
          <cell r="D7666">
            <v>12.36</v>
          </cell>
        </row>
        <row r="7667">
          <cell r="B7667">
            <v>230137</v>
          </cell>
          <cell r="C7667" t="str">
            <v>Screw M1.4*3.5mm-Primo H9 Pro</v>
          </cell>
          <cell r="D7667">
            <v>2.06</v>
          </cell>
        </row>
        <row r="7668">
          <cell r="B7668">
            <v>230138</v>
          </cell>
          <cell r="C7668" t="str">
            <v>Graphite Film PCBA 49.22*73.74*0.1mm-Primo H9 Pro</v>
          </cell>
          <cell r="D7668">
            <v>1.03</v>
          </cell>
        </row>
        <row r="7669">
          <cell r="B7669">
            <v>230139</v>
          </cell>
          <cell r="C7669" t="str">
            <v>Graphite Film Battery Cover 51.5*47.05*0.1mm-Primo H9 Pro</v>
          </cell>
          <cell r="D7669">
            <v>1.03</v>
          </cell>
        </row>
        <row r="7670">
          <cell r="B7670">
            <v>230140</v>
          </cell>
          <cell r="C7670" t="str">
            <v>Graphite Film LCD 65*55*0.05mm-Primo H9 Pro</v>
          </cell>
          <cell r="D7670">
            <v>1.03</v>
          </cell>
        </row>
        <row r="7671">
          <cell r="B7671">
            <v>230141</v>
          </cell>
          <cell r="C7671" t="str">
            <v>Conductive Cloth Speaker Grounding 14.5*8.5*0.05mm-Primo H9 Pro</v>
          </cell>
          <cell r="D7671">
            <v>1.02</v>
          </cell>
        </row>
        <row r="7672">
          <cell r="B7672">
            <v>230142</v>
          </cell>
          <cell r="C7672" t="str">
            <v>Foam Front Camera FPC Supporting 7.0*1.0*1.0mm-Primo H9 Pro</v>
          </cell>
          <cell r="D7672">
            <v>2.06</v>
          </cell>
        </row>
        <row r="7673">
          <cell r="B7673">
            <v>230143</v>
          </cell>
          <cell r="C7673" t="str">
            <v>Mylar Screen Connector 21.0*6.5*0.05mm-Primo H9 Pro</v>
          </cell>
          <cell r="D7673">
            <v>1.02</v>
          </cell>
        </row>
        <row r="7674">
          <cell r="B7674">
            <v>230144</v>
          </cell>
          <cell r="C7674" t="str">
            <v>Mylar Battery Connector 18.0*6.5*0.05mm-Primo H9 Pro</v>
          </cell>
          <cell r="D7674">
            <v>1.02</v>
          </cell>
        </row>
        <row r="7675">
          <cell r="B7675">
            <v>230145</v>
          </cell>
          <cell r="C7675" t="str">
            <v>Screw Label 2.5mm With "W"-Primo H9 Pro</v>
          </cell>
          <cell r="D7675">
            <v>2.04</v>
          </cell>
        </row>
        <row r="7676">
          <cell r="B7676">
            <v>230146</v>
          </cell>
          <cell r="C7676" t="str">
            <v>Waterproof Label Dia 3.0mm-Primo H9 Pro</v>
          </cell>
          <cell r="D7676">
            <v>2.04</v>
          </cell>
        </row>
        <row r="7677">
          <cell r="B7677">
            <v>230147</v>
          </cell>
          <cell r="C7677" t="str">
            <v>Sim Card Ejector Pin-Primo H9 Pro</v>
          </cell>
          <cell r="D7677">
            <v>1.02</v>
          </cell>
        </row>
        <row r="7678">
          <cell r="B7678">
            <v>230148</v>
          </cell>
          <cell r="C7678" t="str">
            <v>TP Protective Film-Primo H9 Pro</v>
          </cell>
          <cell r="D7678">
            <v>1.01</v>
          </cell>
        </row>
        <row r="7679">
          <cell r="B7679">
            <v>230149</v>
          </cell>
          <cell r="C7679" t="str">
            <v>Battery Cover Protector Film-Primo H9 Pro</v>
          </cell>
          <cell r="D7679">
            <v>1.01</v>
          </cell>
        </row>
        <row r="7680">
          <cell r="B7680">
            <v>230150</v>
          </cell>
          <cell r="C7680" t="str">
            <v>Phone Case-Primo H9 Pro</v>
          </cell>
          <cell r="D7680">
            <v>1</v>
          </cell>
        </row>
        <row r="7681">
          <cell r="B7681">
            <v>230151</v>
          </cell>
          <cell r="C7681" t="str">
            <v>Handset IMEI Label 35*19mm-Primo H9 Pro</v>
          </cell>
          <cell r="D7681">
            <v>1.02</v>
          </cell>
        </row>
        <row r="7682">
          <cell r="B7682">
            <v>230152</v>
          </cell>
          <cell r="C7682" t="str">
            <v>GB Seal Label 38*19mm-Primo H9 Pro</v>
          </cell>
          <cell r="D7682">
            <v>1.02</v>
          </cell>
        </row>
        <row r="7683">
          <cell r="B7683">
            <v>230153</v>
          </cell>
          <cell r="C7683" t="str">
            <v>Handset PE Bag 100*200mm-Primo H9 Pro</v>
          </cell>
          <cell r="D7683">
            <v>1</v>
          </cell>
        </row>
        <row r="7684">
          <cell r="B7684">
            <v>230323</v>
          </cell>
          <cell r="C7684" t="str">
            <v>PCB Mounting Pallet Primo HM5/H9 Pro (WM)</v>
          </cell>
          <cell r="D7684">
            <v>0</v>
          </cell>
        </row>
        <row r="7685">
          <cell r="B7685">
            <v>230903</v>
          </cell>
          <cell r="C7685" t="str">
            <v>Mylar Main FPC Connector Steel Insulation Yellow 11*8.5*0.05mm-Primo N4</v>
          </cell>
          <cell r="D7685">
            <v>0</v>
          </cell>
        </row>
        <row r="7686">
          <cell r="B7686">
            <v>230941</v>
          </cell>
          <cell r="C7686" t="str">
            <v>Front Housing-Deep Blue-ML23(WM)</v>
          </cell>
          <cell r="D7686">
            <v>1</v>
          </cell>
        </row>
        <row r="7687">
          <cell r="B7687">
            <v>230942</v>
          </cell>
          <cell r="C7687" t="str">
            <v>Front Housing-Light Blue-ML23(WM)</v>
          </cell>
          <cell r="D7687">
            <v>1</v>
          </cell>
        </row>
        <row r="7688">
          <cell r="B7688">
            <v>230943</v>
          </cell>
          <cell r="C7688" t="str">
            <v>Middle Housing-Deep Blue-ML23(WM)</v>
          </cell>
          <cell r="D7688">
            <v>1</v>
          </cell>
        </row>
        <row r="7689">
          <cell r="B7689">
            <v>230944</v>
          </cell>
          <cell r="C7689" t="str">
            <v>Middle Housing-Light Blue-ML23(WM)</v>
          </cell>
          <cell r="D7689">
            <v>1</v>
          </cell>
        </row>
        <row r="7690">
          <cell r="B7690">
            <v>230945</v>
          </cell>
          <cell r="C7690" t="str">
            <v>Back Housing(Battery Cover)-Deep Blue-ML23(WM)</v>
          </cell>
          <cell r="D7690">
            <v>1</v>
          </cell>
        </row>
        <row r="7691">
          <cell r="B7691">
            <v>231008</v>
          </cell>
          <cell r="C7691" t="str">
            <v>Screen Protector Glass-Primo HM5/H9 Pro</v>
          </cell>
          <cell r="D7691">
            <v>1</v>
          </cell>
        </row>
        <row r="7692">
          <cell r="B7692">
            <v>231009</v>
          </cell>
          <cell r="C7692" t="str">
            <v>Cleaning Wipe For Glass Protector-Primo HM5/H9 Pro</v>
          </cell>
          <cell r="D7692">
            <v>1</v>
          </cell>
        </row>
        <row r="7693">
          <cell r="B7693">
            <v>231010</v>
          </cell>
          <cell r="C7693" t="str">
            <v>Polybag For Glass Protector-Primo HM5/H9 Pro</v>
          </cell>
          <cell r="D7693">
            <v>1</v>
          </cell>
        </row>
        <row r="7694">
          <cell r="B7694">
            <v>231011</v>
          </cell>
          <cell r="C7694" t="str">
            <v>Back Housing(Battery Cover)-Light Blue-ML23(WM)</v>
          </cell>
          <cell r="D7694">
            <v>1</v>
          </cell>
        </row>
        <row r="7695">
          <cell r="B7695">
            <v>231072</v>
          </cell>
          <cell r="C7695" t="str">
            <v>Ball Grid Array Integrated Circuit (BGA IC) EMCP(3GB+32GB)-(Samsung-KMGD6001BM-B421)</v>
          </cell>
          <cell r="D7695">
            <v>1</v>
          </cell>
        </row>
        <row r="7696">
          <cell r="B7696">
            <v>231127</v>
          </cell>
          <cell r="C7696" t="str">
            <v>Giftbox With Jacket-Primo HM6</v>
          </cell>
          <cell r="D7696">
            <v>1</v>
          </cell>
        </row>
        <row r="7697">
          <cell r="B7697">
            <v>231257</v>
          </cell>
          <cell r="C7697" t="str">
            <v>Evaly Sticker Lamination Finish Size 1.25 Inch*0.75Inch-Primo S7 Pro</v>
          </cell>
          <cell r="D7697">
            <v>1</v>
          </cell>
        </row>
        <row r="7698">
          <cell r="B7698">
            <v>231379</v>
          </cell>
          <cell r="C7698" t="str">
            <v>Main PCBA-OLVIO MM23</v>
          </cell>
          <cell r="D7698">
            <v>1.0069999999999999</v>
          </cell>
        </row>
        <row r="7699">
          <cell r="B7699">
            <v>231380</v>
          </cell>
          <cell r="C7699" t="str">
            <v>LCM 2.4 Inch-OLVIO MM23</v>
          </cell>
          <cell r="D7699">
            <v>1.0249999999999999</v>
          </cell>
        </row>
        <row r="7700">
          <cell r="B7700">
            <v>231381</v>
          </cell>
          <cell r="C7700" t="str">
            <v>Camera 0.8MP Back-OLVIO MM23</v>
          </cell>
          <cell r="D7700">
            <v>1.0125</v>
          </cell>
        </row>
        <row r="7701">
          <cell r="B7701">
            <v>231382</v>
          </cell>
          <cell r="C7701" t="str">
            <v>MIC-OLVIO MM23</v>
          </cell>
          <cell r="D7701">
            <v>1.0149999999999999</v>
          </cell>
        </row>
        <row r="7702">
          <cell r="B7702">
            <v>231383</v>
          </cell>
          <cell r="C7702" t="str">
            <v>Speaker 3 In 1-OLVIO MM23</v>
          </cell>
          <cell r="D7702">
            <v>1.02</v>
          </cell>
        </row>
        <row r="7703">
          <cell r="B7703">
            <v>231384</v>
          </cell>
          <cell r="C7703" t="str">
            <v>LED Light-OLVIO MM23</v>
          </cell>
          <cell r="D7703">
            <v>1.01</v>
          </cell>
        </row>
        <row r="7704">
          <cell r="B7704">
            <v>231385</v>
          </cell>
          <cell r="C7704" t="str">
            <v>Keypad Dome-OLVIO MM23</v>
          </cell>
          <cell r="D7704">
            <v>1.0149999999999999</v>
          </cell>
        </row>
        <row r="7705">
          <cell r="B7705">
            <v>231386</v>
          </cell>
          <cell r="C7705" t="str">
            <v>BT Antenna-OLVIO MM23</v>
          </cell>
          <cell r="D7705">
            <v>1.0149999999999999</v>
          </cell>
        </row>
        <row r="7706">
          <cell r="B7706">
            <v>231387</v>
          </cell>
          <cell r="C7706" t="str">
            <v>Speaker Holder-OLVIO MM23</v>
          </cell>
          <cell r="D7706">
            <v>1.0149999999999999</v>
          </cell>
        </row>
        <row r="7707">
          <cell r="B7707">
            <v>231388</v>
          </cell>
          <cell r="C7707" t="str">
            <v>Front Housing-Black-OLVIO MM23</v>
          </cell>
          <cell r="D7707">
            <v>1.02</v>
          </cell>
        </row>
        <row r="7708">
          <cell r="B7708">
            <v>231389</v>
          </cell>
          <cell r="C7708" t="str">
            <v>Front Housing-Dark Blue-OLVIO MM23</v>
          </cell>
          <cell r="D7708">
            <v>1.02</v>
          </cell>
        </row>
        <row r="7709">
          <cell r="B7709">
            <v>231390</v>
          </cell>
          <cell r="C7709" t="str">
            <v>Front Housing-Light Blue-OLVIO MM23</v>
          </cell>
          <cell r="D7709">
            <v>1.02</v>
          </cell>
        </row>
        <row r="7710">
          <cell r="B7710">
            <v>231391</v>
          </cell>
          <cell r="C7710" t="str">
            <v>Middle Housing-Black-OLVIO MM23</v>
          </cell>
          <cell r="D7710">
            <v>1.02</v>
          </cell>
        </row>
        <row r="7711">
          <cell r="B7711">
            <v>231392</v>
          </cell>
          <cell r="C7711" t="str">
            <v>Middle Housing-Dark Blue-OLVIO MM23</v>
          </cell>
          <cell r="D7711">
            <v>1.02</v>
          </cell>
        </row>
        <row r="7712">
          <cell r="B7712">
            <v>231393</v>
          </cell>
          <cell r="C7712" t="str">
            <v>Middle Housing-Light Blue-OLVIO MM23</v>
          </cell>
          <cell r="D7712">
            <v>1.02</v>
          </cell>
        </row>
        <row r="7713">
          <cell r="B7713">
            <v>231394</v>
          </cell>
          <cell r="C7713" t="str">
            <v>Back Housing(Battery Cover)Black-OLVIO MM23</v>
          </cell>
          <cell r="D7713">
            <v>1.01</v>
          </cell>
        </row>
        <row r="7714">
          <cell r="B7714">
            <v>231395</v>
          </cell>
          <cell r="C7714" t="str">
            <v>Back Housing(Battery Cover)Dark Blue-OLVIO MM23</v>
          </cell>
          <cell r="D7714">
            <v>1.01</v>
          </cell>
        </row>
        <row r="7715">
          <cell r="B7715">
            <v>231398</v>
          </cell>
          <cell r="C7715" t="str">
            <v>Keypad-Black-OLVIO MM23</v>
          </cell>
          <cell r="D7715">
            <v>1.0149999999999999</v>
          </cell>
        </row>
        <row r="7716">
          <cell r="B7716">
            <v>231399</v>
          </cell>
          <cell r="C7716" t="str">
            <v>Keypad-Dark Blue-OLVIO MM23</v>
          </cell>
          <cell r="D7716">
            <v>1.0149999999999999</v>
          </cell>
        </row>
        <row r="7717">
          <cell r="B7717">
            <v>231400</v>
          </cell>
          <cell r="C7717" t="str">
            <v>Keypad-Light Blue-OLVIO MM23</v>
          </cell>
          <cell r="D7717">
            <v>1.01</v>
          </cell>
        </row>
        <row r="7718">
          <cell r="B7718">
            <v>231401</v>
          </cell>
          <cell r="C7718" t="str">
            <v>LCM Lens-Black-OLVIO MM23</v>
          </cell>
          <cell r="D7718">
            <v>1.0249999999999999</v>
          </cell>
        </row>
        <row r="7719">
          <cell r="B7719">
            <v>231402</v>
          </cell>
          <cell r="C7719" t="str">
            <v>Camera Lens-Black-OLVIO MM23</v>
          </cell>
          <cell r="D7719">
            <v>1.0349999999999999</v>
          </cell>
        </row>
        <row r="7720">
          <cell r="B7720">
            <v>231403</v>
          </cell>
          <cell r="C7720" t="str">
            <v>Tape LCM Lens 70.60*47.40*0.15mm-OLVIO MM23</v>
          </cell>
          <cell r="D7720">
            <v>1.0349999999999999</v>
          </cell>
        </row>
        <row r="7721">
          <cell r="B7721">
            <v>231404</v>
          </cell>
          <cell r="C7721" t="str">
            <v>Foam LCM 60.26*42.72*0.3mm-OLVIO MM23</v>
          </cell>
          <cell r="D7721">
            <v>1.0349999999999999</v>
          </cell>
        </row>
        <row r="7722">
          <cell r="B7722">
            <v>231405</v>
          </cell>
          <cell r="C7722" t="str">
            <v>Receiver Net-OLVIO MM23</v>
          </cell>
          <cell r="D7722">
            <v>1.03</v>
          </cell>
        </row>
        <row r="7723">
          <cell r="B7723">
            <v>231406</v>
          </cell>
          <cell r="C7723" t="str">
            <v>Tape Camera Lens 8.8*0.15mm-OLVIO MM23</v>
          </cell>
          <cell r="D7723">
            <v>1.0449999999999999</v>
          </cell>
        </row>
        <row r="7724">
          <cell r="B7724">
            <v>231407</v>
          </cell>
          <cell r="C7724" t="str">
            <v>Speaker Net-OLVIO MM23</v>
          </cell>
          <cell r="D7724">
            <v>1.0349999999999999</v>
          </cell>
        </row>
        <row r="7725">
          <cell r="B7725">
            <v>231408</v>
          </cell>
          <cell r="C7725" t="str">
            <v>Conductive Cloth LCM 56.5*39*0.15mm-OLVIO MM23</v>
          </cell>
          <cell r="D7725">
            <v>1.03</v>
          </cell>
        </row>
        <row r="7726">
          <cell r="B7726">
            <v>231409</v>
          </cell>
          <cell r="C7726" t="str">
            <v>Conductive Cloth LCM 35*12*0.15mm-OLVIO MM23</v>
          </cell>
          <cell r="D7726">
            <v>1.03</v>
          </cell>
        </row>
        <row r="7727">
          <cell r="B7727">
            <v>231411</v>
          </cell>
          <cell r="C7727" t="str">
            <v>Screen Protector Film-OLVIO MM23</v>
          </cell>
          <cell r="D7727">
            <v>1.02</v>
          </cell>
        </row>
        <row r="7728">
          <cell r="B7728">
            <v>231412</v>
          </cell>
          <cell r="C7728" t="str">
            <v>Mylar 34.8*9.2*0.05mm-OLVIO MM23</v>
          </cell>
          <cell r="D7728">
            <v>1.03</v>
          </cell>
        </row>
        <row r="7729">
          <cell r="B7729">
            <v>231413</v>
          </cell>
          <cell r="C7729" t="str">
            <v>Foam USB Jack Shielding 1.6*8.0*0.5mm-OLVIO MM23</v>
          </cell>
          <cell r="D7729">
            <v>1.0349999999999999</v>
          </cell>
        </row>
        <row r="7730">
          <cell r="B7730">
            <v>231414</v>
          </cell>
          <cell r="C7730" t="str">
            <v>Screw CB1.4*4.0, Tooth L=3.5mm, Head H=0.5mm, Head D=2.5mm-OLVIO MM23</v>
          </cell>
          <cell r="D7730">
            <v>6.18</v>
          </cell>
        </row>
        <row r="7731">
          <cell r="B7731">
            <v>231415</v>
          </cell>
          <cell r="C7731" t="str">
            <v>Battery WMBO1800S-OLVIO MM23</v>
          </cell>
          <cell r="D7731">
            <v>1.0015000000000001</v>
          </cell>
        </row>
        <row r="7732">
          <cell r="B7732">
            <v>231416</v>
          </cell>
          <cell r="C7732" t="str">
            <v>Handset PE Bag 180*80mm-OLVIO MM23</v>
          </cell>
          <cell r="D7732">
            <v>1.0049999999999999</v>
          </cell>
        </row>
        <row r="7733">
          <cell r="B7733">
            <v>231417</v>
          </cell>
          <cell r="C7733" t="str">
            <v>Screw Label Dia 2.5mm With "W"-OLVIO MM23</v>
          </cell>
          <cell r="D7733">
            <v>1.02</v>
          </cell>
        </row>
        <row r="7734">
          <cell r="B7734">
            <v>231418</v>
          </cell>
          <cell r="C7734" t="str">
            <v>Waterproof Label Dia 3mm-OLVIO MM23</v>
          </cell>
          <cell r="D7734">
            <v>1.0103</v>
          </cell>
        </row>
        <row r="7735">
          <cell r="B7735">
            <v>231419</v>
          </cell>
          <cell r="C7735" t="str">
            <v>Handset IMEI Label 33.8*10.2mm-OLVIO MM23</v>
          </cell>
          <cell r="D7735">
            <v>1.02</v>
          </cell>
        </row>
        <row r="7736">
          <cell r="B7736">
            <v>231420</v>
          </cell>
          <cell r="C7736" t="str">
            <v>GB Seal Label 38*19mm-OLVIO MM23</v>
          </cell>
          <cell r="D7736">
            <v>1.02</v>
          </cell>
        </row>
        <row r="7737">
          <cell r="B7737">
            <v>231569</v>
          </cell>
          <cell r="C7737" t="str">
            <v>Ceramic Capacitor-471PF\1KV\?10%\Pin Distance:5mm\The Length Of Foot:3.5mm-WMC20000CI</v>
          </cell>
          <cell r="D7737">
            <v>1.0029999999999999</v>
          </cell>
        </row>
        <row r="7738">
          <cell r="B7738">
            <v>231571</v>
          </cell>
          <cell r="C7738" t="str">
            <v>Electrolytic Capacitor-4.7UF\50V?20%\105?\?4*7mm\the length of Foot?3.0mm\ROHS-WMC20000CI</v>
          </cell>
          <cell r="D7738">
            <v>1.0029999999999999</v>
          </cell>
        </row>
        <row r="7739">
          <cell r="B7739">
            <v>231572</v>
          </cell>
          <cell r="C7739" t="str">
            <v>Electrolytic Capacitor-470UF\6.3V?20%\105?\?5*11mm\High frequency low resistance\the length of foot:3.0mm-WMC20000CI</v>
          </cell>
          <cell r="D7739">
            <v>1.0029999999999999</v>
          </cell>
        </row>
        <row r="7740">
          <cell r="B7740">
            <v>231573</v>
          </cell>
          <cell r="C7740" t="str">
            <v>Electrolytic Capacitor-10UF\400V?20%\?8*12\W foot toward the lower left\the front is positive pole\6.5?0.2\P:3.5-WMC20000CI</v>
          </cell>
          <cell r="D7740">
            <v>1.0029999999999999</v>
          </cell>
        </row>
        <row r="7741">
          <cell r="B7741">
            <v>231574</v>
          </cell>
          <cell r="C7741" t="str">
            <v>Electrolytic Capacitor-10UF\400V?20%\?8*12\W foot toward the lower left\the front is negative pole 6.5?0.2\P3.5-WMC20000CI</v>
          </cell>
          <cell r="D7741">
            <v>1.0029999999999999</v>
          </cell>
        </row>
        <row r="7742">
          <cell r="B7742">
            <v>231575</v>
          </cell>
          <cell r="C7742" t="str">
            <v>Solid Capacitor-330UF\6.3V\?20%\105?\?5.5*8mm\the length of foot?3.0?0.5mm\ROHS-WMC20000CI</v>
          </cell>
          <cell r="D7742">
            <v>1.0029999999999999</v>
          </cell>
        </row>
        <row r="7743">
          <cell r="B7743">
            <v>231576</v>
          </cell>
          <cell r="C7743" t="str">
            <v>Y Capacitor-101K\400V\?10%\P:10mm\Y1\the length of foot:3.1MM?0.3 CKD-WMC20000CI</v>
          </cell>
          <cell r="D7743">
            <v>1.0029999999999999</v>
          </cell>
        </row>
        <row r="7744">
          <cell r="B7744">
            <v>231577</v>
          </cell>
          <cell r="C7744" t="str">
            <v>Wire Wound Resistance-4.7??5%\1WS\braid\ processing\anti-explosion\ROHS-WMC20000CI</v>
          </cell>
          <cell r="D7744">
            <v>1.004</v>
          </cell>
        </row>
        <row r="7745">
          <cell r="B7745">
            <v>231578</v>
          </cell>
          <cell r="C7745" t="str">
            <v>Filter Inductance-clavate\?3*10mm?0.5mm*12\L?1.5UH \Outsourcing casing\the length of foot:3.0?0.3mm-WMC20000CI</v>
          </cell>
          <cell r="D7745">
            <v>1.0029999999999999</v>
          </cell>
        </row>
        <row r="7746">
          <cell r="B7746">
            <v>231579</v>
          </cell>
          <cell r="C7746" t="str">
            <v>Color Ring Inductance-470uH\1W?10%\braid\ROHS CKD-WMC20000CI</v>
          </cell>
          <cell r="D7746">
            <v>1.0029999999999999</v>
          </cell>
        </row>
        <row r="7747">
          <cell r="B7747">
            <v>231580</v>
          </cell>
          <cell r="C7747" t="str">
            <v>Transformer-EE16065L\Lp(2-1)=0.8mH\?8?-WMC20000CI</v>
          </cell>
          <cell r="D7747">
            <v>1.002</v>
          </cell>
        </row>
        <row r="7748">
          <cell r="B7748">
            <v>231581</v>
          </cell>
          <cell r="C7748" t="str">
            <v>Metal Pin-TY-65\0.25\length:9.1mm\angle:1.1mm\the length of foot:2.6mm CKD-WMC20000CI</v>
          </cell>
          <cell r="D7748">
            <v>2.0019999999999998</v>
          </cell>
        </row>
        <row r="7749">
          <cell r="B7749">
            <v>231582</v>
          </cell>
          <cell r="C7749" t="str">
            <v>USB-USB\TS-10.6*6.1 straight edge glue type\Reach-WMC20000CI</v>
          </cell>
          <cell r="D7749">
            <v>1</v>
          </cell>
        </row>
        <row r="7750">
          <cell r="B7750">
            <v>231583</v>
          </cell>
          <cell r="C7750" t="str">
            <v>CPE Bag-0.04mmt*60mmW*100mmL+20MM ROHS-WMC20000CI</v>
          </cell>
          <cell r="D7750">
            <v>1.0049999999999999</v>
          </cell>
        </row>
        <row r="7751">
          <cell r="B7751">
            <v>231782</v>
          </cell>
          <cell r="C7751" t="str">
            <v>TPA-67G050200\22F\A00\2020-05-14\53.5*33.5W*1.0t\CKD</v>
          </cell>
          <cell r="D7751">
            <v>1</v>
          </cell>
        </row>
        <row r="7752">
          <cell r="B7752">
            <v>231783</v>
          </cell>
          <cell r="C7752" t="str">
            <v>0805\200Kohm+/-5%\1\4W\ROHS\CKD</v>
          </cell>
          <cell r="D7752">
            <v>1.004</v>
          </cell>
        </row>
        <row r="7753">
          <cell r="B7753">
            <v>231784</v>
          </cell>
          <cell r="C7753" t="str">
            <v>1206\220ohm+/-5%\1\4W\ROHS\CKD</v>
          </cell>
          <cell r="D7753">
            <v>1.004</v>
          </cell>
        </row>
        <row r="7754">
          <cell r="B7754">
            <v>231785</v>
          </cell>
          <cell r="C7754" t="str">
            <v>0603\30Kohm+/-1%\1\10W\ROHS\CKD</v>
          </cell>
          <cell r="D7754">
            <v>1.004</v>
          </cell>
        </row>
        <row r="7755">
          <cell r="B7755">
            <v>231786</v>
          </cell>
          <cell r="C7755" t="str">
            <v>0603\2.87Kohm+/-1%\1\10W\ROHS\CKD</v>
          </cell>
          <cell r="D7755">
            <v>1.004</v>
          </cell>
        </row>
        <row r="7756">
          <cell r="B7756">
            <v>231787</v>
          </cell>
          <cell r="C7756" t="str">
            <v>0805\1.4ohm+/-1%\1\4W\ROHS\CKD</v>
          </cell>
          <cell r="D7756">
            <v>2.008</v>
          </cell>
        </row>
        <row r="7757">
          <cell r="B7757">
            <v>231788</v>
          </cell>
          <cell r="C7757" t="str">
            <v>DP25135B\SO-8\SMT\ROHS\CKD</v>
          </cell>
          <cell r="D7757">
            <v>1</v>
          </cell>
        </row>
        <row r="7758">
          <cell r="B7758">
            <v>231789</v>
          </cell>
          <cell r="C7758" t="str">
            <v>DP4110B\SOP-8 ROHS\CKD</v>
          </cell>
          <cell r="D7758">
            <v>1</v>
          </cell>
        </row>
        <row r="7759">
          <cell r="B7759">
            <v>232087</v>
          </cell>
          <cell r="C7759" t="str">
            <v>Main PCBA-Primo HM5 (WM) 3GB</v>
          </cell>
          <cell r="D7759">
            <v>1</v>
          </cell>
        </row>
        <row r="7760">
          <cell r="B7760">
            <v>232088</v>
          </cell>
          <cell r="C7760" t="str">
            <v>Main PCBA-Primo H9 Pro (WM) 4GB</v>
          </cell>
          <cell r="D7760">
            <v>1</v>
          </cell>
        </row>
        <row r="7761">
          <cell r="B7761">
            <v>232340</v>
          </cell>
          <cell r="C7761" t="str">
            <v>Screw Bolt M2*15</v>
          </cell>
          <cell r="D7761">
            <v>2.1</v>
          </cell>
        </row>
        <row r="7762">
          <cell r="B7762">
            <v>232341</v>
          </cell>
          <cell r="C7762" t="str">
            <v>Allen Bolt M5*50</v>
          </cell>
          <cell r="D7762">
            <v>4.2</v>
          </cell>
        </row>
        <row r="7763">
          <cell r="B7763">
            <v>232428</v>
          </cell>
          <cell r="C7763" t="str">
            <v>WMC05010CH-BK</v>
          </cell>
          <cell r="D7763">
            <v>1</v>
          </cell>
        </row>
        <row r="7764">
          <cell r="B7764">
            <v>232498</v>
          </cell>
          <cell r="C7764" t="str">
            <v>SFG-PCBA-WMC05010CH-BK</v>
          </cell>
          <cell r="D7764">
            <v>1</v>
          </cell>
        </row>
        <row r="7765">
          <cell r="B7765">
            <v>232707</v>
          </cell>
          <cell r="C7765" t="str">
            <v>Giftbox With Jacket-Primo F10</v>
          </cell>
          <cell r="D7765">
            <v>1</v>
          </cell>
        </row>
        <row r="7766">
          <cell r="B7766">
            <v>233011</v>
          </cell>
          <cell r="C7766" t="str">
            <v>Main PCBA-Olvio Q40</v>
          </cell>
          <cell r="D7766">
            <v>1.0069999999999999</v>
          </cell>
        </row>
        <row r="7767">
          <cell r="B7767">
            <v>233012</v>
          </cell>
          <cell r="C7767" t="str">
            <v>LCM 2.4 Inch-Olvio Q40</v>
          </cell>
          <cell r="D7767">
            <v>1.0249999999999999</v>
          </cell>
        </row>
        <row r="7768">
          <cell r="B7768">
            <v>233013</v>
          </cell>
          <cell r="C7768" t="str">
            <v>Camera 0.3MP Back-Olvio Q40</v>
          </cell>
          <cell r="D7768">
            <v>1.02</v>
          </cell>
        </row>
        <row r="7769">
          <cell r="B7769">
            <v>233014</v>
          </cell>
          <cell r="C7769" t="str">
            <v>Speaker-Olvio Q40</v>
          </cell>
          <cell r="D7769">
            <v>1.02</v>
          </cell>
        </row>
        <row r="7770">
          <cell r="B7770">
            <v>233015</v>
          </cell>
          <cell r="C7770" t="str">
            <v>Vibrator Motor-Olvio Q40</v>
          </cell>
          <cell r="D7770">
            <v>1.0149999999999999</v>
          </cell>
        </row>
        <row r="7771">
          <cell r="B7771">
            <v>233016</v>
          </cell>
          <cell r="C7771" t="str">
            <v>MIC-Olvio Q40</v>
          </cell>
          <cell r="D7771">
            <v>1.02</v>
          </cell>
        </row>
        <row r="7772">
          <cell r="B7772">
            <v>233017</v>
          </cell>
          <cell r="C7772" t="str">
            <v>Keypad Dome-Olvio Q40</v>
          </cell>
          <cell r="D7772">
            <v>1.02</v>
          </cell>
        </row>
        <row r="7773">
          <cell r="B7773">
            <v>233018</v>
          </cell>
          <cell r="C7773" t="str">
            <v>BT Antenna-Olvio Q40</v>
          </cell>
          <cell r="D7773">
            <v>1.0149999999999999</v>
          </cell>
        </row>
        <row r="7774">
          <cell r="B7774">
            <v>233019</v>
          </cell>
          <cell r="C7774" t="str">
            <v>Front Housing-Black-Olvio Q40</v>
          </cell>
          <cell r="D7774">
            <v>1.02</v>
          </cell>
        </row>
        <row r="7775">
          <cell r="B7775">
            <v>233020</v>
          </cell>
          <cell r="C7775" t="str">
            <v>Receiver Net-Olvio Q40</v>
          </cell>
          <cell r="D7775">
            <v>1.02</v>
          </cell>
        </row>
        <row r="7776">
          <cell r="B7776">
            <v>233021</v>
          </cell>
          <cell r="C7776" t="str">
            <v>Tape LCD Lens 121.1*47.8mm-Olvio Q40</v>
          </cell>
          <cell r="D7776">
            <v>1.02</v>
          </cell>
        </row>
        <row r="7777">
          <cell r="B7777">
            <v>233022</v>
          </cell>
          <cell r="C7777" t="str">
            <v>Foam LCD 59.59*42.62mm-Olvio Q40</v>
          </cell>
          <cell r="D7777">
            <v>1.02</v>
          </cell>
        </row>
        <row r="7778">
          <cell r="B7778">
            <v>233023</v>
          </cell>
          <cell r="C7778" t="str">
            <v>Middle Housing-Black-Olvio Q40</v>
          </cell>
          <cell r="D7778">
            <v>1.02</v>
          </cell>
        </row>
        <row r="7779">
          <cell r="B7779">
            <v>233024</v>
          </cell>
          <cell r="C7779" t="str">
            <v>Tape Camera Lens 17.4*6.7mm -Olvio Q40</v>
          </cell>
          <cell r="D7779">
            <v>1.03</v>
          </cell>
        </row>
        <row r="7780">
          <cell r="B7780">
            <v>233025</v>
          </cell>
          <cell r="C7780" t="str">
            <v>Seal Foam Middle Housing 35.8*45mm-Olvio Q40</v>
          </cell>
          <cell r="D7780">
            <v>1.02</v>
          </cell>
        </row>
        <row r="7781">
          <cell r="B7781">
            <v>233026</v>
          </cell>
          <cell r="C7781" t="str">
            <v>Back Housing(Battery Cover) Black-Olvio Q40</v>
          </cell>
          <cell r="D7781">
            <v>1.01</v>
          </cell>
        </row>
        <row r="7782">
          <cell r="B7782">
            <v>233027</v>
          </cell>
          <cell r="C7782" t="str">
            <v>Back Housing(Battery Cover) Blue-Olvio Q40</v>
          </cell>
          <cell r="D7782">
            <v>1.01</v>
          </cell>
        </row>
        <row r="7783">
          <cell r="B7783">
            <v>233028</v>
          </cell>
          <cell r="C7783" t="str">
            <v>Back Housing(Battery Cover) Coffee-Olvio Q40</v>
          </cell>
          <cell r="D7783">
            <v>1.01</v>
          </cell>
        </row>
        <row r="7784">
          <cell r="B7784">
            <v>233029</v>
          </cell>
          <cell r="C7784" t="str">
            <v>Keypad-Black-Olvio Q40</v>
          </cell>
          <cell r="D7784">
            <v>1.01</v>
          </cell>
        </row>
        <row r="7785">
          <cell r="B7785">
            <v>233030</v>
          </cell>
          <cell r="C7785" t="str">
            <v>LCM Lens-Black-Olvio Q40</v>
          </cell>
          <cell r="D7785">
            <v>1.03</v>
          </cell>
        </row>
        <row r="7786">
          <cell r="B7786">
            <v>233031</v>
          </cell>
          <cell r="C7786" t="str">
            <v>Camera Lens-Black-Olvio Q40</v>
          </cell>
          <cell r="D7786">
            <v>1.03</v>
          </cell>
        </row>
        <row r="7787">
          <cell r="B7787">
            <v>233032</v>
          </cell>
          <cell r="C7787" t="str">
            <v>Speaker Holder-Olvio Q40</v>
          </cell>
          <cell r="D7787">
            <v>1.016</v>
          </cell>
        </row>
        <row r="7788">
          <cell r="B7788">
            <v>233033</v>
          </cell>
          <cell r="C7788" t="str">
            <v>Conductive Cloth 60*42mm-Olvio Q40</v>
          </cell>
          <cell r="D7788">
            <v>1.02</v>
          </cell>
        </row>
        <row r="7789">
          <cell r="B7789">
            <v>233034</v>
          </cell>
          <cell r="C7789" t="str">
            <v>Mylar Speaker 31*42.72mm-Black-Olvio Q40</v>
          </cell>
          <cell r="D7789">
            <v>1.03</v>
          </cell>
        </row>
        <row r="7790">
          <cell r="B7790">
            <v>233035</v>
          </cell>
          <cell r="C7790" t="str">
            <v>Mylar Welding Pad 27*24.5mm-Black-Olvio Q40</v>
          </cell>
          <cell r="D7790">
            <v>1.03</v>
          </cell>
        </row>
        <row r="7791">
          <cell r="B7791">
            <v>233036</v>
          </cell>
          <cell r="C7791" t="str">
            <v>Seal Foam Speaker Holder 6.5*2.5mm-Olvio Q40</v>
          </cell>
          <cell r="D7791">
            <v>1.02</v>
          </cell>
        </row>
        <row r="7792">
          <cell r="B7792">
            <v>233037</v>
          </cell>
          <cell r="C7792" t="str">
            <v>Screw M1.4*3.5*2.5mm-Olvio Q40</v>
          </cell>
          <cell r="D7792">
            <v>7.14</v>
          </cell>
        </row>
        <row r="7793">
          <cell r="B7793">
            <v>233038</v>
          </cell>
          <cell r="C7793" t="str">
            <v>Battery WMB01000B-Olvio Q40</v>
          </cell>
          <cell r="D7793">
            <v>1.002</v>
          </cell>
        </row>
        <row r="7794">
          <cell r="B7794">
            <v>233039</v>
          </cell>
          <cell r="C7794" t="str">
            <v>Screen Protector Film-Olvio Q40</v>
          </cell>
          <cell r="D7794">
            <v>1</v>
          </cell>
        </row>
        <row r="7795">
          <cell r="B7795">
            <v>233040</v>
          </cell>
          <cell r="C7795" t="str">
            <v>Waterproof Label Dia 2.5mm-Olvio Q40</v>
          </cell>
          <cell r="D7795">
            <v>1.0149999999999999</v>
          </cell>
        </row>
        <row r="7796">
          <cell r="B7796">
            <v>233041</v>
          </cell>
          <cell r="C7796" t="str">
            <v>Handset IMEI Label 39.8*20mm-Olvio Q40</v>
          </cell>
          <cell r="D7796">
            <v>1.02</v>
          </cell>
        </row>
        <row r="7797">
          <cell r="B7797">
            <v>233042</v>
          </cell>
          <cell r="C7797" t="str">
            <v>Screw Label Dia 2.5mm With "W"-Olvio Q40</v>
          </cell>
          <cell r="D7797">
            <v>1.02</v>
          </cell>
        </row>
        <row r="7798">
          <cell r="B7798">
            <v>233043</v>
          </cell>
          <cell r="C7798" t="str">
            <v>GB Seal Label 38*19mm-Olvio Q40</v>
          </cell>
          <cell r="D7798">
            <v>1.02</v>
          </cell>
        </row>
        <row r="7799">
          <cell r="B7799">
            <v>233044</v>
          </cell>
          <cell r="C7799" t="str">
            <v>Handset PE Bag 75*160mm-Olvio Q40</v>
          </cell>
          <cell r="D7799">
            <v>1</v>
          </cell>
        </row>
        <row r="7800">
          <cell r="B7800">
            <v>233051</v>
          </cell>
          <cell r="C7800" t="str">
            <v>RES 0201 0.068ohm +/-1% TCR</v>
          </cell>
          <cell r="D7800">
            <v>1.02</v>
          </cell>
        </row>
        <row r="7801">
          <cell r="B7801">
            <v>233052</v>
          </cell>
          <cell r="C7801" t="str">
            <v>IND 0201 10nH +/-5% Q&gt;10 SRF=3.8GHz DCR=4ohm Ir=60mA</v>
          </cell>
          <cell r="D7801">
            <v>2.04</v>
          </cell>
        </row>
        <row r="7802">
          <cell r="B7802">
            <v>233053</v>
          </cell>
          <cell r="C7802" t="str">
            <v>IND 0201 1.0nH +/-0.3nH Q&gt;13 SRF=10GHz DCR=0.08ohm Ir=520mA</v>
          </cell>
          <cell r="D7802">
            <v>1.02</v>
          </cell>
        </row>
        <row r="7803">
          <cell r="B7803">
            <v>233054</v>
          </cell>
          <cell r="C7803" t="str">
            <v>IND 0201 120nH +/-5% Q&gt;9 SRF=1.0GHz DCR=5ohm Ir=50mA</v>
          </cell>
          <cell r="D7803">
            <v>4.08</v>
          </cell>
        </row>
        <row r="7804">
          <cell r="B7804">
            <v>233055</v>
          </cell>
          <cell r="C7804" t="str">
            <v>IND 0603 220nH +/-5% Q&gt;8 SRF=0.35GHz DCR=2.4ohm Ir=200mA</v>
          </cell>
          <cell r="D7804">
            <v>1.02</v>
          </cell>
        </row>
        <row r="7805">
          <cell r="B7805">
            <v>233056</v>
          </cell>
          <cell r="C7805" t="str">
            <v>IND 0201 2.2nH +/-0.3nH Q&gt;13 SRF=1.0GHz DCR=0.25ohm Ir=290mA</v>
          </cell>
          <cell r="D7805">
            <v>2.04</v>
          </cell>
        </row>
        <row r="7806">
          <cell r="B7806">
            <v>233057</v>
          </cell>
          <cell r="C7806" t="str">
            <v>IND 0201 2.7nH +/-0.3nH Q&gt;13 SRF=9.2GHz DCR=0.22ohm Ir=310mA</v>
          </cell>
          <cell r="D7806">
            <v>1.02</v>
          </cell>
        </row>
        <row r="7807">
          <cell r="B7807">
            <v>233058</v>
          </cell>
          <cell r="C7807" t="str">
            <v>IND 0201 3.0nH +/-0.3nH Q&gt;13 SRF=8.6GHz DCR=0.26ohm Ir=280mA</v>
          </cell>
          <cell r="D7807">
            <v>1.02</v>
          </cell>
        </row>
        <row r="7808">
          <cell r="B7808">
            <v>233059</v>
          </cell>
          <cell r="C7808" t="str">
            <v>IND 0201 33nH +/-5% Q&gt;11 SRF=1.8GHz DCR=2.2ohm Ir=110mA</v>
          </cell>
          <cell r="D7808">
            <v>1.02</v>
          </cell>
        </row>
        <row r="7809">
          <cell r="B7809">
            <v>233060</v>
          </cell>
          <cell r="C7809" t="str">
            <v>IND 0201 3.3nH +/-0.3nH Q&gt;13 SRF=8.1GHz DCR=0.3ohm Ir=270mA</v>
          </cell>
          <cell r="D7809">
            <v>2.04</v>
          </cell>
        </row>
        <row r="7810">
          <cell r="B7810">
            <v>233061</v>
          </cell>
          <cell r="C7810" t="str">
            <v>IND 0201 3.9nH +/-0.3nH Q&gt;13 SRF=7.5GHz DCR=0.42ohm Ir=230mA</v>
          </cell>
          <cell r="D7810">
            <v>1.02</v>
          </cell>
        </row>
        <row r="7811">
          <cell r="B7811">
            <v>233062</v>
          </cell>
          <cell r="C7811" t="str">
            <v>IND 0201 68nH +/-5% Q&gt;11 SRF=1.2GHz DCR=3.2ohm Ir=80mA</v>
          </cell>
          <cell r="D7811">
            <v>1.02</v>
          </cell>
        </row>
        <row r="7812">
          <cell r="B7812">
            <v>233063</v>
          </cell>
          <cell r="C7812" t="str">
            <v>Chip_bead 0402 75ohm @100MHz +/-25% DCR=0.3ohm Ir=600mA</v>
          </cell>
          <cell r="D7812">
            <v>2.04</v>
          </cell>
        </row>
        <row r="7813">
          <cell r="B7813">
            <v>233064</v>
          </cell>
          <cell r="C7813" t="str">
            <v>Chip_bead 0402 1.8Kohm @100MHz +/-25% DCR=1.4ohm Ir=100mA</v>
          </cell>
          <cell r="D7813">
            <v>4.08</v>
          </cell>
        </row>
        <row r="7814">
          <cell r="B7814">
            <v>233065</v>
          </cell>
          <cell r="C7814" t="str">
            <v>Chip_bead 0402 1000ohm @100MHz +/-25% DCR=0.9ohm Ir=200mA</v>
          </cell>
          <cell r="D7814">
            <v>2.04</v>
          </cell>
        </row>
        <row r="7815">
          <cell r="B7815">
            <v>233066</v>
          </cell>
          <cell r="C7815" t="str">
            <v>TVS_Diode Vrwm=4.5V VC=700pF ESD=+/-30KV SOD-323F</v>
          </cell>
          <cell r="D7815">
            <v>1.02</v>
          </cell>
        </row>
        <row r="7816">
          <cell r="B7816">
            <v>233067</v>
          </cell>
          <cell r="C7816" t="str">
            <v>TVS_Dioder Vrwm=12V VC=1020pF ESD=+/-30KV SOD-123</v>
          </cell>
          <cell r="D7816">
            <v>1.02</v>
          </cell>
        </row>
        <row r="7817">
          <cell r="B7817">
            <v>233068</v>
          </cell>
          <cell r="C7817" t="str">
            <v>Transistor NPN SC-75 Ir=100mA SBT5833T1G</v>
          </cell>
          <cell r="D7817">
            <v>3.06</v>
          </cell>
        </row>
        <row r="7818">
          <cell r="B7818">
            <v>233069</v>
          </cell>
          <cell r="C7818" t="str">
            <v>IC FM LNA SOT363-6L 2.07x2.3x1.1mm+/-0.1mm</v>
          </cell>
          <cell r="D7818">
            <v>1.002</v>
          </cell>
        </row>
        <row r="7819">
          <cell r="B7819">
            <v>233070</v>
          </cell>
          <cell r="C7819" t="str">
            <v>IC baseband processor TFBGA 175ball 7.8x7.8x1.211mm +/-0.1mm 0.4pitch SC6531H</v>
          </cell>
          <cell r="D7819">
            <v>1.002</v>
          </cell>
        </row>
        <row r="7820">
          <cell r="B7820">
            <v>233071</v>
          </cell>
          <cell r="C7820" t="str">
            <v>IC RF PA Power Amplifier Module Quad-Band Front End Module with Dual Band Rx Ports 5.22x4.54x1.09mm+/-0.1mm RTM7292</v>
          </cell>
          <cell r="D7820">
            <v>1.002</v>
          </cell>
        </row>
        <row r="7821">
          <cell r="B7821">
            <v>233072</v>
          </cell>
          <cell r="C7821" t="str">
            <v>LED 0603 VF:10-2(2.80~2.90) IV:AR1(112.0~140.0)/AR2(140.0~180.0) BIN:A4-A/A3-C(X:0.259~0.274 Y:0.243~0.277) L-SP194W1D-C01-4T</v>
          </cell>
          <cell r="D7821">
            <v>6.12</v>
          </cell>
        </row>
        <row r="7822">
          <cell r="B7822">
            <v>233073</v>
          </cell>
          <cell r="C7822" t="str">
            <v>Micro USB Connector (2DIP+2SMT) 5PIN 0.65PITCH 8.0x5.6x2.4mmH+/-0.1mm</v>
          </cell>
          <cell r="D7822">
            <v>1.01</v>
          </cell>
        </row>
        <row r="7823">
          <cell r="B7823">
            <v>233074</v>
          </cell>
          <cell r="C7823" t="str">
            <v>Battery Connector 3PIN 3.0PITCH 8.4x3.9x3.5mmH +/-0.1mm</v>
          </cell>
          <cell r="D7823">
            <v>1.01</v>
          </cell>
        </row>
        <row r="7824">
          <cell r="B7824">
            <v>233075</v>
          </cell>
          <cell r="C7824" t="str">
            <v>Audio Jack(Dia 3.5mm) 6pin (3DIP+4SMT) 12.6x6.3x4.7mmH+/-0.2mm</v>
          </cell>
          <cell r="D7824">
            <v>1.01</v>
          </cell>
        </row>
        <row r="7825">
          <cell r="B7825">
            <v>233076</v>
          </cell>
          <cell r="C7825" t="str">
            <v>TF/SIM/SIM 3 in 1 TF card 2.9mmH 8PIN 0.7PITCH SIM Card 1.78mmH 12PIN 0.7PITCH 39.7x12.1x4.5mmH +/-0.1mm</v>
          </cell>
          <cell r="D7825">
            <v>1.01</v>
          </cell>
        </row>
        <row r="7826">
          <cell r="B7826">
            <v>233077</v>
          </cell>
          <cell r="C7826" t="str">
            <v>Crystal 26MHz +/-10ppm 9pF 3225 X3S026000B91H-NZ 3.2*2.5*0.7mm+/-0.1mm</v>
          </cell>
          <cell r="D7826">
            <v>1.02</v>
          </cell>
        </row>
        <row r="7827">
          <cell r="B7827">
            <v>233078</v>
          </cell>
          <cell r="C7827" t="str">
            <v>PCB FF117-MB-V0.2 46.5mmx70.0x1.0mm+/-0.1mm</v>
          </cell>
          <cell r="D7827">
            <v>1.0009999999999999</v>
          </cell>
        </row>
        <row r="7828">
          <cell r="B7828">
            <v>233079</v>
          </cell>
          <cell r="C7828" t="str">
            <v>Shielding Case(BB)27.23x17.32x1.6mmH +/-0.1mm</v>
          </cell>
          <cell r="D7828">
            <v>1</v>
          </cell>
        </row>
        <row r="7829">
          <cell r="B7829">
            <v>233085</v>
          </cell>
          <cell r="C7829" t="str">
            <v>PCB BOARD VP531 6L1S HDI V01C</v>
          </cell>
          <cell r="D7829">
            <v>1.0009999999999999</v>
          </cell>
        </row>
        <row r="7830">
          <cell r="B7830">
            <v>233086</v>
          </cell>
          <cell r="C7830" t="str">
            <v>BB shielding cover VP531 45.59+/-0.1*21.05+/-0.1*1.35+/-0.05</v>
          </cell>
          <cell r="D7830">
            <v>1.01</v>
          </cell>
        </row>
        <row r="7831">
          <cell r="B7831">
            <v>233087</v>
          </cell>
          <cell r="C7831" t="str">
            <v>RES 0201 27Kohm +/-5%</v>
          </cell>
          <cell r="D7831">
            <v>1.02</v>
          </cell>
        </row>
        <row r="7832">
          <cell r="B7832">
            <v>233088</v>
          </cell>
          <cell r="C7832" t="str">
            <v>Micro USB 5Pin_1.2H_0.65pitchDTSDIP USB/5pin/7.50+/-0.2*5.85+/-0.15*2.8MM</v>
          </cell>
          <cell r="D7832">
            <v>1.02</v>
          </cell>
        </row>
        <row r="7833">
          <cell r="B7833">
            <v>233089</v>
          </cell>
          <cell r="C7833" t="str">
            <v>Duplexer for FDD BAND1 1814 Balanced D6RB2G140E1AL</v>
          </cell>
          <cell r="D7833">
            <v>1.02</v>
          </cell>
        </row>
        <row r="7834">
          <cell r="B7834">
            <v>233090</v>
          </cell>
          <cell r="C7834" t="str">
            <v>Duplexer for FDD BAND8 1814 BALANCE SAYEY897MHA0F0A</v>
          </cell>
          <cell r="D7834">
            <v>1.02</v>
          </cell>
        </row>
        <row r="7835">
          <cell r="B7835">
            <v>233091</v>
          </cell>
          <cell r="C7835" t="str">
            <v>Audio con Dia 3.5_5p_3.8T Back DIP2.2 earphone slot/5pin/12.5+/-0.1*6.4+/-0.1*3.8+/-0.1MM</v>
          </cell>
          <cell r="D7835">
            <v>1.01</v>
          </cell>
        </row>
        <row r="7836">
          <cell r="B7836">
            <v>233092</v>
          </cell>
          <cell r="C7836" t="str">
            <v>Micro SIM CONN 6pin_1.5H FKP Micro sim/8pin/15.1+/-0.15*13.2+/-0.15*1.53+/-0.15MM</v>
          </cell>
          <cell r="D7836">
            <v>2.02</v>
          </cell>
        </row>
        <row r="7837">
          <cell r="B7837">
            <v>233093</v>
          </cell>
          <cell r="C7837" t="str">
            <v>Single unidirectionalTVS Vrwm=12V C=1020pF ,SOD123FL</v>
          </cell>
          <cell r="D7837">
            <v>1.02</v>
          </cell>
        </row>
        <row r="7838">
          <cell r="B7838">
            <v>233094</v>
          </cell>
          <cell r="C7838" t="str">
            <v>CAP 0201 100nF+/-20% X5R 16V</v>
          </cell>
          <cell r="D7838">
            <v>4.0599999999999996</v>
          </cell>
        </row>
        <row r="7839">
          <cell r="B7839">
            <v>233095</v>
          </cell>
          <cell r="C7839" t="str">
            <v>Flash LED white,96lm If=250mA,Ifp=600MA CIE6100-5100K 2216 0.65T A-SL686W1D-JP5-4T</v>
          </cell>
          <cell r="D7839">
            <v>1.02</v>
          </cell>
        </row>
        <row r="7840">
          <cell r="B7840">
            <v>233096</v>
          </cell>
          <cell r="C7840" t="str">
            <v>CAP 0402 33pF 5% DC50V</v>
          </cell>
          <cell r="D7840">
            <v>1.0149999999999999</v>
          </cell>
        </row>
        <row r="7841">
          <cell r="B7841">
            <v>233097</v>
          </cell>
          <cell r="C7841" t="str">
            <v>RES 0201 82Kohm 5%</v>
          </cell>
          <cell r="D7841">
            <v>1.02</v>
          </cell>
        </row>
        <row r="7842">
          <cell r="B7842">
            <v>233098</v>
          </cell>
          <cell r="C7842" t="str">
            <v>Rec Pad VP501 5+/-0.15*2.4+/-0.15*1.45+/-0.15mm</v>
          </cell>
          <cell r="D7842">
            <v>2.02</v>
          </cell>
        </row>
        <row r="7843">
          <cell r="B7843">
            <v>233099</v>
          </cell>
          <cell r="C7843" t="str">
            <v>RF shielding frame VP402 9.35+/-0.1*11.15+/-0.1*1.7+/-0.05</v>
          </cell>
          <cell r="D7843">
            <v>1.01</v>
          </cell>
        </row>
        <row r="7844">
          <cell r="B7844">
            <v>233100</v>
          </cell>
          <cell r="C7844" t="str">
            <v>GPS shielding frame VP402 10.45+/-0.1*3.5+/-0.1*1.2+/-0.05</v>
          </cell>
          <cell r="D7844">
            <v>1.01</v>
          </cell>
        </row>
        <row r="7845">
          <cell r="B7845">
            <v>233101</v>
          </cell>
          <cell r="C7845" t="str">
            <v>BB shielding frame VP531 45.19+/-0.1*20.65+/-0.1*1.5+/-0.05</v>
          </cell>
          <cell r="D7845">
            <v>1.01</v>
          </cell>
        </row>
        <row r="7846">
          <cell r="B7846">
            <v>233102</v>
          </cell>
          <cell r="C7846" t="str">
            <v>PA shielding cover VP531 9.35+/-0.1*9.66+/-0.1*1.7+/-0.05</v>
          </cell>
          <cell r="D7846">
            <v>1.01</v>
          </cell>
        </row>
        <row r="7847">
          <cell r="B7847">
            <v>233103</v>
          </cell>
          <cell r="C7847" t="str">
            <v>Ball Grid Array Integrated Circuit (BGA IC) EMCP(1GB+16GB)Samsung</v>
          </cell>
          <cell r="D7847">
            <v>1</v>
          </cell>
        </row>
        <row r="7848">
          <cell r="B7848">
            <v>233104</v>
          </cell>
          <cell r="C7848" t="str">
            <v>Front Housing-Black-Primo D10</v>
          </cell>
          <cell r="D7848">
            <v>1.02</v>
          </cell>
        </row>
        <row r="7849">
          <cell r="B7849">
            <v>233105</v>
          </cell>
          <cell r="C7849" t="str">
            <v>Middle Housing- Black-Primo D10</v>
          </cell>
          <cell r="D7849">
            <v>1.02</v>
          </cell>
        </row>
        <row r="7850">
          <cell r="B7850">
            <v>233106</v>
          </cell>
          <cell r="C7850" t="str">
            <v>Touch Panel-Black-Primo D10</v>
          </cell>
          <cell r="D7850">
            <v>1.02</v>
          </cell>
        </row>
        <row r="7851">
          <cell r="B7851">
            <v>233107</v>
          </cell>
          <cell r="C7851" t="str">
            <v>LCM 5.34 Inch-Primo D10</v>
          </cell>
          <cell r="D7851">
            <v>1.02</v>
          </cell>
        </row>
        <row r="7852">
          <cell r="B7852">
            <v>233108</v>
          </cell>
          <cell r="C7852" t="str">
            <v>Camera 2M FF Front-Primo D10</v>
          </cell>
          <cell r="D7852">
            <v>1.0049999999999999</v>
          </cell>
        </row>
        <row r="7853">
          <cell r="B7853">
            <v>233109</v>
          </cell>
          <cell r="C7853" t="str">
            <v>Camera 5M FF Back-Primo D10</v>
          </cell>
          <cell r="D7853">
            <v>1.0049999999999999</v>
          </cell>
        </row>
        <row r="7854">
          <cell r="B7854">
            <v>233110</v>
          </cell>
          <cell r="C7854" t="str">
            <v>Receiver-Primo D10</v>
          </cell>
          <cell r="D7854">
            <v>1.0149999999999999</v>
          </cell>
        </row>
        <row r="7855">
          <cell r="B7855">
            <v>233111</v>
          </cell>
          <cell r="C7855" t="str">
            <v>Speaker L22mm-Primo D10</v>
          </cell>
          <cell r="D7855">
            <v>1.0149999999999999</v>
          </cell>
        </row>
        <row r="7856">
          <cell r="B7856">
            <v>233112</v>
          </cell>
          <cell r="C7856" t="str">
            <v>Vibrator Motor-Primo D10</v>
          </cell>
          <cell r="D7856">
            <v>1.01</v>
          </cell>
        </row>
        <row r="7857">
          <cell r="B7857">
            <v>233113</v>
          </cell>
          <cell r="C7857" t="str">
            <v>Rubber USB 23.51*13.69*6.34mm-Primo D10</v>
          </cell>
          <cell r="D7857">
            <v>1.02</v>
          </cell>
        </row>
        <row r="7858">
          <cell r="B7858">
            <v>233114</v>
          </cell>
          <cell r="C7858" t="str">
            <v>PL Sensor Cover-Primo D10</v>
          </cell>
          <cell r="D7858">
            <v>1.02</v>
          </cell>
        </row>
        <row r="7859">
          <cell r="B7859">
            <v>233115</v>
          </cell>
          <cell r="C7859" t="str">
            <v>FPC Key With Dome-Primo D10</v>
          </cell>
          <cell r="D7859">
            <v>1.0149999999999999</v>
          </cell>
        </row>
        <row r="7860">
          <cell r="B7860">
            <v>233116</v>
          </cell>
          <cell r="C7860" t="str">
            <v>Foam LCD 1.6*2.4*4.0mm-Primo D10</v>
          </cell>
          <cell r="D7860">
            <v>3.09</v>
          </cell>
        </row>
        <row r="7861">
          <cell r="B7861">
            <v>233117</v>
          </cell>
          <cell r="C7861" t="str">
            <v>Screw M1.4*3.0 Pan Head 2.5 M1.4*3.0mm-Primo D10</v>
          </cell>
          <cell r="D7861">
            <v>13.39</v>
          </cell>
        </row>
        <row r="7862">
          <cell r="B7862">
            <v>233118</v>
          </cell>
          <cell r="C7862" t="str">
            <v>Camera Lens Black-Primo D10</v>
          </cell>
          <cell r="D7862">
            <v>1.01</v>
          </cell>
        </row>
        <row r="7863">
          <cell r="B7863">
            <v>233119</v>
          </cell>
          <cell r="C7863" t="str">
            <v>Conductive Cloth Shield Cover 15*7*1.0mm-Primo D10</v>
          </cell>
          <cell r="D7863">
            <v>1.02</v>
          </cell>
        </row>
        <row r="7864">
          <cell r="B7864">
            <v>233120</v>
          </cell>
          <cell r="C7864" t="str">
            <v>Conductive Cloth Shield Cover 7.0*2.5*1.5mm-Primo D10</v>
          </cell>
          <cell r="D7864">
            <v>1.02</v>
          </cell>
        </row>
        <row r="7865">
          <cell r="B7865">
            <v>233121</v>
          </cell>
          <cell r="C7865" t="str">
            <v>Conductive Cloth Shield Cover 36.7*20*1.0mm-Primo D10</v>
          </cell>
          <cell r="D7865">
            <v>1.02</v>
          </cell>
        </row>
        <row r="7866">
          <cell r="B7866">
            <v>233122</v>
          </cell>
          <cell r="C7866" t="str">
            <v>Conductive Cloth Speaker 3*2*2mm-Primo D10</v>
          </cell>
          <cell r="D7866">
            <v>1.03</v>
          </cell>
        </row>
        <row r="7867">
          <cell r="B7867">
            <v>233123</v>
          </cell>
          <cell r="C7867" t="str">
            <v>Heat Spreader(Heat Sink) 115.7*40*0.1mm -Primo D10</v>
          </cell>
          <cell r="D7867">
            <v>1.03</v>
          </cell>
        </row>
        <row r="7868">
          <cell r="B7868">
            <v>233124</v>
          </cell>
          <cell r="C7868" t="str">
            <v>Screw Label Dia 2.5mm With "W"-Primo D10</v>
          </cell>
          <cell r="D7868">
            <v>1.02</v>
          </cell>
        </row>
        <row r="7869">
          <cell r="B7869">
            <v>233125</v>
          </cell>
          <cell r="C7869" t="str">
            <v>Waterproof Label Dia 3mm-Primo D10</v>
          </cell>
          <cell r="D7869">
            <v>1.02</v>
          </cell>
        </row>
        <row r="7870">
          <cell r="B7870">
            <v>233126</v>
          </cell>
          <cell r="C7870" t="str">
            <v>Handset PE Bag 93*180mm-Primo D10</v>
          </cell>
          <cell r="D7870">
            <v>1</v>
          </cell>
        </row>
        <row r="7871">
          <cell r="B7871">
            <v>233127</v>
          </cell>
          <cell r="C7871" t="str">
            <v>GB Seal Label 38*19mm-Primo D10</v>
          </cell>
          <cell r="D7871">
            <v>1.02</v>
          </cell>
        </row>
        <row r="7872">
          <cell r="B7872">
            <v>233128</v>
          </cell>
          <cell r="C7872" t="str">
            <v>Handset IMEI Label-Primo D10</v>
          </cell>
          <cell r="D7872">
            <v>1.02</v>
          </cell>
        </row>
        <row r="7873">
          <cell r="B7873">
            <v>233129</v>
          </cell>
          <cell r="C7873" t="str">
            <v>TP Protector Film-Primo D10</v>
          </cell>
          <cell r="D7873">
            <v>1.01</v>
          </cell>
        </row>
        <row r="7874">
          <cell r="B7874">
            <v>233130</v>
          </cell>
          <cell r="C7874" t="str">
            <v>Battery WMB2150B-Primo D10</v>
          </cell>
          <cell r="D7874">
            <v>1.01</v>
          </cell>
        </row>
        <row r="7875">
          <cell r="B7875">
            <v>233131</v>
          </cell>
          <cell r="C7875" t="str">
            <v>Back Housing(Battery Cover) Cyan-Primo D10</v>
          </cell>
          <cell r="D7875">
            <v>1.01</v>
          </cell>
        </row>
        <row r="7876">
          <cell r="B7876">
            <v>233132</v>
          </cell>
          <cell r="C7876" t="str">
            <v>Back Housing(Battery Cover) Electric Blue-Primo D10</v>
          </cell>
          <cell r="D7876">
            <v>1.01</v>
          </cell>
        </row>
        <row r="7877">
          <cell r="B7877">
            <v>233133</v>
          </cell>
          <cell r="C7877" t="str">
            <v>Back Housing(Battery Cover) Jet Black-Primo D10</v>
          </cell>
          <cell r="D7877">
            <v>1.01</v>
          </cell>
        </row>
        <row r="7878">
          <cell r="B7878">
            <v>233390</v>
          </cell>
          <cell r="C7878" t="str">
            <v>WMB2700203AAAR</v>
          </cell>
          <cell r="D7878">
            <v>1</v>
          </cell>
        </row>
        <row r="7879">
          <cell r="B7879">
            <v>233402</v>
          </cell>
          <cell r="C7879" t="str">
            <v>Salalite Sheet 4'x8'x10mm</v>
          </cell>
          <cell r="D7879">
            <v>0</v>
          </cell>
        </row>
        <row r="7880">
          <cell r="B7880">
            <v>233403</v>
          </cell>
          <cell r="C7880" t="str">
            <v>Screw Bolt M4*15</v>
          </cell>
          <cell r="D7880">
            <v>4.2</v>
          </cell>
        </row>
        <row r="7881">
          <cell r="B7881">
            <v>233404</v>
          </cell>
          <cell r="C7881" t="str">
            <v>Screw Bolt M4*10</v>
          </cell>
          <cell r="D7881">
            <v>4.12</v>
          </cell>
        </row>
        <row r="7882">
          <cell r="B7882">
            <v>233405</v>
          </cell>
          <cell r="C7882" t="str">
            <v>Screw Bolt M4*30</v>
          </cell>
          <cell r="D7882">
            <v>0</v>
          </cell>
        </row>
        <row r="7883">
          <cell r="B7883">
            <v>233497</v>
          </cell>
          <cell r="C7883" t="str">
            <v>EPFMK11BB</v>
          </cell>
          <cell r="D7883">
            <v>1</v>
          </cell>
        </row>
        <row r="7884">
          <cell r="B7884">
            <v>233683</v>
          </cell>
          <cell r="C7884" t="str">
            <v>Battery Cell-WMB2500603AAAS</v>
          </cell>
          <cell r="D7884">
            <v>1.0049999999999999</v>
          </cell>
        </row>
        <row r="7885">
          <cell r="B7885">
            <v>233684</v>
          </cell>
          <cell r="C7885" t="str">
            <v>Protection Board-WMB2500603AAAS</v>
          </cell>
          <cell r="D7885">
            <v>1.02</v>
          </cell>
        </row>
        <row r="7886">
          <cell r="B7886">
            <v>233685</v>
          </cell>
          <cell r="C7886" t="str">
            <v>TOP Housing-WMB2500603AAAS</v>
          </cell>
          <cell r="D7886">
            <v>1.02</v>
          </cell>
        </row>
        <row r="7887">
          <cell r="B7887">
            <v>233686</v>
          </cell>
          <cell r="C7887" t="str">
            <v>Bottom Housing-WMB2500603AAAS</v>
          </cell>
          <cell r="D7887">
            <v>1.01</v>
          </cell>
        </row>
        <row r="7888">
          <cell r="B7888">
            <v>233687</v>
          </cell>
          <cell r="C7888" t="str">
            <v>Barley Paper-WMB2500603AAAS</v>
          </cell>
          <cell r="D7888">
            <v>1.03</v>
          </cell>
        </row>
        <row r="7889">
          <cell r="B7889">
            <v>233688</v>
          </cell>
          <cell r="C7889" t="str">
            <v>Battery Label-WMB2500603AAAS</v>
          </cell>
          <cell r="D7889">
            <v>1.02</v>
          </cell>
        </row>
        <row r="7890">
          <cell r="B7890">
            <v>233689</v>
          </cell>
          <cell r="C7890" t="str">
            <v>PE Bag(Battery)-WMB2500603AAAS</v>
          </cell>
          <cell r="D7890">
            <v>1</v>
          </cell>
        </row>
        <row r="7891">
          <cell r="B7891">
            <v>233690</v>
          </cell>
          <cell r="C7891" t="str">
            <v>Nickel Strip-WMB2500603AAAS</v>
          </cell>
          <cell r="D7891">
            <v>1E-4</v>
          </cell>
        </row>
        <row r="7892">
          <cell r="B7892">
            <v>233691</v>
          </cell>
          <cell r="C7892" t="str">
            <v>3M Glue Tape-WMB2500603AAAS</v>
          </cell>
          <cell r="D7892">
            <v>1E-4</v>
          </cell>
        </row>
        <row r="7893">
          <cell r="B7893">
            <v>233692</v>
          </cell>
          <cell r="C7893" t="str">
            <v>ABS (Battery)-WMB2500603AAAS</v>
          </cell>
          <cell r="D7893">
            <v>3.0899999999999998E-4</v>
          </cell>
        </row>
        <row r="7894">
          <cell r="B7894">
            <v>233693</v>
          </cell>
          <cell r="C7894" t="str">
            <v>Insulating Tape Brown Paper 41.2*6.2*0.2mm-WMB2500603AAAS</v>
          </cell>
          <cell r="D7894">
            <v>0.03</v>
          </cell>
        </row>
        <row r="7895">
          <cell r="B7895">
            <v>233694</v>
          </cell>
          <cell r="C7895" t="str">
            <v>LCM 2.4Inch-Olvio P17</v>
          </cell>
          <cell r="D7895">
            <v>1.0249999999999999</v>
          </cell>
        </row>
        <row r="7896">
          <cell r="B7896">
            <v>233695</v>
          </cell>
          <cell r="C7896" t="str">
            <v>Camera 0.8MP Back-Olvio P17</v>
          </cell>
          <cell r="D7896">
            <v>1.02</v>
          </cell>
        </row>
        <row r="7897">
          <cell r="B7897">
            <v>233696</v>
          </cell>
          <cell r="C7897" t="str">
            <v>LED Light-Olvio P17</v>
          </cell>
          <cell r="D7897">
            <v>1.0049999999999999</v>
          </cell>
        </row>
        <row r="7898">
          <cell r="B7898">
            <v>233697</v>
          </cell>
          <cell r="C7898" t="str">
            <v>Speaker-Olvio P17</v>
          </cell>
          <cell r="D7898">
            <v>1.02</v>
          </cell>
        </row>
        <row r="7899">
          <cell r="B7899">
            <v>233698</v>
          </cell>
          <cell r="C7899" t="str">
            <v>Microphone-Olvio P17</v>
          </cell>
          <cell r="D7899">
            <v>1.02</v>
          </cell>
        </row>
        <row r="7900">
          <cell r="B7900">
            <v>233699</v>
          </cell>
          <cell r="C7900" t="str">
            <v>Keypad Dome-Olvio P17</v>
          </cell>
          <cell r="D7900">
            <v>1.02</v>
          </cell>
        </row>
        <row r="7901">
          <cell r="B7901">
            <v>233700</v>
          </cell>
          <cell r="C7901" t="str">
            <v>BT Antenna-Olvio P17</v>
          </cell>
          <cell r="D7901">
            <v>1.0149999999999999</v>
          </cell>
        </row>
        <row r="7902">
          <cell r="B7902">
            <v>233701</v>
          </cell>
          <cell r="C7902" t="str">
            <v>Front Housing Black-Olvio P17</v>
          </cell>
          <cell r="D7902">
            <v>1.02</v>
          </cell>
        </row>
        <row r="7903">
          <cell r="B7903">
            <v>233702</v>
          </cell>
          <cell r="C7903" t="str">
            <v>Front Housing Blue-Olvio P17</v>
          </cell>
          <cell r="D7903">
            <v>1.02</v>
          </cell>
        </row>
        <row r="7904">
          <cell r="B7904">
            <v>233703</v>
          </cell>
          <cell r="C7904" t="str">
            <v>Middle Housing Black-Olvio P17</v>
          </cell>
          <cell r="D7904">
            <v>1.02</v>
          </cell>
        </row>
        <row r="7905">
          <cell r="B7905">
            <v>233704</v>
          </cell>
          <cell r="C7905" t="str">
            <v>Middle Housing Blue-Olvio P17</v>
          </cell>
          <cell r="D7905">
            <v>1.02</v>
          </cell>
        </row>
        <row r="7906">
          <cell r="B7906">
            <v>233705</v>
          </cell>
          <cell r="C7906" t="str">
            <v>Middle Housing Red-Olvio P17</v>
          </cell>
          <cell r="D7906">
            <v>1.02</v>
          </cell>
        </row>
        <row r="7907">
          <cell r="B7907">
            <v>233706</v>
          </cell>
          <cell r="C7907" t="str">
            <v>Back Housing(Battery Cover)Black-Olvio P17</v>
          </cell>
          <cell r="D7907">
            <v>1.01</v>
          </cell>
        </row>
        <row r="7908">
          <cell r="B7908">
            <v>233707</v>
          </cell>
          <cell r="C7908" t="str">
            <v>Back Housing(Battery Cover)Blue-Olvio P17</v>
          </cell>
          <cell r="D7908">
            <v>1.01</v>
          </cell>
        </row>
        <row r="7909">
          <cell r="B7909">
            <v>233708</v>
          </cell>
          <cell r="C7909" t="str">
            <v>Keypad Black Red-Olvio P17</v>
          </cell>
          <cell r="D7909">
            <v>1.01</v>
          </cell>
        </row>
        <row r="7910">
          <cell r="B7910">
            <v>233709</v>
          </cell>
          <cell r="C7910" t="str">
            <v>Keypad Black-Olvio P17</v>
          </cell>
          <cell r="D7910">
            <v>1.01</v>
          </cell>
        </row>
        <row r="7911">
          <cell r="B7911">
            <v>233710</v>
          </cell>
          <cell r="C7911" t="str">
            <v>Keypad Blue-Olvio P17</v>
          </cell>
          <cell r="D7911">
            <v>1.01</v>
          </cell>
        </row>
        <row r="7912">
          <cell r="B7912">
            <v>233711</v>
          </cell>
          <cell r="C7912" t="str">
            <v>Speaker Bracket-Olvio P17</v>
          </cell>
          <cell r="D7912">
            <v>1.016</v>
          </cell>
        </row>
        <row r="7913">
          <cell r="B7913">
            <v>233712</v>
          </cell>
          <cell r="C7913" t="str">
            <v>LCD Lens Black-Olvio P17</v>
          </cell>
          <cell r="D7913">
            <v>1.03</v>
          </cell>
        </row>
        <row r="7914">
          <cell r="B7914">
            <v>233713</v>
          </cell>
          <cell r="C7914" t="str">
            <v>Camera Lens Black-Olvio P17</v>
          </cell>
          <cell r="D7914">
            <v>1.03</v>
          </cell>
        </row>
        <row r="7915">
          <cell r="B7915">
            <v>233714</v>
          </cell>
          <cell r="C7915" t="str">
            <v>Tape LCD Lens 72.06*47.26*0.15mm -Olvio P17</v>
          </cell>
          <cell r="D7915">
            <v>1.02</v>
          </cell>
        </row>
        <row r="7916">
          <cell r="B7916">
            <v>233715</v>
          </cell>
          <cell r="C7916" t="str">
            <v>Tape Camera Lens 6.6*14.4*0.15mm -Olvio P17</v>
          </cell>
          <cell r="D7916">
            <v>1.03</v>
          </cell>
        </row>
        <row r="7917">
          <cell r="B7917">
            <v>233716</v>
          </cell>
          <cell r="C7917" t="str">
            <v>Foam LCD 60.06*42.62*0.3mm-Olvio P17</v>
          </cell>
          <cell r="D7917">
            <v>1.02</v>
          </cell>
        </row>
        <row r="7918">
          <cell r="B7918">
            <v>233717</v>
          </cell>
          <cell r="C7918" t="str">
            <v>Receiver Dustproof Net -Olvio P17</v>
          </cell>
          <cell r="D7918">
            <v>1.02</v>
          </cell>
        </row>
        <row r="7919">
          <cell r="B7919">
            <v>233718</v>
          </cell>
          <cell r="C7919" t="str">
            <v>Speaker Dustproof Net -Olvio P17</v>
          </cell>
          <cell r="D7919">
            <v>1.02</v>
          </cell>
        </row>
        <row r="7920">
          <cell r="B7920">
            <v>233719</v>
          </cell>
          <cell r="C7920" t="str">
            <v>Conductive Cloth LCD 61*37*0.1mm-Olvio P17</v>
          </cell>
          <cell r="D7920">
            <v>1.02</v>
          </cell>
        </row>
        <row r="7921">
          <cell r="B7921">
            <v>233720</v>
          </cell>
          <cell r="C7921" t="str">
            <v>Cushion Foam LCD 60*3*0.3mm-Olvio P17</v>
          </cell>
          <cell r="D7921">
            <v>2.04</v>
          </cell>
        </row>
        <row r="7922">
          <cell r="B7922">
            <v>233721</v>
          </cell>
          <cell r="C7922" t="str">
            <v>Screw PB1.4*4.0*2.5*0.8mm-Olvio P17</v>
          </cell>
          <cell r="D7922">
            <v>6.12</v>
          </cell>
        </row>
        <row r="7923">
          <cell r="B7923">
            <v>233722</v>
          </cell>
          <cell r="C7923" t="str">
            <v>Handset IMEI Label 24*39mm-Olvio P17</v>
          </cell>
          <cell r="D7923">
            <v>1.02</v>
          </cell>
        </row>
        <row r="7924">
          <cell r="B7924">
            <v>233723</v>
          </cell>
          <cell r="C7924" t="str">
            <v>GB Seal Label 38*19mm-Olvio P17</v>
          </cell>
          <cell r="D7924">
            <v>1.02</v>
          </cell>
        </row>
        <row r="7925">
          <cell r="B7925">
            <v>233724</v>
          </cell>
          <cell r="C7925" t="str">
            <v>Screw Label Dia 2.5mm With "W"-Olvio P17</v>
          </cell>
          <cell r="D7925">
            <v>1.02</v>
          </cell>
        </row>
        <row r="7926">
          <cell r="B7926">
            <v>233725</v>
          </cell>
          <cell r="C7926" t="str">
            <v>Waterproof Label Dia 2.5mm-Olvio P17</v>
          </cell>
          <cell r="D7926">
            <v>1.0149999999999999</v>
          </cell>
        </row>
        <row r="7927">
          <cell r="B7927">
            <v>233726</v>
          </cell>
          <cell r="C7927" t="str">
            <v>Cartoon IMEI Label 150*95mm-Olvio P17</v>
          </cell>
          <cell r="D7927">
            <v>5.0999999999999997E-2</v>
          </cell>
        </row>
        <row r="7928">
          <cell r="B7928">
            <v>233727</v>
          </cell>
          <cell r="C7928" t="str">
            <v>Handset PE Bag 150*70mm-Olvio P17</v>
          </cell>
          <cell r="D7928">
            <v>1</v>
          </cell>
        </row>
        <row r="7929">
          <cell r="B7929">
            <v>233728</v>
          </cell>
          <cell r="C7929" t="str">
            <v>Main PCBA-Olvio ML20</v>
          </cell>
          <cell r="D7929">
            <v>1.0069999999999999</v>
          </cell>
        </row>
        <row r="7930">
          <cell r="B7930">
            <v>233729</v>
          </cell>
          <cell r="C7930" t="str">
            <v>LCM 2.4Inch-Olvio ML20</v>
          </cell>
          <cell r="D7930">
            <v>1.0249999999999999</v>
          </cell>
        </row>
        <row r="7931">
          <cell r="B7931">
            <v>233730</v>
          </cell>
          <cell r="C7931" t="str">
            <v>Camera 0.8MP Back-Olvio ML20</v>
          </cell>
          <cell r="D7931">
            <v>1.0125</v>
          </cell>
        </row>
        <row r="7932">
          <cell r="B7932">
            <v>233731</v>
          </cell>
          <cell r="C7932" t="str">
            <v>Microphone-Olvio ML20</v>
          </cell>
          <cell r="D7932">
            <v>1.0149999999999999</v>
          </cell>
        </row>
        <row r="7933">
          <cell r="B7933">
            <v>233732</v>
          </cell>
          <cell r="C7933" t="str">
            <v>Speaker-Olvio ML20</v>
          </cell>
          <cell r="D7933">
            <v>1.02</v>
          </cell>
        </row>
        <row r="7934">
          <cell r="B7934">
            <v>233733</v>
          </cell>
          <cell r="C7934" t="str">
            <v>LED Light-Olvio ML20</v>
          </cell>
          <cell r="D7934">
            <v>1.01</v>
          </cell>
        </row>
        <row r="7935">
          <cell r="B7935">
            <v>233734</v>
          </cell>
          <cell r="C7935" t="str">
            <v>Keypad Dome-Olvio ML20</v>
          </cell>
          <cell r="D7935">
            <v>1.0149999999999999</v>
          </cell>
        </row>
        <row r="7936">
          <cell r="B7936">
            <v>233735</v>
          </cell>
          <cell r="C7936" t="str">
            <v>BT Antenna-Olvio ML20</v>
          </cell>
          <cell r="D7936">
            <v>1.0149999999999999</v>
          </cell>
        </row>
        <row r="7937">
          <cell r="B7937">
            <v>233736</v>
          </cell>
          <cell r="C7937" t="str">
            <v>Speaker Holder -Olvio ML20</v>
          </cell>
          <cell r="D7937">
            <v>1.0149999999999999</v>
          </cell>
        </row>
        <row r="7938">
          <cell r="B7938">
            <v>233737</v>
          </cell>
          <cell r="C7938" t="str">
            <v>Front Housing Black-Olvio ML20</v>
          </cell>
          <cell r="D7938">
            <v>1.02</v>
          </cell>
        </row>
        <row r="7939">
          <cell r="B7939">
            <v>233738</v>
          </cell>
          <cell r="C7939" t="str">
            <v>Front Housing Dark Blue-Olvio ML20</v>
          </cell>
          <cell r="D7939">
            <v>1.02</v>
          </cell>
        </row>
        <row r="7940">
          <cell r="B7940">
            <v>233739</v>
          </cell>
          <cell r="C7940" t="str">
            <v>Front Housing Light Blue-Olvio ML20</v>
          </cell>
          <cell r="D7940">
            <v>1.02</v>
          </cell>
        </row>
        <row r="7941">
          <cell r="B7941">
            <v>233740</v>
          </cell>
          <cell r="C7941" t="str">
            <v>Middle Housing Black -Olvio ML20</v>
          </cell>
          <cell r="D7941">
            <v>1.02</v>
          </cell>
        </row>
        <row r="7942">
          <cell r="B7942">
            <v>233741</v>
          </cell>
          <cell r="C7942" t="str">
            <v>Middle Housing Dark Blue -Olvio ML20</v>
          </cell>
          <cell r="D7942">
            <v>1.02</v>
          </cell>
        </row>
        <row r="7943">
          <cell r="B7943">
            <v>233742</v>
          </cell>
          <cell r="C7943" t="str">
            <v>Middle Housing Light Blue -Olvio ML20</v>
          </cell>
          <cell r="D7943">
            <v>1.02</v>
          </cell>
        </row>
        <row r="7944">
          <cell r="B7944">
            <v>233743</v>
          </cell>
          <cell r="C7944" t="str">
            <v>Back Housing(Battery Cover)Black-Olvio ML20</v>
          </cell>
          <cell r="D7944">
            <v>1.01</v>
          </cell>
        </row>
        <row r="7945">
          <cell r="B7945">
            <v>233744</v>
          </cell>
          <cell r="C7945" t="str">
            <v>Back Housing(Battery Cover)Dark Blue-Olvio ML20</v>
          </cell>
          <cell r="D7945">
            <v>1.01</v>
          </cell>
        </row>
        <row r="7946">
          <cell r="B7946">
            <v>233745</v>
          </cell>
          <cell r="C7946" t="str">
            <v>Back Housing(Battery Cover)Light Blue-Olvio ML20</v>
          </cell>
          <cell r="D7946">
            <v>1.01</v>
          </cell>
        </row>
        <row r="7947">
          <cell r="B7947">
            <v>233746</v>
          </cell>
          <cell r="C7947" t="str">
            <v>Keypad Black-Olvio ML20</v>
          </cell>
          <cell r="D7947">
            <v>1.0149999999999999</v>
          </cell>
        </row>
        <row r="7948">
          <cell r="B7948">
            <v>233747</v>
          </cell>
          <cell r="C7948" t="str">
            <v>Keypad Dark Blue-Olvio ML20</v>
          </cell>
          <cell r="D7948">
            <v>1.0149999999999999</v>
          </cell>
        </row>
        <row r="7949">
          <cell r="B7949">
            <v>233748</v>
          </cell>
          <cell r="C7949" t="str">
            <v>Keypad Light Blue-Olvio ML20</v>
          </cell>
          <cell r="D7949">
            <v>1.01</v>
          </cell>
        </row>
        <row r="7950">
          <cell r="B7950">
            <v>233749</v>
          </cell>
          <cell r="C7950" t="str">
            <v>LCD Lens Black-Olvio ML20</v>
          </cell>
          <cell r="D7950">
            <v>1.0249999999999999</v>
          </cell>
        </row>
        <row r="7951">
          <cell r="B7951">
            <v>233750</v>
          </cell>
          <cell r="C7951" t="str">
            <v>Camera Lens Black-Olvio ML20</v>
          </cell>
          <cell r="D7951">
            <v>1.0349999999999999</v>
          </cell>
        </row>
        <row r="7952">
          <cell r="B7952">
            <v>233751</v>
          </cell>
          <cell r="C7952" t="str">
            <v>Tape LCD Lens 71.52*46.9*0.15mm-Olvio ML20</v>
          </cell>
          <cell r="D7952">
            <v>1.0349999999999999</v>
          </cell>
        </row>
        <row r="7953">
          <cell r="B7953">
            <v>233752</v>
          </cell>
          <cell r="C7953" t="str">
            <v>Foam LCD 60.26*42.72*0.3mm-Olvio ML20</v>
          </cell>
          <cell r="D7953">
            <v>1.0349999999999999</v>
          </cell>
        </row>
        <row r="7954">
          <cell r="B7954">
            <v>233753</v>
          </cell>
          <cell r="C7954" t="str">
            <v>Receiver Dustproof Net-Olvio ML20</v>
          </cell>
          <cell r="D7954">
            <v>1.03</v>
          </cell>
        </row>
        <row r="7955">
          <cell r="B7955">
            <v>233754</v>
          </cell>
          <cell r="C7955" t="str">
            <v>Tape Camera Lens 17.0*7.8*0.15mm-Olvio ML20</v>
          </cell>
          <cell r="D7955">
            <v>1.0449999999999999</v>
          </cell>
        </row>
        <row r="7956">
          <cell r="B7956">
            <v>233755</v>
          </cell>
          <cell r="C7956" t="str">
            <v>Speaker Dustproof Net -Olvio ML20</v>
          </cell>
          <cell r="D7956">
            <v>1.0349999999999999</v>
          </cell>
        </row>
        <row r="7957">
          <cell r="B7957">
            <v>233756</v>
          </cell>
          <cell r="C7957" t="str">
            <v>Conductive Cloth LCD 46*42*0.15mm-Olvio ML20</v>
          </cell>
          <cell r="D7957">
            <v>1.03</v>
          </cell>
        </row>
        <row r="7958">
          <cell r="B7958">
            <v>233757</v>
          </cell>
          <cell r="C7958" t="str">
            <v>Conductive Cloth LCD 35*12.0*0.15mm-Olvio ML20</v>
          </cell>
          <cell r="D7958">
            <v>1.03</v>
          </cell>
        </row>
        <row r="7959">
          <cell r="B7959">
            <v>233758</v>
          </cell>
          <cell r="C7959" t="str">
            <v>Screen Protector Film-Olvio ML20</v>
          </cell>
          <cell r="D7959">
            <v>1.02</v>
          </cell>
        </row>
        <row r="7960">
          <cell r="B7960">
            <v>233759</v>
          </cell>
          <cell r="C7960" t="str">
            <v>Mylar Black 34.8*9.2*0.05mm-Olvio ML20</v>
          </cell>
          <cell r="D7960">
            <v>1.03</v>
          </cell>
        </row>
        <row r="7961">
          <cell r="B7961">
            <v>233760</v>
          </cell>
          <cell r="C7961" t="str">
            <v>Screw CB1.4*4.0 Tooth L=3.5mm, Head H=0.5mm, Head D=2.5mm-Olvio ML20</v>
          </cell>
          <cell r="D7961">
            <v>6.18</v>
          </cell>
        </row>
        <row r="7962">
          <cell r="B7962">
            <v>233761</v>
          </cell>
          <cell r="C7962" t="str">
            <v>Battery 1000mAh-Olvio ML20</v>
          </cell>
          <cell r="D7962">
            <v>1.0015000000000001</v>
          </cell>
        </row>
        <row r="7963">
          <cell r="B7963">
            <v>233762</v>
          </cell>
          <cell r="C7963" t="str">
            <v>Handset PE Bag 180*80mm-Olvio ML20</v>
          </cell>
          <cell r="D7963">
            <v>1.0049999999999999</v>
          </cell>
        </row>
        <row r="7964">
          <cell r="B7964">
            <v>233763</v>
          </cell>
          <cell r="C7964" t="str">
            <v>Screw Label Dia 2.5mm With "W"-Olvio ML20</v>
          </cell>
          <cell r="D7964">
            <v>1.02</v>
          </cell>
        </row>
        <row r="7965">
          <cell r="B7965">
            <v>233764</v>
          </cell>
          <cell r="C7965" t="str">
            <v>Waterproof Label Dia 3.0mm-Olvio ML20</v>
          </cell>
          <cell r="D7965">
            <v>1.0103</v>
          </cell>
        </row>
        <row r="7966">
          <cell r="B7966">
            <v>233765</v>
          </cell>
          <cell r="C7966" t="str">
            <v>Handset IMEI Label 33.8*10.2mm-Olvio ML20</v>
          </cell>
          <cell r="D7966">
            <v>1.02</v>
          </cell>
        </row>
        <row r="7967">
          <cell r="B7967">
            <v>233766</v>
          </cell>
          <cell r="C7967" t="str">
            <v>GB Seal Label 38*19mm-Olvio ML20</v>
          </cell>
          <cell r="D7967">
            <v>1.02</v>
          </cell>
        </row>
        <row r="7968">
          <cell r="B7968">
            <v>233875</v>
          </cell>
          <cell r="C7968" t="str">
            <v>RES 0201 0ohm +/-0.05ohm</v>
          </cell>
          <cell r="D7968">
            <v>1.02</v>
          </cell>
        </row>
        <row r="7969">
          <cell r="B7969">
            <v>233877</v>
          </cell>
          <cell r="C7969" t="str">
            <v>IND 0201 10nH +/-5% Q&gt;13 SRF=3.8GHz DCR=0.8ohm Ir=160mA</v>
          </cell>
          <cell r="D7969">
            <v>2.04</v>
          </cell>
        </row>
        <row r="7970">
          <cell r="B7970">
            <v>233878</v>
          </cell>
          <cell r="C7970" t="str">
            <v>IND 0201 100nH +/-5% Q&gt;10 SRF=1.0GHz DCR=4ohm Ir=60mA</v>
          </cell>
          <cell r="D7970">
            <v>2.04</v>
          </cell>
        </row>
        <row r="7971">
          <cell r="B7971">
            <v>233879</v>
          </cell>
          <cell r="C7971" t="str">
            <v>IND 0201 4.3nH +/-0.3nH Q&gt;13 SRF=6.8GHz DCR=0.44ohm Ir=220mA</v>
          </cell>
          <cell r="D7971">
            <v>1.02</v>
          </cell>
        </row>
        <row r="7972">
          <cell r="B7972">
            <v>233880</v>
          </cell>
          <cell r="C7972" t="str">
            <v>TVS_Diode ESD Protector Vrwm=4.5V C=80pF ESD=+/-30KV DFN1006-2L</v>
          </cell>
          <cell r="D7972">
            <v>1.02</v>
          </cell>
        </row>
        <row r="7973">
          <cell r="B7973">
            <v>233881</v>
          </cell>
          <cell r="C7973" t="str">
            <v>TVS_Diode ESD Protector Vrwm=4.35V C=300pF ESD=+/-30KV SOD-323</v>
          </cell>
          <cell r="D7973">
            <v>1.02</v>
          </cell>
        </row>
        <row r="7974">
          <cell r="B7974">
            <v>233882</v>
          </cell>
          <cell r="C7974" t="str">
            <v>TVS_Power Transient Voltage Suppressor Uni-direction Vrwm=12V C=1020pF ESD=+/-30KV SOD-123</v>
          </cell>
          <cell r="D7974">
            <v>1.02</v>
          </cell>
        </row>
        <row r="7975">
          <cell r="B7975">
            <v>233883</v>
          </cell>
          <cell r="C7975" t="str">
            <v>Transistor NPN SOT-523 2SC4617</v>
          </cell>
          <cell r="D7975">
            <v>3.06</v>
          </cell>
        </row>
        <row r="7976">
          <cell r="B7976">
            <v>233884</v>
          </cell>
          <cell r="C7976" t="str">
            <v>IC CPU baseband processor TFBGA 175ball 7.8x7.8x1.211mm+/-0.1mm 0.4pitch SC6531E</v>
          </cell>
          <cell r="D7976">
            <v>1.002</v>
          </cell>
        </row>
        <row r="7977">
          <cell r="B7977">
            <v>233885</v>
          </cell>
          <cell r="C7977" t="str">
            <v>LED 0603 VF:34(2.70~2.80)\35(2.80~2.90) IV:AM2\AN1(22.5~36.0) Wavelength:9(464.5~467.5)\ 10(467.5~470.5) L-SP194B1C-C01-4T</v>
          </cell>
          <cell r="D7977">
            <v>4.04</v>
          </cell>
        </row>
        <row r="7978">
          <cell r="B7978">
            <v>233886</v>
          </cell>
          <cell r="C7978" t="str">
            <v>SIM Card Connector 6PIN 2.54PITCH 16.4x13.6x1.80mmH+/-0.1mm</v>
          </cell>
          <cell r="D7978">
            <v>2.02</v>
          </cell>
        </row>
        <row r="7979">
          <cell r="B7979">
            <v>233887</v>
          </cell>
          <cell r="C7979" t="str">
            <v>Battery Connector 3PIN 3.0PITCH 9.0x3.5x6.0mmH+/-0.1mm</v>
          </cell>
          <cell r="D7979">
            <v>1.01</v>
          </cell>
        </row>
        <row r="7980">
          <cell r="B7980">
            <v>233888</v>
          </cell>
          <cell r="C7980" t="str">
            <v>Audio Jack(Dia 3.5mm) 6pin (3DIP+4SMT) 12.6x6.3x4.7mmH+/-0.1mm</v>
          </cell>
          <cell r="D7980">
            <v>1.01</v>
          </cell>
        </row>
        <row r="7981">
          <cell r="B7981">
            <v>233889</v>
          </cell>
          <cell r="C7981" t="str">
            <v>T-card Connector 8PIN 1.1PITCH 14.5x13.6x1.9mmH+/-0.1mm</v>
          </cell>
          <cell r="D7981">
            <v>1.01</v>
          </cell>
        </row>
        <row r="7982">
          <cell r="B7982">
            <v>233890</v>
          </cell>
          <cell r="C7982" t="str">
            <v>PCB FF257-MB-V9.0 37.00*62.65*1.0mm+/-0.1mm</v>
          </cell>
          <cell r="D7982">
            <v>1.0009999999999999</v>
          </cell>
        </row>
        <row r="7983">
          <cell r="B7983">
            <v>233891</v>
          </cell>
          <cell r="C7983" t="str">
            <v>Shielding Case 0.2mm 25.7x19.3x1.8mmH+/-0.1mm FF257</v>
          </cell>
          <cell r="D7983">
            <v>1.01</v>
          </cell>
        </row>
        <row r="7984">
          <cell r="B7984">
            <v>233892</v>
          </cell>
          <cell r="C7984" t="str">
            <v>Giftbox With Jacket-Primo N5</v>
          </cell>
          <cell r="D7984">
            <v>1</v>
          </cell>
        </row>
        <row r="7985">
          <cell r="B7985">
            <v>233893</v>
          </cell>
          <cell r="C7985" t="str">
            <v>Giftbox With Jacket-Primo NF5</v>
          </cell>
          <cell r="D7985">
            <v>1</v>
          </cell>
        </row>
        <row r="7986">
          <cell r="B7986">
            <v>234460</v>
          </cell>
          <cell r="C7986" t="str">
            <v>Main PCBA-Primo GH9 (WM) 2GB</v>
          </cell>
          <cell r="D7986">
            <v>1</v>
          </cell>
        </row>
        <row r="7987">
          <cell r="B7987">
            <v>234461</v>
          </cell>
          <cell r="C7987" t="str">
            <v>Main PCBA-Primo GH9 (WM) 3GB</v>
          </cell>
          <cell r="D7987">
            <v>1</v>
          </cell>
        </row>
        <row r="7988">
          <cell r="B7988">
            <v>234619</v>
          </cell>
          <cell r="C7988" t="str">
            <v>Shield Pallet 1-Primo GH9 WM</v>
          </cell>
          <cell r="D7988">
            <v>0</v>
          </cell>
        </row>
        <row r="7989">
          <cell r="B7989">
            <v>234621</v>
          </cell>
          <cell r="C7989" t="str">
            <v>Shield Pallet 2-Primo GH9 WM</v>
          </cell>
          <cell r="D7989">
            <v>0</v>
          </cell>
        </row>
        <row r="7990">
          <cell r="B7990">
            <v>234891</v>
          </cell>
          <cell r="C7990" t="str">
            <v>RF Adapter 3.5mm</v>
          </cell>
          <cell r="D7990">
            <v>1.03</v>
          </cell>
        </row>
        <row r="7991">
          <cell r="B7991">
            <v>234892</v>
          </cell>
          <cell r="C7991" t="str">
            <v>RF Adapter 2.6mm</v>
          </cell>
          <cell r="D7991">
            <v>1.03</v>
          </cell>
        </row>
        <row r="7992">
          <cell r="B7992">
            <v>234893</v>
          </cell>
          <cell r="C7992" t="str">
            <v>RF Adapter 3mm</v>
          </cell>
          <cell r="D7992">
            <v>1.03</v>
          </cell>
        </row>
        <row r="7993">
          <cell r="B7993">
            <v>234951</v>
          </cell>
          <cell r="C7993" t="str">
            <v>LCM 2.4Inch-Olvio MM25</v>
          </cell>
          <cell r="D7993">
            <v>1.0249999999999999</v>
          </cell>
        </row>
        <row r="7994">
          <cell r="B7994">
            <v>234952</v>
          </cell>
          <cell r="C7994" t="str">
            <v>Camera 0.8M Back-Olvio MM25</v>
          </cell>
          <cell r="D7994">
            <v>1.02</v>
          </cell>
        </row>
        <row r="7995">
          <cell r="B7995">
            <v>234953</v>
          </cell>
          <cell r="C7995" t="str">
            <v>Speaker Line Lenth 15mm-Olvio MM25</v>
          </cell>
          <cell r="D7995">
            <v>1.02</v>
          </cell>
        </row>
        <row r="7996">
          <cell r="B7996">
            <v>234954</v>
          </cell>
          <cell r="C7996" t="str">
            <v>Microphone-Olvio MM25</v>
          </cell>
          <cell r="D7996">
            <v>1.02</v>
          </cell>
        </row>
        <row r="7997">
          <cell r="B7997">
            <v>234955</v>
          </cell>
          <cell r="C7997" t="str">
            <v>LED Light-Olvio MM25</v>
          </cell>
          <cell r="D7997">
            <v>1.0049999999999999</v>
          </cell>
        </row>
        <row r="7998">
          <cell r="B7998">
            <v>234956</v>
          </cell>
          <cell r="C7998" t="str">
            <v>BT Antenna-Olvio MM25</v>
          </cell>
          <cell r="D7998">
            <v>1.0149999999999999</v>
          </cell>
        </row>
        <row r="7999">
          <cell r="B7999">
            <v>234957</v>
          </cell>
          <cell r="C7999" t="str">
            <v>Keypad Dome-Olvio MM25</v>
          </cell>
          <cell r="D7999">
            <v>1.02</v>
          </cell>
        </row>
        <row r="8000">
          <cell r="B8000">
            <v>234958</v>
          </cell>
          <cell r="C8000" t="str">
            <v>Front Housing Black-Olvio MM25</v>
          </cell>
          <cell r="D8000">
            <v>1.02</v>
          </cell>
        </row>
        <row r="8001">
          <cell r="B8001">
            <v>234959</v>
          </cell>
          <cell r="C8001" t="str">
            <v>Front Housing Blue-Olvio MM25</v>
          </cell>
          <cell r="D8001">
            <v>1.02</v>
          </cell>
        </row>
        <row r="8002">
          <cell r="B8002">
            <v>234960</v>
          </cell>
          <cell r="C8002" t="str">
            <v>Middle Housing Black-Olvio MM25</v>
          </cell>
          <cell r="D8002">
            <v>1.02</v>
          </cell>
        </row>
        <row r="8003">
          <cell r="B8003">
            <v>234961</v>
          </cell>
          <cell r="C8003" t="str">
            <v>Middle Housing Blue-Olvio MM25</v>
          </cell>
          <cell r="D8003">
            <v>1.02</v>
          </cell>
        </row>
        <row r="8004">
          <cell r="B8004">
            <v>234962</v>
          </cell>
          <cell r="C8004" t="str">
            <v>Back Housing(Battery Cover) Black-Olvio MM25</v>
          </cell>
          <cell r="D8004">
            <v>1.01</v>
          </cell>
        </row>
        <row r="8005">
          <cell r="B8005">
            <v>234963</v>
          </cell>
          <cell r="C8005" t="str">
            <v>Back Housing(Battery Cover) Blue-Olvio MM25</v>
          </cell>
          <cell r="D8005">
            <v>1.01</v>
          </cell>
        </row>
        <row r="8006">
          <cell r="B8006">
            <v>234964</v>
          </cell>
          <cell r="C8006" t="str">
            <v>Keypad Black Blue-Olvio MM25</v>
          </cell>
          <cell r="D8006">
            <v>1.01</v>
          </cell>
        </row>
        <row r="8007">
          <cell r="B8007">
            <v>234965</v>
          </cell>
          <cell r="C8007" t="str">
            <v>Keypad Black-Olvio MM25</v>
          </cell>
          <cell r="D8007">
            <v>1.01</v>
          </cell>
        </row>
        <row r="8008">
          <cell r="B8008">
            <v>234966</v>
          </cell>
          <cell r="C8008" t="str">
            <v>Keypad Blue-Olvio MM25</v>
          </cell>
          <cell r="D8008">
            <v>1.01</v>
          </cell>
        </row>
        <row r="8009">
          <cell r="B8009">
            <v>234967</v>
          </cell>
          <cell r="C8009" t="str">
            <v>LCM Lens Black-Olvio MM25</v>
          </cell>
          <cell r="D8009">
            <v>1.03</v>
          </cell>
        </row>
        <row r="8010">
          <cell r="B8010">
            <v>234968</v>
          </cell>
          <cell r="C8010" t="str">
            <v>Camera Lens Black-Olvio MM25</v>
          </cell>
          <cell r="D8010">
            <v>1.03</v>
          </cell>
        </row>
        <row r="8011">
          <cell r="B8011">
            <v>234969</v>
          </cell>
          <cell r="C8011" t="str">
            <v>Speaker Bracket-Olvio MM25</v>
          </cell>
          <cell r="D8011">
            <v>1.016</v>
          </cell>
        </row>
        <row r="8012">
          <cell r="B8012">
            <v>234970</v>
          </cell>
          <cell r="C8012" t="str">
            <v>Tape LCD Lens 48.5*70.45*0.1mm-Olvio MM25</v>
          </cell>
          <cell r="D8012">
            <v>1.02</v>
          </cell>
        </row>
        <row r="8013">
          <cell r="B8013">
            <v>234971</v>
          </cell>
          <cell r="C8013" t="str">
            <v>Tape Camera Lens 16.3 *7.3*0.1mm-Olvio MM25</v>
          </cell>
          <cell r="D8013">
            <v>1.03</v>
          </cell>
        </row>
        <row r="8014">
          <cell r="B8014">
            <v>234972</v>
          </cell>
          <cell r="C8014" t="str">
            <v>Conductive Cloth Single Side Tape 42.6*65*0.1mm-Olvio MM25</v>
          </cell>
          <cell r="D8014">
            <v>1.02</v>
          </cell>
        </row>
        <row r="8015">
          <cell r="B8015">
            <v>234973</v>
          </cell>
          <cell r="C8015" t="str">
            <v>Foam LCD Anti-Dust 42.62*60.16*0.5mm-Olvio MM25</v>
          </cell>
          <cell r="D8015">
            <v>1.02</v>
          </cell>
        </row>
        <row r="8016">
          <cell r="B8016">
            <v>234974</v>
          </cell>
          <cell r="C8016" t="str">
            <v>Receiver Anti-Dust Net-Olvio MM25</v>
          </cell>
          <cell r="D8016">
            <v>1.02</v>
          </cell>
        </row>
        <row r="8017">
          <cell r="B8017">
            <v>234975</v>
          </cell>
          <cell r="C8017" t="str">
            <v>Speaker Anti-Dust Net-Olvio MM25</v>
          </cell>
          <cell r="D8017">
            <v>1.02</v>
          </cell>
        </row>
        <row r="8018">
          <cell r="B8018">
            <v>234976</v>
          </cell>
          <cell r="C8018" t="str">
            <v>Tape Torch Shading 11.5*9*0.1mm-Olvio MM25</v>
          </cell>
          <cell r="D8018">
            <v>1.02</v>
          </cell>
        </row>
        <row r="8019">
          <cell r="B8019">
            <v>234977</v>
          </cell>
          <cell r="C8019" t="str">
            <v>Tape Pad Insulating 30.45*8*0.05mm -Olvio MM25</v>
          </cell>
          <cell r="D8019">
            <v>1.02</v>
          </cell>
        </row>
        <row r="8020">
          <cell r="B8020">
            <v>234978</v>
          </cell>
          <cell r="C8020" t="str">
            <v>Conductive Foam 10*2.2*0.5mm-Olvio MM25</v>
          </cell>
          <cell r="D8020">
            <v>1.02</v>
          </cell>
        </row>
        <row r="8021">
          <cell r="B8021">
            <v>234979</v>
          </cell>
          <cell r="C8021" t="str">
            <v>Screen Protector Film-Olvio MM25</v>
          </cell>
          <cell r="D8021">
            <v>1</v>
          </cell>
        </row>
        <row r="8022">
          <cell r="B8022">
            <v>234980</v>
          </cell>
          <cell r="C8022" t="str">
            <v>Screw Keypad Round Head Tapping M1.4*3.0+0.15/-0.25mm-Olvio MM25</v>
          </cell>
          <cell r="D8022">
            <v>4.08</v>
          </cell>
        </row>
        <row r="8023">
          <cell r="B8023">
            <v>234981</v>
          </cell>
          <cell r="C8023" t="str">
            <v>Screw Cases Round Head Tapping M1.4*3.5+0.15/-0.25mm-Olvio MM25</v>
          </cell>
          <cell r="D8023">
            <v>6.12</v>
          </cell>
        </row>
        <row r="8024">
          <cell r="B8024">
            <v>234982</v>
          </cell>
          <cell r="C8024" t="str">
            <v>Waterproof Label Dia 2.5mm-Olvio MM25</v>
          </cell>
          <cell r="D8024">
            <v>1.0149999999999999</v>
          </cell>
        </row>
        <row r="8025">
          <cell r="B8025">
            <v>234983</v>
          </cell>
          <cell r="C8025" t="str">
            <v>Screw Label Dia 2.5mm With "W"-Olvio MM25</v>
          </cell>
          <cell r="D8025">
            <v>1.02</v>
          </cell>
        </row>
        <row r="8026">
          <cell r="B8026">
            <v>234984</v>
          </cell>
          <cell r="C8026" t="str">
            <v>Handset IMEI Label 16*38*0.1mm-Olvio MM25</v>
          </cell>
          <cell r="D8026">
            <v>1.02</v>
          </cell>
        </row>
        <row r="8027">
          <cell r="B8027">
            <v>234985</v>
          </cell>
          <cell r="C8027" t="str">
            <v>GB Seal Label 38*19*0.1mm-Olvio MM25</v>
          </cell>
          <cell r="D8027">
            <v>1.02</v>
          </cell>
        </row>
        <row r="8028">
          <cell r="B8028">
            <v>234986</v>
          </cell>
          <cell r="C8028" t="str">
            <v>Handset PE Bag 180*80mm-Olvio MM25</v>
          </cell>
          <cell r="D8028">
            <v>1</v>
          </cell>
        </row>
        <row r="8029">
          <cell r="B8029">
            <v>234987</v>
          </cell>
          <cell r="C8029" t="str">
            <v>Battery Cell-WMB1701003AAAT</v>
          </cell>
          <cell r="D8029">
            <v>1.0049999999999999</v>
          </cell>
        </row>
        <row r="8030">
          <cell r="B8030">
            <v>234988</v>
          </cell>
          <cell r="C8030" t="str">
            <v>Protection Board-WMB1701003AAAT</v>
          </cell>
          <cell r="D8030">
            <v>1.02</v>
          </cell>
        </row>
        <row r="8031">
          <cell r="B8031">
            <v>234989</v>
          </cell>
          <cell r="C8031" t="str">
            <v>TOP Housing-WMB1701003AAAT</v>
          </cell>
          <cell r="D8031">
            <v>1.02</v>
          </cell>
        </row>
        <row r="8032">
          <cell r="B8032">
            <v>234990</v>
          </cell>
          <cell r="C8032" t="str">
            <v>Bottom Housing-WMB1701003AAAT</v>
          </cell>
          <cell r="D8032">
            <v>1.01</v>
          </cell>
        </row>
        <row r="8033">
          <cell r="B8033">
            <v>234991</v>
          </cell>
          <cell r="C8033" t="str">
            <v>Insulalting Bracket-WMB1701003AAAT</v>
          </cell>
          <cell r="D8033">
            <v>1.03</v>
          </cell>
        </row>
        <row r="8034">
          <cell r="B8034">
            <v>234992</v>
          </cell>
          <cell r="C8034" t="str">
            <v>Battery Label-WMB1701003AAAT</v>
          </cell>
          <cell r="D8034">
            <v>1.02</v>
          </cell>
        </row>
        <row r="8035">
          <cell r="B8035">
            <v>234993</v>
          </cell>
          <cell r="C8035" t="str">
            <v>PE Bag(Battery)-WMB1701003AAAT</v>
          </cell>
          <cell r="D8035">
            <v>1</v>
          </cell>
        </row>
        <row r="8036">
          <cell r="B8036">
            <v>234994</v>
          </cell>
          <cell r="C8036" t="str">
            <v>Nickel Strip (Positive Pole)-WMB1701003AAAT</v>
          </cell>
          <cell r="D8036">
            <v>6.0000000000000002E-5</v>
          </cell>
        </row>
        <row r="8037">
          <cell r="B8037">
            <v>234995</v>
          </cell>
          <cell r="C8037" t="str">
            <v>Nickel Strip(Negative Pole)-WMB1701003AAAT</v>
          </cell>
          <cell r="D8037">
            <v>0</v>
          </cell>
        </row>
        <row r="8038">
          <cell r="B8038">
            <v>234996</v>
          </cell>
          <cell r="C8038" t="str">
            <v>3M Glue Tape-WMB1701003AAAT</v>
          </cell>
          <cell r="D8038">
            <v>1E-4</v>
          </cell>
        </row>
        <row r="8039">
          <cell r="B8039">
            <v>234997</v>
          </cell>
          <cell r="C8039" t="str">
            <v>ABS (Battery)-WMB1701003AAAT</v>
          </cell>
          <cell r="D8039">
            <v>3.0899999999999998E-4</v>
          </cell>
        </row>
        <row r="8040">
          <cell r="B8040">
            <v>234998</v>
          </cell>
          <cell r="C8040" t="str">
            <v>Insulating Tape Brown Paper L:41-43mm, W: 4.7-4.8mm-WMB1701003AAAT</v>
          </cell>
          <cell r="D8040">
            <v>0.03</v>
          </cell>
        </row>
        <row r="8041">
          <cell r="B8041">
            <v>234999</v>
          </cell>
          <cell r="C8041" t="str">
            <v>Injection Type Mold(MM25)-WMB1701003AAAT</v>
          </cell>
          <cell r="D8041">
            <v>1.6670000000000001E-5</v>
          </cell>
        </row>
        <row r="8042">
          <cell r="B8042">
            <v>235425</v>
          </cell>
          <cell r="C8042" t="str">
            <v>IND 0201 3.3nH +/-0.3nH Q&gt;13 Srf=7.7GHz DCR=0.3ohm Ir=270mA</v>
          </cell>
          <cell r="D8042">
            <v>2.04</v>
          </cell>
        </row>
        <row r="8043">
          <cell r="B8043">
            <v>235426</v>
          </cell>
          <cell r="C8043" t="str">
            <v>IND 0201 3.6nH +/-0.3nH Q&gt;13 Srf=8.1GHz DCR=0.38ohm Ir=240mA</v>
          </cell>
          <cell r="D8043">
            <v>1.02</v>
          </cell>
        </row>
        <row r="8044">
          <cell r="B8044">
            <v>235427</v>
          </cell>
          <cell r="C8044" t="str">
            <v>TVS_Diode Vrwm=7.5 C=2200pF ESD=30K DFN2x2-3L</v>
          </cell>
          <cell r="D8044">
            <v>1.02</v>
          </cell>
        </row>
        <row r="8045">
          <cell r="B8045">
            <v>235428</v>
          </cell>
          <cell r="C8045" t="str">
            <v>Micro USB Connector 5PIN 0.65PITCH 6.9x5.6x2.4mmH+/-0.1MM</v>
          </cell>
          <cell r="D8045">
            <v>1.01</v>
          </cell>
        </row>
        <row r="8046">
          <cell r="B8046">
            <v>235429</v>
          </cell>
          <cell r="C8046" t="str">
            <v>Battery Connector 3PIN 3.0PITCH 9.0x3.5x5.4mmH+/-0.15MM</v>
          </cell>
          <cell r="D8046">
            <v>1.01</v>
          </cell>
        </row>
        <row r="8047">
          <cell r="B8047">
            <v>235430</v>
          </cell>
          <cell r="C8047" t="str">
            <v>PCB FF257-MB-V8.0A 37.00*62.65*1.0mm+/-0.1mm</v>
          </cell>
          <cell r="D8047">
            <v>1.0009999999999999</v>
          </cell>
        </row>
        <row r="8048">
          <cell r="B8048">
            <v>235440</v>
          </cell>
          <cell r="C8048" t="str">
            <v>TVS_Diode Vrwm=5V C=7pF ESD=25KV DFN-2L</v>
          </cell>
          <cell r="D8048">
            <v>2.04</v>
          </cell>
        </row>
        <row r="8049">
          <cell r="B8049">
            <v>235872</v>
          </cell>
          <cell r="C8049" t="str">
            <v>PCB Mounting Pallet-Olvio MM19j</v>
          </cell>
          <cell r="D8049">
            <v>0</v>
          </cell>
        </row>
        <row r="8050">
          <cell r="B8050">
            <v>236096</v>
          </cell>
          <cell r="C8050" t="str">
            <v>Front Housing-Black-OLVIO L53(WM)</v>
          </cell>
          <cell r="D8050">
            <v>1</v>
          </cell>
        </row>
        <row r="8051">
          <cell r="B8051">
            <v>236099</v>
          </cell>
          <cell r="C8051" t="str">
            <v>Middle Housing-Black-OLVIO L53(WM)</v>
          </cell>
          <cell r="D8051">
            <v>1</v>
          </cell>
        </row>
        <row r="8052">
          <cell r="B8052">
            <v>236104</v>
          </cell>
          <cell r="C8052" t="str">
            <v>Back Housing(Battery Cover)-Black-OLVIO L53(WM)</v>
          </cell>
          <cell r="D8052">
            <v>1</v>
          </cell>
        </row>
        <row r="8053">
          <cell r="B8053">
            <v>236217</v>
          </cell>
          <cell r="C8053" t="str">
            <v>TVS_Diode Vrwm=4.5V C=220pF ESD=30kV DFN1006-2</v>
          </cell>
          <cell r="D8053">
            <v>1.02</v>
          </cell>
        </row>
        <row r="8054">
          <cell r="B8054">
            <v>236218</v>
          </cell>
          <cell r="C8054" t="str">
            <v>TVS_Diode Vrwm=4.5V C=330pF ESD=30kV SOD-323</v>
          </cell>
          <cell r="D8054">
            <v>1.02</v>
          </cell>
        </row>
        <row r="8055">
          <cell r="B8055">
            <v>236219</v>
          </cell>
          <cell r="C8055" t="str">
            <v>TVS_Diode Vrwm=V C=400pF ESD=30kV SOD-123FL</v>
          </cell>
          <cell r="D8055">
            <v>1.02</v>
          </cell>
        </row>
        <row r="8056">
          <cell r="B8056">
            <v>236220</v>
          </cell>
          <cell r="C8056" t="str">
            <v>TVS_Diode Vrwm=5.1V C=16pF ESD=30kV DFP1006-2L</v>
          </cell>
          <cell r="D8056">
            <v>1.02</v>
          </cell>
        </row>
        <row r="8057">
          <cell r="B8057">
            <v>236222</v>
          </cell>
          <cell r="C8057" t="str">
            <v>CAP 0201 3.6pF +/-0.25pF C0G 50V</v>
          </cell>
          <cell r="D8057">
            <v>1.0149999999999999</v>
          </cell>
        </row>
        <row r="8058">
          <cell r="B8058">
            <v>236223</v>
          </cell>
          <cell r="C8058" t="str">
            <v>CAP 0201 12pF +/-5% C0G 50V</v>
          </cell>
          <cell r="D8058">
            <v>3.05</v>
          </cell>
        </row>
        <row r="8059">
          <cell r="B8059">
            <v>236224</v>
          </cell>
          <cell r="C8059" t="str">
            <v>CAP 0201 470pF +/-10% X7R 50V</v>
          </cell>
          <cell r="D8059">
            <v>1.0149999999999999</v>
          </cell>
        </row>
        <row r="8060">
          <cell r="B8060">
            <v>236226</v>
          </cell>
          <cell r="C8060" t="str">
            <v>CAP 0402 27pF +/-5% C0G 50V</v>
          </cell>
          <cell r="D8060">
            <v>2.0299999999999998</v>
          </cell>
        </row>
        <row r="8061">
          <cell r="B8061">
            <v>236227</v>
          </cell>
          <cell r="C8061" t="str">
            <v>IND 0201 1.0nH +/-0.3nH Q&gt;13 Srf=500MHz DCR=0.08ohm Ir=520mA</v>
          </cell>
          <cell r="D8061">
            <v>1.02</v>
          </cell>
        </row>
        <row r="8062">
          <cell r="B8062">
            <v>236228</v>
          </cell>
          <cell r="C8062" t="str">
            <v>IND 0201 2.2nH +/-0.3nH Q&gt;13 Srf=500MHz DCR=0.25ohm Ir=290mA</v>
          </cell>
          <cell r="D8062">
            <v>1.02</v>
          </cell>
        </row>
        <row r="8063">
          <cell r="B8063">
            <v>236230</v>
          </cell>
          <cell r="C8063" t="str">
            <v>IND 0201 2.7nH +/-0.3nH Q&gt;13 Srf=500MHz DCR=0.22ohm Ir=310mA</v>
          </cell>
          <cell r="D8063">
            <v>2.04</v>
          </cell>
        </row>
        <row r="8064">
          <cell r="B8064">
            <v>236231</v>
          </cell>
          <cell r="C8064" t="str">
            <v>IND 0201 3.3nH +/-0.3nH Q&gt;13 Srf=500MHz DCR=0.3ohm Ir=270mA</v>
          </cell>
          <cell r="D8064">
            <v>2.04</v>
          </cell>
        </row>
        <row r="8065">
          <cell r="B8065">
            <v>236233</v>
          </cell>
          <cell r="C8065" t="str">
            <v>IND 0201 3.9nH +/-0.3nH Q&gt;13 Srf=500MHz DCR=0.42ohm Ir=230mA</v>
          </cell>
          <cell r="D8065">
            <v>1.02</v>
          </cell>
        </row>
        <row r="8066">
          <cell r="B8066">
            <v>236234</v>
          </cell>
          <cell r="C8066" t="str">
            <v>IND 0201 12nH +/-5% Q&gt;13 Srf=500MHz DCR=0.8ohm Ir=160mA</v>
          </cell>
          <cell r="D8066">
            <v>2.04</v>
          </cell>
        </row>
        <row r="8067">
          <cell r="B8067">
            <v>236235</v>
          </cell>
          <cell r="C8067" t="str">
            <v>IND 0201 33nH +/-5% Q&gt;11 Srf=300MHz DCR=2.2ohm Ir=110mA</v>
          </cell>
          <cell r="D8067">
            <v>1.02</v>
          </cell>
        </row>
        <row r="8068">
          <cell r="B8068">
            <v>236237</v>
          </cell>
          <cell r="C8068" t="str">
            <v>IND 0201 100nH +/-5% Q&gt;10 Srf=300MHz DCR=4ohm Ir=60mA</v>
          </cell>
          <cell r="D8068">
            <v>1.02</v>
          </cell>
        </row>
        <row r="8069">
          <cell r="B8069">
            <v>236238</v>
          </cell>
          <cell r="C8069" t="str">
            <v>IND 0201 120nH +/-5% Q&gt;9 Srf=300MHz DCR=5ohm Ir=50mA</v>
          </cell>
          <cell r="D8069">
            <v>4.08</v>
          </cell>
        </row>
        <row r="8070">
          <cell r="B8070">
            <v>236239</v>
          </cell>
          <cell r="C8070" t="str">
            <v>BATTERY CONNECTOR 3pin pitch3.0 post 9.0+/-0.15*3.5+/-0.15*5.4+/-0.15mm</v>
          </cell>
          <cell r="D8070">
            <v>1.01</v>
          </cell>
        </row>
        <row r="8071">
          <cell r="B8071">
            <v>236240</v>
          </cell>
          <cell r="C8071" t="str">
            <v>USB CONNECTOR Micro 5pin 2D2S On board tinn 7.4+/-0.1*5.0+/-0.1*2.35+/-0.1mm</v>
          </cell>
          <cell r="D8071">
            <v>1.01</v>
          </cell>
        </row>
        <row r="8072">
          <cell r="B8072">
            <v>236242</v>
          </cell>
          <cell r="C8072" t="str">
            <v>General sim deck(Stressed ribbon bridge 1.8h no gears) 16.4+/-0.15*13.6+/-0.15*1.80+/-0.15mm</v>
          </cell>
          <cell r="D8072">
            <v>1.01</v>
          </cell>
        </row>
        <row r="8073">
          <cell r="B8073">
            <v>236243</v>
          </cell>
          <cell r="C8073" t="str">
            <v>SIM CARD CONNECTOR MINI Dam board 6pin 16.4+/-0.15*16.3+/-0.15*1.80+/-0.15mm</v>
          </cell>
          <cell r="D8073">
            <v>1.01</v>
          </cell>
        </row>
        <row r="8074">
          <cell r="B8074">
            <v>236244</v>
          </cell>
          <cell r="C8074" t="str">
            <v>T-FLASH CARD CONNECTOR 8pin simple 12.16+/-0.1*8.6+/-0.1*1.5+/-0.1mm</v>
          </cell>
          <cell r="D8074">
            <v>1.01</v>
          </cell>
        </row>
        <row r="8075">
          <cell r="B8075">
            <v>236245</v>
          </cell>
          <cell r="C8075" t="str">
            <v>PHONE JACK(Dia 3.5,3.8H,Notch skew),12.45+/-0.15*6.3+/-0.1*4.1+/-0.1mm</v>
          </cell>
          <cell r="D8075">
            <v>1.01</v>
          </cell>
        </row>
        <row r="8076">
          <cell r="B8076">
            <v>236246</v>
          </cell>
          <cell r="C8076" t="str">
            <v>X866 BB2 shielding case?BB2?TIN?1.75h? tinplate</v>
          </cell>
          <cell r="D8076">
            <v>1.01</v>
          </cell>
        </row>
        <row r="8077">
          <cell r="B8077">
            <v>236247</v>
          </cell>
          <cell r="C8077" t="str">
            <v>X866_mAIN_PCB(4L)</v>
          </cell>
          <cell r="D8077">
            <v>1.0009999999999999</v>
          </cell>
        </row>
        <row r="8078">
          <cell r="B8078">
            <v>236411</v>
          </cell>
          <cell r="C8078" t="str">
            <v>Main PCBA-Primo HM5 (WM) 4GB</v>
          </cell>
          <cell r="D8078">
            <v>1</v>
          </cell>
        </row>
        <row r="8079">
          <cell r="B8079">
            <v>236784</v>
          </cell>
          <cell r="C8079" t="str">
            <v>CAP 0201 2.2pF +/-0.1pF C0G 25V</v>
          </cell>
          <cell r="D8079">
            <v>1.0149999999999999</v>
          </cell>
        </row>
        <row r="8080">
          <cell r="B8080">
            <v>236785</v>
          </cell>
          <cell r="C8080" t="str">
            <v>IND 0201 1nH +/-0.1nH Q&gt;13 Srf=10GHz DCR=0.08ohm Ir=520mA</v>
          </cell>
          <cell r="D8080">
            <v>3.06</v>
          </cell>
        </row>
        <row r="8081">
          <cell r="B8081">
            <v>236786</v>
          </cell>
          <cell r="C8081" t="str">
            <v>IND 0201 3.9nH +/-0.2nH Q&gt;13 Srf=7.4GHz DCR=0.42ohm Ir=230mA</v>
          </cell>
          <cell r="D8081">
            <v>4.08</v>
          </cell>
        </row>
        <row r="8082">
          <cell r="B8082">
            <v>236787</v>
          </cell>
          <cell r="C8082" t="str">
            <v>IND 0201 82nH +/-5% Q&gt;10 Srf=1.1GHz DCR=3.8ohm Ir=70mA</v>
          </cell>
          <cell r="D8082">
            <v>1.02</v>
          </cell>
        </row>
        <row r="8083">
          <cell r="B8083">
            <v>236788</v>
          </cell>
          <cell r="C8083" t="str">
            <v>CPU/MT6762V/WDA/A53/octa-core/1.8GHz/1.5GHz/TDD+FDD+W+TD+G/VFBGA-558/11.4*11*0.9mm</v>
          </cell>
          <cell r="D8083">
            <v>1.002</v>
          </cell>
        </row>
        <row r="8084">
          <cell r="B8084">
            <v>236790</v>
          </cell>
          <cell r="C8084" t="str">
            <v>one way LDO/3.3V/2%/1000mA/160uA/60dB/DFN1612-8L/1.6*1.2*0.6mm</v>
          </cell>
          <cell r="D8084">
            <v>1.01</v>
          </cell>
        </row>
        <row r="8085">
          <cell r="B8085">
            <v>236791</v>
          </cell>
          <cell r="C8085" t="str">
            <v>PMU/MT6357CRV/A/2.6-5V/VFBGA-209L/7*6.6*1mm</v>
          </cell>
          <cell r="D8085">
            <v>1.01</v>
          </cell>
        </row>
        <row r="8086">
          <cell r="B8086">
            <v>236792</v>
          </cell>
          <cell r="C8086" t="str">
            <v>Filter/HDFB05ARSS-B5/B5RX/15dBm/1.3dB/50ohm/50ohm/1109/0.65mm/0.175kV/2</v>
          </cell>
          <cell r="D8086">
            <v>1.02</v>
          </cell>
        </row>
        <row r="8087">
          <cell r="B8087">
            <v>236793</v>
          </cell>
          <cell r="C8087" t="str">
            <v>Filter/HDFB20RSS-B5/B20RX/15dBm/2.5dB/50ohm/50ohm/1109/0.65mm/0.25kV/2a</v>
          </cell>
          <cell r="D8087">
            <v>1.02</v>
          </cell>
        </row>
        <row r="8088">
          <cell r="B8088">
            <v>236794</v>
          </cell>
          <cell r="C8088" t="str">
            <v>Duplexer/SAYEY836MBA0F0A/B5/29dBm/1.9dB/2.1dB/58+56dB/1814/1.8*1.4*0.6mm</v>
          </cell>
          <cell r="D8088">
            <v>1.02</v>
          </cell>
        </row>
        <row r="8089">
          <cell r="B8089">
            <v>236795</v>
          </cell>
          <cell r="C8089" t="str">
            <v>Duplexer/B39941B8514P810/B8/29 dBm/2.1000 dB/2 dB/59+58dB/1814/1.8000*1.4000*0.5000mm/0.1000 kV/1</v>
          </cell>
          <cell r="D8089">
            <v>1.02</v>
          </cell>
        </row>
        <row r="8090">
          <cell r="B8090">
            <v>236804</v>
          </cell>
          <cell r="C8090" t="str">
            <v>Duplexer/SAYEY806MBC0F0A/B20/29/1.7dB/1.7dB/61+55dB/1814/1.8*1.4*0.6mm</v>
          </cell>
          <cell r="D8090">
            <v>1.02</v>
          </cell>
        </row>
        <row r="8091">
          <cell r="B8091">
            <v>236805</v>
          </cell>
          <cell r="C8091" t="str">
            <v>RF Switcher/MXD8545A/100-3000MHz/SPDT/LGA/10pin/1.1*1.5*0.38mm</v>
          </cell>
          <cell r="D8091">
            <v>1.02</v>
          </cell>
        </row>
        <row r="8092">
          <cell r="B8092">
            <v>236806</v>
          </cell>
          <cell r="C8092" t="str">
            <v>BTB/30/8.5+/-0.1mm*2.5+/-0.1mm*0.8mm+/-0.1mm/0.4+/-0.05mm PITCH</v>
          </cell>
          <cell r="D8092">
            <v>1.01</v>
          </cell>
        </row>
        <row r="8093">
          <cell r="B8093">
            <v>236807</v>
          </cell>
          <cell r="C8093" t="str">
            <v>BTB/S/30/8.4+/-0.1mm*2.54+/-0.05mm*0.8mm+/-0.1mm/0.4+/-0.05mm PITCH</v>
          </cell>
          <cell r="D8093">
            <v>1.01</v>
          </cell>
        </row>
        <row r="8094">
          <cell r="B8094">
            <v>236808</v>
          </cell>
          <cell r="C8094" t="str">
            <v>Antenna Shrapnel/Length3.5+/-0.2mm*width 1.5+/-0.2mm*heigh1.9+/-0.2mm?operational height1.20?1.60H</v>
          </cell>
          <cell r="D8094">
            <v>4.04</v>
          </cell>
        </row>
        <row r="8095">
          <cell r="B8095">
            <v>236809</v>
          </cell>
          <cell r="C8095" t="str">
            <v>H73A/BB Shield CoVer/Copper-Nickel-Zinc Alloy/Spray insulating paint inside on top/29+/-0.08mm*30.65+/-0.08mm*1.55+/-0.06mm</v>
          </cell>
          <cell r="D8095">
            <v>1.01</v>
          </cell>
        </row>
        <row r="8096">
          <cell r="B8096">
            <v>236810</v>
          </cell>
          <cell r="C8096" t="str">
            <v>H73A/BB Shield CoVer/Copper-Nickel-Zinc Alloy/Spray insulating paint inside on top/13.35+/-0.08mm*14.4+/-0.08mm*1.4+/-0.06mm</v>
          </cell>
          <cell r="D8096">
            <v>1.01</v>
          </cell>
        </row>
        <row r="8097">
          <cell r="B8097">
            <v>236811</v>
          </cell>
          <cell r="C8097" t="str">
            <v>H73A/BB Shield CoVer/Copper-Nickel-Zinc Alloy/Spray insulating paint inside on top/13+/-0.08mm*13.45+/-0.08mm*1.4+/-0.06mm</v>
          </cell>
          <cell r="D8097">
            <v>1.01</v>
          </cell>
        </row>
        <row r="8098">
          <cell r="B8098">
            <v>236812</v>
          </cell>
          <cell r="C8098" t="str">
            <v>H73A/BB Shield CoVer/Copper-Nickel-Zinc Alloy/Spray insulating paint inside on top/30.2+/-0.08mm*22.15+/-0.08mm*1.45+/-0.06mm</v>
          </cell>
          <cell r="D8098">
            <v>1.01</v>
          </cell>
        </row>
        <row r="8099">
          <cell r="B8099">
            <v>236813</v>
          </cell>
          <cell r="C8099" t="str">
            <v>H73A/BB Shield CoVer/Copper-Nickel-Zinc Alloy/Spray insulating paint inside on top/23.5+/-0.08mm*22.1+/-0.08mm*1.45+/-0.06mm</v>
          </cell>
          <cell r="D8099">
            <v>1.01</v>
          </cell>
        </row>
        <row r="8100">
          <cell r="B8100">
            <v>236814</v>
          </cell>
          <cell r="C8100" t="str">
            <v>H73A/BB Shield CoVer/Copper-Nickel-Zinc Alloy/Spray insulating paint inside on top/17.8+/-0.08mm*9.2+/-0.08mm*1.45+/-0.06mm</v>
          </cell>
          <cell r="D8100">
            <v>1.01</v>
          </cell>
        </row>
        <row r="8101">
          <cell r="B8101">
            <v>236815</v>
          </cell>
          <cell r="C8101" t="str">
            <v>H73A/8 layer/2 class/P0/surface treatment/Immersion gold+OSP(BGAarea)/67.6+/-0.1mm*46.6+/-0.1mm/0.8mm+/-0.08mm</v>
          </cell>
          <cell r="D8101">
            <v>1.0009999999999999</v>
          </cell>
        </row>
        <row r="8102">
          <cell r="B8102">
            <v>236964</v>
          </cell>
          <cell r="C8102" t="str">
            <v>Chip_bead 0402 1000ohm@100MHz +/-25% DCR=0.9ohm Ir=200mA</v>
          </cell>
          <cell r="D8102">
            <v>2.04</v>
          </cell>
        </row>
        <row r="8103">
          <cell r="B8103">
            <v>236965</v>
          </cell>
          <cell r="C8103" t="str">
            <v>MOSFET N-CH annel EnH ancement Mode MOSFET SOT523 Id=0.3A 1.6x1.6x0.8mm SSC8120GS8 AF</v>
          </cell>
          <cell r="D8103">
            <v>1.02</v>
          </cell>
        </row>
        <row r="8104">
          <cell r="B8104">
            <v>236966</v>
          </cell>
          <cell r="C8104" t="str">
            <v>SIM Card Connector PIN 6PIN 2.54PITCH 16.4x13.6x1.80mmH MRD-20181-0018B</v>
          </cell>
          <cell r="D8104">
            <v>2.02</v>
          </cell>
        </row>
        <row r="8105">
          <cell r="B8105">
            <v>237037</v>
          </cell>
          <cell r="C8105" t="str">
            <v>Screen Protector Glass-Primo RM4</v>
          </cell>
          <cell r="D8105">
            <v>1</v>
          </cell>
        </row>
        <row r="8106">
          <cell r="B8106">
            <v>237038</v>
          </cell>
          <cell r="C8106" t="str">
            <v>Cleaning Wipe For Glass Protector-Primo RM4</v>
          </cell>
          <cell r="D8106">
            <v>1</v>
          </cell>
        </row>
        <row r="8107">
          <cell r="B8107">
            <v>237039</v>
          </cell>
          <cell r="C8107" t="str">
            <v>Polybag For Glass Protector-Primo RM4</v>
          </cell>
          <cell r="D8107">
            <v>1</v>
          </cell>
        </row>
        <row r="8108">
          <cell r="B8108">
            <v>237136</v>
          </cell>
          <cell r="C8108" t="str">
            <v>PCB Mounting Pallet-Olvio P17 (WM)</v>
          </cell>
          <cell r="D8108">
            <v>0</v>
          </cell>
        </row>
        <row r="8109">
          <cell r="B8109">
            <v>237138</v>
          </cell>
          <cell r="C8109" t="str">
            <v>PCB Mounting Pallet-Olvio L2 (WM)</v>
          </cell>
          <cell r="D8109">
            <v>0</v>
          </cell>
        </row>
        <row r="8110">
          <cell r="B8110">
            <v>237291</v>
          </cell>
          <cell r="C8110" t="str">
            <v>Front Housing-Dark Blue-OLVIO L53(WM)</v>
          </cell>
          <cell r="D8110">
            <v>1</v>
          </cell>
        </row>
        <row r="8111">
          <cell r="B8111">
            <v>237293</v>
          </cell>
          <cell r="C8111" t="str">
            <v>Front Housing-Light Blue-OLVIO L53(WM)</v>
          </cell>
          <cell r="D8111">
            <v>1</v>
          </cell>
        </row>
        <row r="8112">
          <cell r="B8112">
            <v>237295</v>
          </cell>
          <cell r="C8112" t="str">
            <v>Back Housing(Battery Cover)-Dark Blue-OLVIO L53(WM)</v>
          </cell>
          <cell r="D8112">
            <v>1</v>
          </cell>
        </row>
        <row r="8113">
          <cell r="B8113">
            <v>237296</v>
          </cell>
          <cell r="C8113" t="str">
            <v>Back Housing(Battery Cover)-Light Blue-OLVIO L53(WM)</v>
          </cell>
          <cell r="D8113">
            <v>1</v>
          </cell>
        </row>
        <row r="8114">
          <cell r="B8114">
            <v>237336</v>
          </cell>
          <cell r="C8114" t="str">
            <v>Sub PCBA-Primo RM4</v>
          </cell>
          <cell r="D8114">
            <v>1.01</v>
          </cell>
        </row>
        <row r="8115">
          <cell r="B8115">
            <v>237337</v>
          </cell>
          <cell r="C8115" t="str">
            <v>Touch With LCM Black-Primo RM4</v>
          </cell>
          <cell r="D8115">
            <v>1.02</v>
          </cell>
        </row>
        <row r="8116">
          <cell r="B8116">
            <v>237338</v>
          </cell>
          <cell r="C8116" t="str">
            <v>Camera 8M FF Front-Primo RM4</v>
          </cell>
          <cell r="D8116">
            <v>1.0049999999999999</v>
          </cell>
        </row>
        <row r="8117">
          <cell r="B8117">
            <v>237339</v>
          </cell>
          <cell r="C8117" t="str">
            <v>Camera 13M AF Back-Primo RM4</v>
          </cell>
          <cell r="D8117">
            <v>1.0049999999999999</v>
          </cell>
        </row>
        <row r="8118">
          <cell r="B8118">
            <v>237340</v>
          </cell>
          <cell r="C8118" t="str">
            <v>Camera 5M FF Back Auxiliary-Primo RM4</v>
          </cell>
          <cell r="D8118">
            <v>1.0049999999999999</v>
          </cell>
        </row>
        <row r="8119">
          <cell r="B8119">
            <v>237341</v>
          </cell>
          <cell r="C8119" t="str">
            <v>Camera 0.3M FF Back-Primo RM4</v>
          </cell>
          <cell r="D8119">
            <v>1.0049999999999999</v>
          </cell>
        </row>
        <row r="8120">
          <cell r="B8120">
            <v>237342</v>
          </cell>
          <cell r="C8120" t="str">
            <v>Fingerprint Black-Primo RM4</v>
          </cell>
          <cell r="D8120">
            <v>1.0049999999999999</v>
          </cell>
        </row>
        <row r="8121">
          <cell r="B8121">
            <v>237343</v>
          </cell>
          <cell r="C8121" t="str">
            <v>Fingerprint Dark Green-Primo RM4</v>
          </cell>
          <cell r="D8121">
            <v>1.0049999999999999</v>
          </cell>
        </row>
        <row r="8122">
          <cell r="B8122">
            <v>237344</v>
          </cell>
          <cell r="C8122" t="str">
            <v>Fingerprint Night blue-Primo RM4</v>
          </cell>
          <cell r="D8122">
            <v>1.0049999999999999</v>
          </cell>
        </row>
        <row r="8123">
          <cell r="B8123">
            <v>237345</v>
          </cell>
          <cell r="C8123" t="str">
            <v>Receiver -Primo RM4</v>
          </cell>
          <cell r="D8123">
            <v>1.0149999999999999</v>
          </cell>
        </row>
        <row r="8124">
          <cell r="B8124">
            <v>237346</v>
          </cell>
          <cell r="C8124" t="str">
            <v>Speaker-Primo RM4</v>
          </cell>
          <cell r="D8124">
            <v>1.0149999999999999</v>
          </cell>
        </row>
        <row r="8125">
          <cell r="B8125">
            <v>237347</v>
          </cell>
          <cell r="C8125" t="str">
            <v>Vibrator Motor-Primo RM4</v>
          </cell>
          <cell r="D8125">
            <v>1.01</v>
          </cell>
        </row>
        <row r="8126">
          <cell r="B8126">
            <v>237348</v>
          </cell>
          <cell r="C8126" t="str">
            <v>Main FPC-Primo RM4</v>
          </cell>
          <cell r="D8126">
            <v>1.008</v>
          </cell>
        </row>
        <row r="8127">
          <cell r="B8127">
            <v>237349</v>
          </cell>
          <cell r="C8127" t="str">
            <v>FPC Key With Dome-Primo RM4</v>
          </cell>
          <cell r="D8127">
            <v>1.0149999999999999</v>
          </cell>
        </row>
        <row r="8128">
          <cell r="B8128">
            <v>237350</v>
          </cell>
          <cell r="C8128" t="str">
            <v>FPC P/L Sensor-Primo RM4</v>
          </cell>
          <cell r="D8128">
            <v>1.008</v>
          </cell>
        </row>
        <row r="8129">
          <cell r="B8129">
            <v>237351</v>
          </cell>
          <cell r="C8129" t="str">
            <v>FPC Receiver-Primo RM4</v>
          </cell>
          <cell r="D8129">
            <v>1.008</v>
          </cell>
        </row>
        <row r="8130">
          <cell r="B8130">
            <v>237352</v>
          </cell>
          <cell r="C8130" t="str">
            <v>FPC Speaker-Primo RM4</v>
          </cell>
          <cell r="D8130">
            <v>1.008</v>
          </cell>
        </row>
        <row r="8131">
          <cell r="B8131">
            <v>237353</v>
          </cell>
          <cell r="C8131" t="str">
            <v>Cable Coaxial-Primo RM4</v>
          </cell>
          <cell r="D8131">
            <v>1.0149999999999999</v>
          </cell>
        </row>
        <row r="8132">
          <cell r="B8132">
            <v>237354</v>
          </cell>
          <cell r="C8132" t="str">
            <v>Antenna Main-Primo RM4</v>
          </cell>
          <cell r="D8132">
            <v>1.02</v>
          </cell>
        </row>
        <row r="8133">
          <cell r="B8133">
            <v>237355</v>
          </cell>
          <cell r="C8133" t="str">
            <v>Antenna Diversity-Primo RM4</v>
          </cell>
          <cell r="D8133">
            <v>1.02</v>
          </cell>
        </row>
        <row r="8134">
          <cell r="B8134">
            <v>237356</v>
          </cell>
          <cell r="C8134" t="str">
            <v>Antenna Triad-Primo RM4</v>
          </cell>
          <cell r="D8134">
            <v>1.02</v>
          </cell>
        </row>
        <row r="8135">
          <cell r="B8135">
            <v>237357</v>
          </cell>
          <cell r="C8135" t="str">
            <v>Battery WMB5950A-Primo RM4</v>
          </cell>
          <cell r="D8135">
            <v>1.01</v>
          </cell>
        </row>
        <row r="8136">
          <cell r="B8136">
            <v>237358</v>
          </cell>
          <cell r="C8136" t="str">
            <v>Front Housing Black-Primo RM4</v>
          </cell>
          <cell r="D8136">
            <v>1.02</v>
          </cell>
        </row>
        <row r="8137">
          <cell r="B8137">
            <v>237359</v>
          </cell>
          <cell r="C8137" t="str">
            <v>Middle Housing Black-Primo RM4</v>
          </cell>
          <cell r="D8137">
            <v>1.02</v>
          </cell>
        </row>
        <row r="8138">
          <cell r="B8138">
            <v>237360</v>
          </cell>
          <cell r="C8138" t="str">
            <v>Middle Housing Dark Green-Primo RM4</v>
          </cell>
          <cell r="D8138">
            <v>1.02</v>
          </cell>
        </row>
        <row r="8139">
          <cell r="B8139">
            <v>237361</v>
          </cell>
          <cell r="C8139" t="str">
            <v>Middle Housing Night blue-Primo RM4</v>
          </cell>
          <cell r="D8139">
            <v>1.02</v>
          </cell>
        </row>
        <row r="8140">
          <cell r="B8140">
            <v>237362</v>
          </cell>
          <cell r="C8140" t="str">
            <v>Back Housing(Battery Cover) Black-Primo RM4</v>
          </cell>
          <cell r="D8140">
            <v>1.01</v>
          </cell>
        </row>
        <row r="8141">
          <cell r="B8141">
            <v>237363</v>
          </cell>
          <cell r="C8141" t="str">
            <v>Back Housing(Battery Cover) Dark Green-Primo RM4</v>
          </cell>
          <cell r="D8141">
            <v>1.01</v>
          </cell>
        </row>
        <row r="8142">
          <cell r="B8142">
            <v>237364</v>
          </cell>
          <cell r="C8142" t="str">
            <v>Back Housing(Battery Cover) Night blue-Primo RM4</v>
          </cell>
          <cell r="D8142">
            <v>1.01</v>
          </cell>
        </row>
        <row r="8143">
          <cell r="B8143">
            <v>237365</v>
          </cell>
          <cell r="C8143" t="str">
            <v>Silicon Case L-sensor -Primo RM4</v>
          </cell>
          <cell r="D8143">
            <v>1.02</v>
          </cell>
        </row>
        <row r="8144">
          <cell r="B8144">
            <v>237366</v>
          </cell>
          <cell r="C8144" t="str">
            <v>Silicon Case Mic-Primo RM4</v>
          </cell>
          <cell r="D8144">
            <v>1.02</v>
          </cell>
        </row>
        <row r="8145">
          <cell r="B8145">
            <v>237367</v>
          </cell>
          <cell r="C8145" t="str">
            <v>Side Key Black-Primo RM4</v>
          </cell>
          <cell r="D8145">
            <v>1.0149999999999999</v>
          </cell>
        </row>
        <row r="8146">
          <cell r="B8146">
            <v>237368</v>
          </cell>
          <cell r="C8146" t="str">
            <v>Side Key Dark Green-Primo RM4</v>
          </cell>
          <cell r="D8146">
            <v>1.0149999999999999</v>
          </cell>
        </row>
        <row r="8147">
          <cell r="B8147">
            <v>237369</v>
          </cell>
          <cell r="C8147" t="str">
            <v>Side Key Night blue-Primo RM4</v>
          </cell>
          <cell r="D8147">
            <v>1.0149999999999999</v>
          </cell>
        </row>
        <row r="8148">
          <cell r="B8148">
            <v>237370</v>
          </cell>
          <cell r="C8148" t="str">
            <v>Sim Tray Black-Primo RM4</v>
          </cell>
          <cell r="D8148">
            <v>1.02</v>
          </cell>
        </row>
        <row r="8149">
          <cell r="B8149">
            <v>237371</v>
          </cell>
          <cell r="C8149" t="str">
            <v>Sim Tray Dark Green-Primo RM4</v>
          </cell>
          <cell r="D8149">
            <v>1.02</v>
          </cell>
        </row>
        <row r="8150">
          <cell r="B8150">
            <v>237372</v>
          </cell>
          <cell r="C8150" t="str">
            <v>Sim Tray Night blue-Primo RM4</v>
          </cell>
          <cell r="D8150">
            <v>1.02</v>
          </cell>
        </row>
        <row r="8151">
          <cell r="B8151">
            <v>237373</v>
          </cell>
          <cell r="C8151" t="str">
            <v>Camera Lens Black-Primo RM4</v>
          </cell>
          <cell r="D8151">
            <v>1.01</v>
          </cell>
        </row>
        <row r="8152">
          <cell r="B8152">
            <v>237374</v>
          </cell>
          <cell r="C8152" t="str">
            <v>Foam Front Camera Pressing 5.2*3.6*0.7mm-Primo RM4</v>
          </cell>
          <cell r="D8152">
            <v>1.03</v>
          </cell>
        </row>
        <row r="8153">
          <cell r="B8153">
            <v>237375</v>
          </cell>
          <cell r="C8153" t="str">
            <v>Mylar P-Sensor Connector 5*5*0.05mm-Primo RM4</v>
          </cell>
          <cell r="D8153">
            <v>2.04</v>
          </cell>
        </row>
        <row r="8154">
          <cell r="B8154">
            <v>237376</v>
          </cell>
          <cell r="C8154" t="str">
            <v>Foam Front Camera 8M 6.0*4.6*1.3mm-Primo RM4</v>
          </cell>
          <cell r="D8154">
            <v>1.03</v>
          </cell>
        </row>
        <row r="8155">
          <cell r="B8155">
            <v>237377</v>
          </cell>
          <cell r="C8155" t="str">
            <v>Mylar MB 12*4*0.05mm-Primo RM4</v>
          </cell>
          <cell r="D8155">
            <v>1.02</v>
          </cell>
        </row>
        <row r="8156">
          <cell r="B8156">
            <v>237378</v>
          </cell>
          <cell r="C8156" t="str">
            <v>Cloth Conductive Camera 13M AF Back 10*10*0.05mm-Primo RM4</v>
          </cell>
          <cell r="D8156">
            <v>1.02</v>
          </cell>
        </row>
        <row r="8157">
          <cell r="B8157">
            <v>237379</v>
          </cell>
          <cell r="C8157" t="str">
            <v>Seal Foam Speaker 11*0.8*0.7mm-Primo RM4</v>
          </cell>
          <cell r="D8157">
            <v>1.03</v>
          </cell>
        </row>
        <row r="8158">
          <cell r="B8158">
            <v>237380</v>
          </cell>
          <cell r="C8158" t="str">
            <v>Mylar Battery Protection Plate Black 64.5*6.0*0.05mm-Primo RM4</v>
          </cell>
          <cell r="D8158">
            <v>1.02</v>
          </cell>
        </row>
        <row r="8159">
          <cell r="B8159">
            <v>237381</v>
          </cell>
          <cell r="C8159" t="str">
            <v>Conductive Cloth LCM Cooling 55.4*68.93*0.05mm-Primo RM4</v>
          </cell>
          <cell r="D8159">
            <v>1.03</v>
          </cell>
        </row>
        <row r="8160">
          <cell r="B8160">
            <v>237382</v>
          </cell>
          <cell r="C8160" t="str">
            <v>Conductive Cloth Speaker Cooling 62.8*50*0.05mm-Primo RM4</v>
          </cell>
          <cell r="D8160">
            <v>1.03</v>
          </cell>
        </row>
        <row r="8161">
          <cell r="B8161">
            <v>237383</v>
          </cell>
          <cell r="C8161" t="str">
            <v>Conductive Cloth Middle Housing Cooling 75*38.5*0.05mm-Primo RM4</v>
          </cell>
          <cell r="D8161">
            <v>1.03</v>
          </cell>
        </row>
        <row r="8162">
          <cell r="B8162">
            <v>237384</v>
          </cell>
          <cell r="C8162" t="str">
            <v>Conductive Cloth Battery Cover Cooling 95*48.25*0.05mm-Primo RM4</v>
          </cell>
          <cell r="D8162">
            <v>1.03</v>
          </cell>
        </row>
        <row r="8163">
          <cell r="B8163">
            <v>237385</v>
          </cell>
          <cell r="C8163" t="str">
            <v>Screw M1.4*2.5-Primo RM4</v>
          </cell>
          <cell r="D8163">
            <v>3.09</v>
          </cell>
        </row>
        <row r="8164">
          <cell r="B8164">
            <v>237386</v>
          </cell>
          <cell r="C8164" t="str">
            <v>Screw M1.4*3.0-Primo RM4</v>
          </cell>
          <cell r="D8164">
            <v>13.39</v>
          </cell>
        </row>
        <row r="8165">
          <cell r="B8165">
            <v>237387</v>
          </cell>
          <cell r="C8165" t="str">
            <v>Screw M1.4*3.5-Primo RM4</v>
          </cell>
          <cell r="D8165">
            <v>8.24</v>
          </cell>
        </row>
        <row r="8166">
          <cell r="B8166">
            <v>237388</v>
          </cell>
          <cell r="C8166" t="str">
            <v>Screw Label Dia 2.5mm With "W"-Primo RM4</v>
          </cell>
          <cell r="D8166">
            <v>1.02</v>
          </cell>
        </row>
        <row r="8167">
          <cell r="B8167">
            <v>237389</v>
          </cell>
          <cell r="C8167" t="str">
            <v>Waterproof Label Dia 3.0mm-Primo RM4</v>
          </cell>
          <cell r="D8167">
            <v>2.04</v>
          </cell>
        </row>
        <row r="8168">
          <cell r="B8168">
            <v>237390</v>
          </cell>
          <cell r="C8168" t="str">
            <v>Sim Ejector Pin-Primo RM4</v>
          </cell>
          <cell r="D8168">
            <v>1</v>
          </cell>
        </row>
        <row r="8169">
          <cell r="B8169">
            <v>237391</v>
          </cell>
          <cell r="C8169" t="str">
            <v>TP Protective Film-Primo RM4</v>
          </cell>
          <cell r="D8169">
            <v>1.01</v>
          </cell>
        </row>
        <row r="8170">
          <cell r="B8170">
            <v>237392</v>
          </cell>
          <cell r="C8170" t="str">
            <v>Battery Cover Protective Film -Primo RM4</v>
          </cell>
          <cell r="D8170">
            <v>1.01</v>
          </cell>
        </row>
        <row r="8171">
          <cell r="B8171">
            <v>237393</v>
          </cell>
          <cell r="C8171" t="str">
            <v>Phone Case-Primo RM4</v>
          </cell>
          <cell r="D8171">
            <v>1</v>
          </cell>
        </row>
        <row r="8172">
          <cell r="B8172">
            <v>237394</v>
          </cell>
          <cell r="C8172" t="str">
            <v>Handset IMEI Label 35*19mm-Primo RM4</v>
          </cell>
          <cell r="D8172">
            <v>1.02</v>
          </cell>
        </row>
        <row r="8173">
          <cell r="B8173">
            <v>237395</v>
          </cell>
          <cell r="C8173" t="str">
            <v>GB Seal Label 38*19mm-Primo RM4</v>
          </cell>
          <cell r="D8173">
            <v>1.02</v>
          </cell>
        </row>
        <row r="8174">
          <cell r="B8174">
            <v>237396</v>
          </cell>
          <cell r="C8174" t="str">
            <v>Handset PE Bag 100*200mm-Primo RM4</v>
          </cell>
          <cell r="D8174">
            <v>1</v>
          </cell>
        </row>
        <row r="8175">
          <cell r="B8175">
            <v>237397</v>
          </cell>
          <cell r="C8175" t="str">
            <v>LCM 1.7 Inch-Olvio L52</v>
          </cell>
          <cell r="D8175">
            <v>1.0249999999999999</v>
          </cell>
        </row>
        <row r="8176">
          <cell r="B8176">
            <v>237398</v>
          </cell>
          <cell r="C8176" t="str">
            <v>Camera 0.8M Back-Olvio L52</v>
          </cell>
          <cell r="D8176">
            <v>1.02</v>
          </cell>
        </row>
        <row r="8177">
          <cell r="B8177">
            <v>237399</v>
          </cell>
          <cell r="C8177" t="str">
            <v>Speaker-Olvio L52</v>
          </cell>
          <cell r="D8177">
            <v>1.02</v>
          </cell>
        </row>
        <row r="8178">
          <cell r="B8178">
            <v>237400</v>
          </cell>
          <cell r="C8178" t="str">
            <v>Microphone-Olvio L52</v>
          </cell>
          <cell r="D8178">
            <v>1.02</v>
          </cell>
        </row>
        <row r="8179">
          <cell r="B8179">
            <v>237401</v>
          </cell>
          <cell r="C8179" t="str">
            <v>BT Antenna-Olvio L52</v>
          </cell>
          <cell r="D8179">
            <v>1.0149999999999999</v>
          </cell>
        </row>
        <row r="8180">
          <cell r="B8180">
            <v>237402</v>
          </cell>
          <cell r="C8180" t="str">
            <v>Keypad Dome-Olvio L52</v>
          </cell>
          <cell r="D8180">
            <v>1.02</v>
          </cell>
        </row>
        <row r="8181">
          <cell r="B8181">
            <v>237403</v>
          </cell>
          <cell r="C8181" t="str">
            <v>LED Light-Olvio L52</v>
          </cell>
          <cell r="D8181">
            <v>1.0049999999999999</v>
          </cell>
        </row>
        <row r="8182">
          <cell r="B8182">
            <v>237404</v>
          </cell>
          <cell r="C8182" t="str">
            <v>Front Housing Black -Olvio L52</v>
          </cell>
          <cell r="D8182">
            <v>1.02</v>
          </cell>
        </row>
        <row r="8183">
          <cell r="B8183">
            <v>237405</v>
          </cell>
          <cell r="C8183" t="str">
            <v>Front Housing Dark Blue -Olvio L52</v>
          </cell>
          <cell r="D8183">
            <v>1.02</v>
          </cell>
        </row>
        <row r="8184">
          <cell r="B8184">
            <v>237406</v>
          </cell>
          <cell r="C8184" t="str">
            <v>Middle Housing Black-Olvio L52</v>
          </cell>
          <cell r="D8184">
            <v>1.02</v>
          </cell>
        </row>
        <row r="8185">
          <cell r="B8185">
            <v>237407</v>
          </cell>
          <cell r="C8185" t="str">
            <v>Middle Housing Dark Blue-Olvio L52</v>
          </cell>
          <cell r="D8185">
            <v>1.02</v>
          </cell>
        </row>
        <row r="8186">
          <cell r="B8186">
            <v>237408</v>
          </cell>
          <cell r="C8186" t="str">
            <v>Middle Housing Red-Olvio L52</v>
          </cell>
          <cell r="D8186">
            <v>1.02</v>
          </cell>
        </row>
        <row r="8187">
          <cell r="B8187">
            <v>237409</v>
          </cell>
          <cell r="C8187" t="str">
            <v>Back Housing(Battery Cover) Black-Olvio L52</v>
          </cell>
          <cell r="D8187">
            <v>1.01</v>
          </cell>
        </row>
        <row r="8188">
          <cell r="B8188">
            <v>237410</v>
          </cell>
          <cell r="C8188" t="str">
            <v>Back Housing(Battery Cover) Dark Blue-Olvio L52</v>
          </cell>
          <cell r="D8188">
            <v>1.01</v>
          </cell>
        </row>
        <row r="8189">
          <cell r="B8189">
            <v>237411</v>
          </cell>
          <cell r="C8189" t="str">
            <v>Receiver Dustproof Net-Olvio L52</v>
          </cell>
          <cell r="D8189">
            <v>1.02</v>
          </cell>
        </row>
        <row r="8190">
          <cell r="B8190">
            <v>237412</v>
          </cell>
          <cell r="C8190" t="str">
            <v>Foam LCD 46.6*34.6*0.30mm-Olvio L52</v>
          </cell>
          <cell r="D8190">
            <v>1.02</v>
          </cell>
        </row>
        <row r="8191">
          <cell r="B8191">
            <v>237413</v>
          </cell>
          <cell r="C8191" t="str">
            <v>Tape LCD Lens 56.5*42.6*0.10mm-Olvio L52</v>
          </cell>
          <cell r="D8191">
            <v>1.02</v>
          </cell>
        </row>
        <row r="8192">
          <cell r="B8192">
            <v>237414</v>
          </cell>
          <cell r="C8192" t="str">
            <v>Speaker Dustproof Net-Olvio L52</v>
          </cell>
          <cell r="D8192">
            <v>1.02</v>
          </cell>
        </row>
        <row r="8193">
          <cell r="B8193">
            <v>237415</v>
          </cell>
          <cell r="C8193" t="str">
            <v>Tape Camera Lens 8.9*8.9*0.10mm-Olvio L52</v>
          </cell>
          <cell r="D8193">
            <v>1.03</v>
          </cell>
        </row>
        <row r="8194">
          <cell r="B8194">
            <v>237416</v>
          </cell>
          <cell r="C8194" t="str">
            <v>Speaker Bracket Black-Olvio L52</v>
          </cell>
          <cell r="D8194">
            <v>1.016</v>
          </cell>
        </row>
        <row r="8195">
          <cell r="B8195">
            <v>237418</v>
          </cell>
          <cell r="C8195" t="str">
            <v>Keypad Black-Olvio L52</v>
          </cell>
          <cell r="D8195">
            <v>1.01</v>
          </cell>
        </row>
        <row r="8196">
          <cell r="B8196">
            <v>237419</v>
          </cell>
          <cell r="C8196" t="str">
            <v>LCM Lens Black-Olvio L52</v>
          </cell>
          <cell r="D8196">
            <v>1.03</v>
          </cell>
        </row>
        <row r="8197">
          <cell r="B8197">
            <v>237420</v>
          </cell>
          <cell r="C8197" t="str">
            <v>Camera Lens Black-Olvio L52</v>
          </cell>
          <cell r="D8197">
            <v>1.03</v>
          </cell>
        </row>
        <row r="8198">
          <cell r="B8198">
            <v>237421</v>
          </cell>
          <cell r="C8198" t="str">
            <v>Conductive Cloth PCBA 42*34.1*0.1mm -Olvio L52</v>
          </cell>
          <cell r="D8198">
            <v>1.02</v>
          </cell>
        </row>
        <row r="8199">
          <cell r="B8199">
            <v>237422</v>
          </cell>
          <cell r="C8199" t="str">
            <v>Foam Camera 6.3*5.4*0.30mm-Olvio L52</v>
          </cell>
          <cell r="D8199">
            <v>1.02</v>
          </cell>
        </row>
        <row r="8200">
          <cell r="B8200">
            <v>237423</v>
          </cell>
          <cell r="C8200" t="str">
            <v>Foam Speaker 32.84*29.7*0.5mm-Olvio L52</v>
          </cell>
          <cell r="D8200">
            <v>1.02</v>
          </cell>
        </row>
        <row r="8201">
          <cell r="B8201">
            <v>237424</v>
          </cell>
          <cell r="C8201" t="str">
            <v>Foam LCD Pad 40*2*0.30mm -Olvio L52</v>
          </cell>
          <cell r="D8201">
            <v>2.04</v>
          </cell>
        </row>
        <row r="8202">
          <cell r="B8202">
            <v>237425</v>
          </cell>
          <cell r="C8202" t="str">
            <v>Screw Middle Housing Tapping PM1.4*4.0*2.5*0.8mm-Olvio L52</v>
          </cell>
          <cell r="D8202">
            <v>7.14</v>
          </cell>
        </row>
        <row r="8203">
          <cell r="B8203">
            <v>237426</v>
          </cell>
          <cell r="C8203" t="str">
            <v>Foam USB Shading 2*8.4*s0.3mm -Olvio L52</v>
          </cell>
          <cell r="D8203">
            <v>1.02</v>
          </cell>
        </row>
        <row r="8204">
          <cell r="B8204">
            <v>237427</v>
          </cell>
          <cell r="C8204" t="str">
            <v>Foam Earphone 3.79*7.1*0.3mm-Olvio L52</v>
          </cell>
          <cell r="D8204">
            <v>1.02</v>
          </cell>
        </row>
        <row r="8205">
          <cell r="B8205">
            <v>237428</v>
          </cell>
          <cell r="C8205" t="str">
            <v>Screw Label Dia 2.5mm With "W"-Olvio L52</v>
          </cell>
          <cell r="D8205">
            <v>1.02</v>
          </cell>
        </row>
        <row r="8206">
          <cell r="B8206">
            <v>237429</v>
          </cell>
          <cell r="C8206" t="str">
            <v>Waterproof Label Dia 4mm-Olvio L52</v>
          </cell>
          <cell r="D8206">
            <v>1.0149999999999999</v>
          </cell>
        </row>
        <row r="8207">
          <cell r="B8207">
            <v>237430</v>
          </cell>
          <cell r="C8207" t="str">
            <v>Handset PE Bag 80*180mm-Olvio L52</v>
          </cell>
          <cell r="D8207">
            <v>1</v>
          </cell>
        </row>
        <row r="8208">
          <cell r="B8208">
            <v>237431</v>
          </cell>
          <cell r="C8208" t="str">
            <v>Handset IMEI Label 38.8*14.8*0.1mm-Olvio L52</v>
          </cell>
          <cell r="D8208">
            <v>1.02</v>
          </cell>
        </row>
        <row r="8209">
          <cell r="B8209">
            <v>237432</v>
          </cell>
          <cell r="C8209" t="str">
            <v>GB Seal Label 38*19*0.1mm-Olvio L52</v>
          </cell>
          <cell r="D8209">
            <v>1.02</v>
          </cell>
        </row>
        <row r="8210">
          <cell r="B8210">
            <v>237433</v>
          </cell>
          <cell r="C8210" t="str">
            <v>Mylar LCD Soldering Pad 25*8*0.05mm-Olvio L52</v>
          </cell>
          <cell r="D8210">
            <v>1.03</v>
          </cell>
        </row>
        <row r="8211">
          <cell r="B8211">
            <v>237434</v>
          </cell>
          <cell r="C8211" t="str">
            <v>Mylar Camera Soldering Pad 20*6*0.05mm-Olvio L52</v>
          </cell>
          <cell r="D8211">
            <v>1.03</v>
          </cell>
        </row>
        <row r="8212">
          <cell r="B8212">
            <v>237509</v>
          </cell>
          <cell r="C8212" t="str">
            <v>Battery Label-WMB1700910AAAV</v>
          </cell>
          <cell r="D8212">
            <v>1.02</v>
          </cell>
        </row>
        <row r="8213">
          <cell r="B8213">
            <v>237510</v>
          </cell>
          <cell r="C8213" t="str">
            <v>PE Bag(Battery)-WMB1700910AAAV</v>
          </cell>
          <cell r="D8213">
            <v>1</v>
          </cell>
        </row>
        <row r="8214">
          <cell r="B8214">
            <v>237511</v>
          </cell>
          <cell r="C8214" t="str">
            <v>Battery Cell-WMB1700910AAAV</v>
          </cell>
          <cell r="D8214">
            <v>1.0049999999999999</v>
          </cell>
        </row>
        <row r="8215">
          <cell r="B8215">
            <v>237512</v>
          </cell>
          <cell r="C8215" t="str">
            <v>Protection Board-WMB1700910AAAV</v>
          </cell>
          <cell r="D8215">
            <v>1.02</v>
          </cell>
        </row>
        <row r="8216">
          <cell r="B8216">
            <v>237513</v>
          </cell>
          <cell r="C8216" t="str">
            <v>TOP Housing-WMB1700910AAAV</v>
          </cell>
          <cell r="D8216">
            <v>1.02</v>
          </cell>
        </row>
        <row r="8217">
          <cell r="B8217">
            <v>237514</v>
          </cell>
          <cell r="C8217" t="str">
            <v>Bottom Housing-WMB1700910AAAV</v>
          </cell>
          <cell r="D8217">
            <v>1.01</v>
          </cell>
        </row>
        <row r="8218">
          <cell r="B8218">
            <v>237515</v>
          </cell>
          <cell r="C8218" t="str">
            <v>Nickel Strip(Positive Pole)-WMB1700910AAAV</v>
          </cell>
          <cell r="D8218">
            <v>5.0000000000000002E-5</v>
          </cell>
        </row>
        <row r="8219">
          <cell r="B8219">
            <v>237516</v>
          </cell>
          <cell r="C8219" t="str">
            <v>Nickel Strip(Negative)-WMB1700910AAAV</v>
          </cell>
          <cell r="D8219">
            <v>5.0000000000000002E-5</v>
          </cell>
        </row>
        <row r="8220">
          <cell r="B8220">
            <v>237517</v>
          </cell>
          <cell r="C8220" t="str">
            <v>3M Glue Tape-WMB1700910AAAV</v>
          </cell>
          <cell r="D8220">
            <v>1E-4</v>
          </cell>
        </row>
        <row r="8221">
          <cell r="B8221">
            <v>237518</v>
          </cell>
          <cell r="C8221" t="str">
            <v>Barley Paper 19*2.9*0.55mm-WMB1700910AAAV</v>
          </cell>
          <cell r="D8221">
            <v>1.03</v>
          </cell>
        </row>
        <row r="8222">
          <cell r="B8222">
            <v>237519</v>
          </cell>
          <cell r="C8222" t="str">
            <v>ABS (Battery)-WMB1700910AAAV</v>
          </cell>
          <cell r="D8222">
            <v>2.9561000000000002E-4</v>
          </cell>
        </row>
        <row r="8223">
          <cell r="B8223">
            <v>237520</v>
          </cell>
          <cell r="C8223" t="str">
            <v>Insulating Tape Brown Paper 0.25*4.8*42mm-WMB1700910AAAV</v>
          </cell>
          <cell r="D8223">
            <v>0.03</v>
          </cell>
        </row>
        <row r="8224">
          <cell r="B8224">
            <v>237521</v>
          </cell>
          <cell r="C8224" t="str">
            <v>Injection Type Mold(L52)-WMB1700910AAAV</v>
          </cell>
          <cell r="D8224">
            <v>3.3330000000000001E-5</v>
          </cell>
        </row>
        <row r="8225">
          <cell r="B8225">
            <v>237523</v>
          </cell>
          <cell r="C8225" t="str">
            <v>WMC05010CH-BK(G-B)</v>
          </cell>
          <cell r="D8225">
            <v>0</v>
          </cell>
        </row>
        <row r="8226">
          <cell r="B8226">
            <v>237633</v>
          </cell>
          <cell r="C8226" t="str">
            <v>RES 0402 56ohm +/-5%</v>
          </cell>
          <cell r="D8226">
            <v>1.02</v>
          </cell>
        </row>
        <row r="8227">
          <cell r="B8227">
            <v>237634</v>
          </cell>
          <cell r="C8227" t="str">
            <v>VAR 0402 5.5V 40PF@1MHz +/-30%</v>
          </cell>
          <cell r="D8227">
            <v>3.06</v>
          </cell>
        </row>
        <row r="8228">
          <cell r="B8228">
            <v>237636</v>
          </cell>
          <cell r="C8228" t="str">
            <v>CAP 0201 6.8pF +/-0.25pF C0G 25V</v>
          </cell>
          <cell r="D8228">
            <v>1.0149999999999999</v>
          </cell>
        </row>
        <row r="8229">
          <cell r="B8229">
            <v>237637</v>
          </cell>
          <cell r="C8229" t="str">
            <v>IND 0201 10nH +/-5% Q&gt;14 Srf=3.8GHz RDC=0.8ohm Ir=200mA</v>
          </cell>
          <cell r="D8229">
            <v>1.02</v>
          </cell>
        </row>
        <row r="8230">
          <cell r="B8230">
            <v>237638</v>
          </cell>
          <cell r="C8230" t="str">
            <v>IND 0201 2.7nH +/-0.3nH ,Q&gt;14 Srf=9.2GHz RDC=0.25ohm Ir=300mA</v>
          </cell>
          <cell r="D8230">
            <v>3.06</v>
          </cell>
        </row>
        <row r="8231">
          <cell r="B8231">
            <v>237639</v>
          </cell>
          <cell r="C8231" t="str">
            <v>IND 0201 3.9nH +/-0.3nH Q&gt;14 Srf=7.4GHz RDC=0.44ohm Ir=300mA</v>
          </cell>
          <cell r="D8231">
            <v>1.02</v>
          </cell>
        </row>
        <row r="8232">
          <cell r="B8232">
            <v>237640</v>
          </cell>
          <cell r="C8232" t="str">
            <v>IND 0201 4.3nH +/-0.3nH Q&gt;14 Srf=6.8GHz RDC=0.44ohm Ir=300mA</v>
          </cell>
          <cell r="D8232">
            <v>1.02</v>
          </cell>
        </row>
        <row r="8233">
          <cell r="B8233">
            <v>237641</v>
          </cell>
          <cell r="C8233" t="str">
            <v>IND 0201 9.1nH +/-5% Q&gt;14 Srf=4.1GHz RDC=0.72ohm Ir=200mA</v>
          </cell>
          <cell r="D8233">
            <v>1.02</v>
          </cell>
        </row>
        <row r="8234">
          <cell r="B8234">
            <v>237642</v>
          </cell>
          <cell r="C8234" t="str">
            <v>TVS_Diode 12V 1020pF 3500W Vrwm=12V VC=1020pF ESD=+/-30KV SOD-123</v>
          </cell>
          <cell r="D8234">
            <v>1.02</v>
          </cell>
        </row>
        <row r="8235">
          <cell r="B8235">
            <v>237643</v>
          </cell>
          <cell r="C8235" t="str">
            <v>Transistor PNP-50V-1.2A SOT23-6L</v>
          </cell>
          <cell r="D8235">
            <v>1.02</v>
          </cell>
        </row>
        <row r="8236">
          <cell r="B8236">
            <v>237644</v>
          </cell>
          <cell r="C8236" t="str">
            <v>luminous diode 0603 VF:10-2(2.80~2.90) IV:AR1(112.0~140.0)/AR2(140.0~180.0)BIN:A4-A/A3-C(*:0.259~0.274 Y:0.243~0.277),L-SP194W1D-C01-4T</v>
          </cell>
          <cell r="D8236">
            <v>6.12</v>
          </cell>
        </row>
        <row r="8237">
          <cell r="B8237">
            <v>237645</v>
          </cell>
          <cell r="C8237" t="str">
            <v>Micro USB Connector 5PIN 0.65PITCH 7.5+/-0.1mm*5+/-0.1mm*H 2.35+/-0.05mmALP-USB5-B64B</v>
          </cell>
          <cell r="D8237">
            <v>1.01</v>
          </cell>
        </row>
        <row r="8238">
          <cell r="B8238">
            <v>237646</v>
          </cell>
          <cell r="C8238" t="str">
            <v>SIM Card Connector 6PIN 2.54PITCH 16.4+/-0.1mm*13.6+/-0.1mm*H 1.80mm+/-0.05mm</v>
          </cell>
          <cell r="D8238">
            <v>2.02</v>
          </cell>
        </row>
        <row r="8239">
          <cell r="B8239">
            <v>237647</v>
          </cell>
          <cell r="C8239" t="str">
            <v>Battery Connector 4SMT 3PIN 3.0PITCH 9.0+/-0.05mm*3.5+/-0.05mm*Battery Connector 4SMT 3PIN 3.0PITCH 9.0+/-0.05mm*3.5+/-0.05mm*H 6.0+/-0.05mm</v>
          </cell>
          <cell r="D8239">
            <v>1.01</v>
          </cell>
        </row>
        <row r="8240">
          <cell r="B8240">
            <v>237648</v>
          </cell>
          <cell r="C8240" t="str">
            <v>Audio Jack Connector(Dia 3.5mm) 5Pin(5DIP) 12.45+/-0.1mm*6.3+/-0.1mm* H 3.8+/-0.05mm</v>
          </cell>
          <cell r="D8240">
            <v>1.01</v>
          </cell>
        </row>
        <row r="8241">
          <cell r="B8241">
            <v>237649</v>
          </cell>
          <cell r="C8241" t="str">
            <v>T-card Connector 8PIN 1.1PITCH 12.16+/-0.1mm*8.55+/-0.1mm*1.8+/-0.05mm</v>
          </cell>
          <cell r="D8241">
            <v>1.01</v>
          </cell>
        </row>
        <row r="8242">
          <cell r="B8242">
            <v>237650</v>
          </cell>
          <cell r="C8242" t="str">
            <v>FF126/4 layer/size:/51.7+/-0.1*37+/-0.1*1.0+/-0.1mm</v>
          </cell>
          <cell r="D8242">
            <v>1.0009999999999999</v>
          </cell>
        </row>
        <row r="8243">
          <cell r="B8243">
            <v>237651</v>
          </cell>
          <cell r="C8243" t="str">
            <v>Shielding Case Thickness 0.2mm 23.3+/-0.08mm*17.01+/-0.08mm*1.8+/-0.06mmH FF126</v>
          </cell>
          <cell r="D8243">
            <v>1.01</v>
          </cell>
        </row>
        <row r="8244">
          <cell r="B8244">
            <v>237689</v>
          </cell>
          <cell r="C8244" t="str">
            <v>Giftbox With Jacket-Primo RX8</v>
          </cell>
          <cell r="D8244">
            <v>1</v>
          </cell>
        </row>
        <row r="8245">
          <cell r="B8245">
            <v>237690</v>
          </cell>
          <cell r="C8245" t="str">
            <v>Giftbox With Jacket-Primo R8</v>
          </cell>
          <cell r="D8245">
            <v>1</v>
          </cell>
        </row>
        <row r="8246">
          <cell r="B8246">
            <v>237785</v>
          </cell>
          <cell r="C8246" t="str">
            <v>Giftbox-Olvio P18</v>
          </cell>
          <cell r="D8246">
            <v>1</v>
          </cell>
        </row>
        <row r="8247">
          <cell r="B8247">
            <v>237786</v>
          </cell>
          <cell r="C8247" t="str">
            <v>Giftbox-Olvio L29</v>
          </cell>
          <cell r="D8247">
            <v>1</v>
          </cell>
        </row>
        <row r="8248">
          <cell r="B8248">
            <v>237846</v>
          </cell>
          <cell r="C8248" t="str">
            <v>Giftbox-Olvio L28</v>
          </cell>
          <cell r="D8248">
            <v>1</v>
          </cell>
        </row>
        <row r="8249">
          <cell r="B8249">
            <v>238229</v>
          </cell>
          <cell r="C8249" t="str">
            <v>Resistor 100K ohm 1/4w</v>
          </cell>
          <cell r="D8249">
            <v>1.05</v>
          </cell>
        </row>
        <row r="8250">
          <cell r="B8250">
            <v>238237</v>
          </cell>
          <cell r="C8250" t="str">
            <v>Resistor 10K ohm 1/4w</v>
          </cell>
          <cell r="D8250">
            <v>1.05</v>
          </cell>
        </row>
        <row r="8251">
          <cell r="B8251">
            <v>238246</v>
          </cell>
          <cell r="C8251" t="str">
            <v>Electric Cable (Red+Black) Colour 0.75RM</v>
          </cell>
          <cell r="D8251">
            <v>2.06</v>
          </cell>
        </row>
        <row r="8252">
          <cell r="B8252">
            <v>238249</v>
          </cell>
          <cell r="C8252" t="str">
            <v>Electric Push Switch</v>
          </cell>
          <cell r="D8252">
            <v>2.06</v>
          </cell>
        </row>
        <row r="8253">
          <cell r="B8253">
            <v>238250</v>
          </cell>
          <cell r="C8253" t="str">
            <v>Spring L=83mm, OD=10mm, Wire Dia=1mm</v>
          </cell>
          <cell r="D8253">
            <v>2.1</v>
          </cell>
        </row>
        <row r="8254">
          <cell r="B8254">
            <v>238251</v>
          </cell>
          <cell r="C8254" t="str">
            <v>Spring L=22mm, OD=18.5mm, Wire Dia=1mm</v>
          </cell>
          <cell r="D8254">
            <v>2.1</v>
          </cell>
        </row>
        <row r="8255">
          <cell r="B8255">
            <v>238252</v>
          </cell>
          <cell r="C8255" t="str">
            <v>Heat Shrink Tube Dia 2.5mm, Lenth 35mm</v>
          </cell>
          <cell r="D8255">
            <v>7.35</v>
          </cell>
        </row>
        <row r="8256">
          <cell r="B8256">
            <v>238253</v>
          </cell>
          <cell r="C8256" t="str">
            <v>Heat Shrink Tube Dia 5mm, Lenth 35mm</v>
          </cell>
          <cell r="D8256">
            <v>1.05</v>
          </cell>
        </row>
        <row r="8257">
          <cell r="B8257">
            <v>238254</v>
          </cell>
          <cell r="C8257" t="str">
            <v>MS Nut M2</v>
          </cell>
          <cell r="D8257">
            <v>2.1</v>
          </cell>
        </row>
        <row r="8258">
          <cell r="B8258">
            <v>238255</v>
          </cell>
          <cell r="C8258" t="str">
            <v>Screw Bolt M3*15</v>
          </cell>
          <cell r="D8258">
            <v>39.9</v>
          </cell>
        </row>
        <row r="8259">
          <cell r="B8259">
            <v>238290</v>
          </cell>
          <cell r="C8259" t="str">
            <v>CAP 0201 2.2pF +/-0.25pF C0G 50V</v>
          </cell>
          <cell r="D8259">
            <v>1.0309999999999999</v>
          </cell>
        </row>
        <row r="8260">
          <cell r="B8260">
            <v>238292</v>
          </cell>
          <cell r="C8260" t="str">
            <v>IND 0201 2.4nH +/-0.3nH Q&gt;13 Srf=7.2GHz DCR=0.22ohm Ir=330mA</v>
          </cell>
          <cell r="D8260">
            <v>1.0309999999999999</v>
          </cell>
        </row>
        <row r="8261">
          <cell r="B8261">
            <v>238300</v>
          </cell>
          <cell r="C8261" t="str">
            <v>IND 0201 3nH +/-0.3nH Q&gt;13 Srf=5.6GHz DCR=0.26ohm Ir=280mA</v>
          </cell>
          <cell r="D8261">
            <v>1.0309999999999999</v>
          </cell>
        </row>
        <row r="8262">
          <cell r="B8262">
            <v>238305</v>
          </cell>
          <cell r="C8262" t="str">
            <v>N302 BB shielding case (BB,Tin,1.55h)Tinplate Size:40.43+/-0.1*21+/-0.1*1.55+/-0.05mm</v>
          </cell>
          <cell r="D8262">
            <v>1.0149999999999999</v>
          </cell>
        </row>
        <row r="8263">
          <cell r="B8263">
            <v>238306</v>
          </cell>
          <cell r="C8263" t="str">
            <v>X302_MAIN_PCB(4L),49.25+/-0.1mm;49.8+/-0.1mm;1.0+/-0.05mm</v>
          </cell>
          <cell r="D8263">
            <v>1.0149999999999999</v>
          </cell>
        </row>
        <row r="8264">
          <cell r="B8264">
            <v>238366</v>
          </cell>
          <cell r="C8264" t="str">
            <v>Giftbox-Axino B50</v>
          </cell>
          <cell r="D8264">
            <v>1</v>
          </cell>
        </row>
        <row r="8265">
          <cell r="B8265">
            <v>238367</v>
          </cell>
          <cell r="C8265" t="str">
            <v>Giftbox-Axino A25</v>
          </cell>
          <cell r="D8265">
            <v>1</v>
          </cell>
        </row>
        <row r="8266">
          <cell r="B8266">
            <v>239144</v>
          </cell>
          <cell r="C8266" t="str">
            <v>CAP 0201 1.5nF +/-10% X7R 25V</v>
          </cell>
          <cell r="D8266">
            <v>2.0299999999999998</v>
          </cell>
        </row>
        <row r="8267">
          <cell r="B8267">
            <v>239145</v>
          </cell>
          <cell r="C8267" t="str">
            <v>CAP 0402 120pF +/-5% C0G 50V</v>
          </cell>
          <cell r="D8267">
            <v>2.0299999999999998</v>
          </cell>
        </row>
        <row r="8268">
          <cell r="B8268">
            <v>239146</v>
          </cell>
          <cell r="C8268" t="str">
            <v>IND 0201 2.2nH +/-0.3nH Q&gt;13 Srf=10000MHz DCR=0.2ohm Ir=350mA</v>
          </cell>
          <cell r="D8268">
            <v>1.02</v>
          </cell>
        </row>
        <row r="8269">
          <cell r="B8269">
            <v>239147</v>
          </cell>
          <cell r="C8269" t="str">
            <v>IND 0201 2.7nH +/-0.3nH Q&gt;13 Srf=9200MHz DCR=0.23ohm Ir=300mA</v>
          </cell>
          <cell r="D8269">
            <v>2.04</v>
          </cell>
        </row>
        <row r="8270">
          <cell r="B8270">
            <v>239149</v>
          </cell>
          <cell r="C8270" t="str">
            <v>IND 0201 12nH +/-5% Q&gt;13 Srf=3400MHz DCR=0.8ohm Ir=160mA</v>
          </cell>
          <cell r="D8270">
            <v>2.04</v>
          </cell>
        </row>
        <row r="8271">
          <cell r="B8271">
            <v>239150</v>
          </cell>
          <cell r="C8271" t="str">
            <v>X866 BB2 shielding case(BB2,TIN,1.75h) Tinplate,Size:23.00+/-0.1+17.90+/-0.1+1.75+/-0.05mm</v>
          </cell>
          <cell r="D8271">
            <v>1.01</v>
          </cell>
        </row>
        <row r="8272">
          <cell r="B8272">
            <v>239152</v>
          </cell>
          <cell r="C8272" t="str">
            <v>X866_MAIN_PCB(4L) Size:48.1+/-0.1+35.8+/-0.1+1.0+/-0.1mm</v>
          </cell>
          <cell r="D8272">
            <v>1.0009999999999999</v>
          </cell>
        </row>
        <row r="8273">
          <cell r="B8273">
            <v>239387</v>
          </cell>
          <cell r="C8273" t="str">
            <v>SFG-PCBA-WMC20000CI</v>
          </cell>
          <cell r="D8273">
            <v>1</v>
          </cell>
        </row>
        <row r="8274">
          <cell r="B8274">
            <v>239388</v>
          </cell>
          <cell r="C8274" t="str">
            <v>WMC20000CI-BK</v>
          </cell>
          <cell r="D8274">
            <v>1</v>
          </cell>
        </row>
        <row r="8275">
          <cell r="B8275">
            <v>239500</v>
          </cell>
          <cell r="C8275" t="str">
            <v>Toggle Clam 32mm Plunger</v>
          </cell>
          <cell r="D8275">
            <v>1.03</v>
          </cell>
        </row>
        <row r="8276">
          <cell r="B8276">
            <v>239501</v>
          </cell>
          <cell r="C8276" t="str">
            <v>Liner Shaft D=6mm, L=45, Inside 3mm Thread One Side</v>
          </cell>
          <cell r="D8276">
            <v>4.2</v>
          </cell>
        </row>
        <row r="8277">
          <cell r="B8277">
            <v>239502</v>
          </cell>
          <cell r="C8277" t="str">
            <v>Liner Shaft D=8mm, L=100, Inside 4mm Thread Both Side</v>
          </cell>
          <cell r="D8277">
            <v>4.2</v>
          </cell>
        </row>
        <row r="8278">
          <cell r="B8278">
            <v>239504</v>
          </cell>
          <cell r="C8278" t="str">
            <v>ESD Hollo Shaft L=40mm, OD=12, Inside 4mm Thread Both End</v>
          </cell>
          <cell r="D8278">
            <v>6.3</v>
          </cell>
        </row>
        <row r="8279">
          <cell r="B8279">
            <v>239505</v>
          </cell>
          <cell r="C8279" t="str">
            <v>Plastic Pin L=16mm, L1=10mm, D1=4mm, L2=6mm, D2=3mm</v>
          </cell>
          <cell r="D8279">
            <v>52.5</v>
          </cell>
        </row>
        <row r="8280">
          <cell r="B8280">
            <v>239506</v>
          </cell>
          <cell r="C8280" t="str">
            <v>Pogo Pin Male Part Dia=1.02mm, Length=33.3mm &amp; Pogo Pin Female Part Dia=1.3mm, Length=39.2mm</v>
          </cell>
          <cell r="D8280">
            <v>82.5</v>
          </cell>
        </row>
        <row r="8281">
          <cell r="B8281">
            <v>239739</v>
          </cell>
          <cell r="C8281" t="str">
            <v>Giftbox-Olvio P17</v>
          </cell>
          <cell r="D8281">
            <v>1</v>
          </cell>
        </row>
        <row r="8282">
          <cell r="B8282">
            <v>240136</v>
          </cell>
          <cell r="C8282" t="str">
            <v>Main PCBA-Olvio P17 (WM)</v>
          </cell>
          <cell r="D8282">
            <v>1</v>
          </cell>
        </row>
        <row r="8283">
          <cell r="B8283">
            <v>240137</v>
          </cell>
          <cell r="C8283" t="str">
            <v>WMB2500603AAAS</v>
          </cell>
          <cell r="D8283">
            <v>1</v>
          </cell>
        </row>
        <row r="8284">
          <cell r="B8284">
            <v>240413</v>
          </cell>
          <cell r="C8284" t="str">
            <v>Giftbox-Olvio L52</v>
          </cell>
          <cell r="D8284">
            <v>1</v>
          </cell>
        </row>
        <row r="8285">
          <cell r="B8285">
            <v>241609</v>
          </cell>
          <cell r="C8285" t="str">
            <v>Laser Cut Stencil With Nano Clear Coating (Model:RM4 Mobile Top/Bottom) Frame Size: 29*29 Inch T: 0.08mm Mils(3.2mm)</v>
          </cell>
          <cell r="D8285">
            <v>0</v>
          </cell>
        </row>
        <row r="8286">
          <cell r="B8286">
            <v>242170</v>
          </cell>
          <cell r="C8286" t="str">
            <v>PE Bag For Earphone 100*70mm</v>
          </cell>
          <cell r="D8286">
            <v>0</v>
          </cell>
        </row>
        <row r="8287">
          <cell r="B8287">
            <v>243057</v>
          </cell>
          <cell r="C8287" t="str">
            <v>Cable With Plug And Without Mic-Black-EPFNK11BB</v>
          </cell>
          <cell r="D8287">
            <v>1</v>
          </cell>
        </row>
        <row r="8288">
          <cell r="B8288">
            <v>243058</v>
          </cell>
          <cell r="C8288" t="str">
            <v>Rear Speaker Housing-Black-Without Mic-EPFNK11BB</v>
          </cell>
          <cell r="D8288">
            <v>2</v>
          </cell>
        </row>
        <row r="8289">
          <cell r="B8289">
            <v>243059</v>
          </cell>
          <cell r="C8289" t="str">
            <v>Front Speaker Housing-Black-Without Mic-EPFNK11BB</v>
          </cell>
          <cell r="D8289">
            <v>2</v>
          </cell>
        </row>
        <row r="8290">
          <cell r="B8290">
            <v>243060</v>
          </cell>
          <cell r="C8290" t="str">
            <v>Speaker-Black Magnetic-Without Mic-EPFNK11BB</v>
          </cell>
          <cell r="D8290">
            <v>2</v>
          </cell>
        </row>
        <row r="8291">
          <cell r="B8291">
            <v>243061</v>
          </cell>
          <cell r="C8291" t="str">
            <v>Cable With Plug And Micphone-Black-With Mic-EPFPKN1BB</v>
          </cell>
          <cell r="D8291">
            <v>1</v>
          </cell>
        </row>
        <row r="8292">
          <cell r="B8292">
            <v>243062</v>
          </cell>
          <cell r="C8292" t="str">
            <v>Rear Speaker Housing-Black-With Mic-EPFPKN1BB</v>
          </cell>
          <cell r="D8292">
            <v>2</v>
          </cell>
        </row>
        <row r="8293">
          <cell r="B8293">
            <v>243063</v>
          </cell>
          <cell r="C8293" t="str">
            <v>Front Speaker Housing-Black-With Mic-EPFPKN1BB</v>
          </cell>
          <cell r="D8293">
            <v>2</v>
          </cell>
        </row>
        <row r="8294">
          <cell r="B8294">
            <v>243064</v>
          </cell>
          <cell r="C8294" t="str">
            <v>Speaker-Black Magnetic-With Mic-EPFPKN1BB</v>
          </cell>
          <cell r="D8294">
            <v>2</v>
          </cell>
        </row>
        <row r="8295">
          <cell r="B8295">
            <v>243085</v>
          </cell>
          <cell r="C8295" t="str">
            <v>Main PCBA-Primo RM4 (WM) 4GB</v>
          </cell>
          <cell r="D8295">
            <v>1</v>
          </cell>
        </row>
        <row r="8296">
          <cell r="B8296">
            <v>243422</v>
          </cell>
          <cell r="C8296" t="str">
            <v>Main PCBA-OLVIO L2(WM)</v>
          </cell>
          <cell r="D8296">
            <v>1</v>
          </cell>
        </row>
        <row r="8297">
          <cell r="B8297">
            <v>243432</v>
          </cell>
          <cell r="C8297" t="str">
            <v>Main PCBA-OLVIO ML19(WM)</v>
          </cell>
          <cell r="D8297">
            <v>1</v>
          </cell>
        </row>
        <row r="8298">
          <cell r="B8298">
            <v>243566</v>
          </cell>
          <cell r="C8298" t="str">
            <v>WMB1701003AAAT</v>
          </cell>
          <cell r="D8298">
            <v>1</v>
          </cell>
        </row>
        <row r="8299">
          <cell r="B8299">
            <v>243923</v>
          </cell>
          <cell r="C8299" t="str">
            <v>HDI Plus 2,10Layer,0.8mm</v>
          </cell>
          <cell r="D8299">
            <v>1.0009999999999999</v>
          </cell>
        </row>
        <row r="8300">
          <cell r="B8300">
            <v>243925</v>
          </cell>
          <cell r="C8300" t="str">
            <v>4*2.0GHz+4*1.5GHz,VFBGA 558pin</v>
          </cell>
          <cell r="D8300">
            <v>1.002</v>
          </cell>
        </row>
        <row r="8301">
          <cell r="B8301">
            <v>244224</v>
          </cell>
          <cell r="C8301" t="str">
            <v>Front Housing-Mint-OLVIO P15</v>
          </cell>
          <cell r="D8301">
            <v>1.02</v>
          </cell>
        </row>
        <row r="8302">
          <cell r="B8302">
            <v>244225</v>
          </cell>
          <cell r="C8302" t="str">
            <v>Middle Housing-Mint-OLVIO P15</v>
          </cell>
          <cell r="D8302">
            <v>1.02</v>
          </cell>
        </row>
        <row r="8303">
          <cell r="B8303">
            <v>244226</v>
          </cell>
          <cell r="C8303" t="str">
            <v>Back Housing(Battery Cover)-Mint-OLVIO P15</v>
          </cell>
          <cell r="D8303">
            <v>1.01</v>
          </cell>
        </row>
        <row r="8304">
          <cell r="B8304">
            <v>244227</v>
          </cell>
          <cell r="C8304" t="str">
            <v>Keypad-Mint-OLVIO P15</v>
          </cell>
          <cell r="D8304">
            <v>1.01</v>
          </cell>
        </row>
        <row r="8305">
          <cell r="B8305">
            <v>244265</v>
          </cell>
          <cell r="C8305" t="str">
            <v>Camera 32M FF Front-Primo RX8</v>
          </cell>
          <cell r="D8305">
            <v>1.0049999999999999</v>
          </cell>
        </row>
        <row r="8306">
          <cell r="B8306">
            <v>244266</v>
          </cell>
          <cell r="C8306" t="str">
            <v>Camera 16M FF Back-Primo RX8</v>
          </cell>
          <cell r="D8306">
            <v>1.0049999999999999</v>
          </cell>
        </row>
        <row r="8307">
          <cell r="B8307">
            <v>244267</v>
          </cell>
          <cell r="C8307" t="str">
            <v>Camera 8M FF Back-Primo RX8</v>
          </cell>
          <cell r="D8307">
            <v>1.0049999999999999</v>
          </cell>
        </row>
        <row r="8308">
          <cell r="B8308">
            <v>244268</v>
          </cell>
          <cell r="C8308" t="str">
            <v>Camera 5M FF Back-Primo RX8</v>
          </cell>
          <cell r="D8308">
            <v>1.0049999999999999</v>
          </cell>
        </row>
        <row r="8309">
          <cell r="B8309">
            <v>244269</v>
          </cell>
          <cell r="C8309" t="str">
            <v>Camera 2M FF Back-Primo RX8</v>
          </cell>
          <cell r="D8309">
            <v>1.0049999999999999</v>
          </cell>
        </row>
        <row r="8310">
          <cell r="B8310">
            <v>244270</v>
          </cell>
          <cell r="C8310" t="str">
            <v>Battery With Circuit 4000mAh-Primo RX8</v>
          </cell>
          <cell r="D8310">
            <v>1.01</v>
          </cell>
        </row>
        <row r="8311">
          <cell r="B8311">
            <v>244271</v>
          </cell>
          <cell r="C8311" t="str">
            <v>Touch With LCM 6.55 Inch-Primo RX8</v>
          </cell>
          <cell r="D8311">
            <v>1.02</v>
          </cell>
        </row>
        <row r="8312">
          <cell r="B8312">
            <v>244536</v>
          </cell>
          <cell r="C8312" t="str">
            <v>Main PCBA-Olvio MM24 (WM)</v>
          </cell>
          <cell r="D8312">
            <v>1</v>
          </cell>
        </row>
        <row r="8313">
          <cell r="B8313">
            <v>244537</v>
          </cell>
          <cell r="C8313" t="str">
            <v>Main PCBA-Olvio MM25 (WM)</v>
          </cell>
          <cell r="D8313">
            <v>1</v>
          </cell>
        </row>
        <row r="8314">
          <cell r="B8314">
            <v>244538</v>
          </cell>
          <cell r="C8314" t="str">
            <v>Main PCBA-Olvio L52 (WM)</v>
          </cell>
          <cell r="D8314">
            <v>1</v>
          </cell>
        </row>
        <row r="8315">
          <cell r="B8315">
            <v>244622</v>
          </cell>
          <cell r="C8315" t="str">
            <v>WMB1700910AAAV</v>
          </cell>
          <cell r="D8315">
            <v>1</v>
          </cell>
        </row>
        <row r="8316">
          <cell r="B8316">
            <v>244993</v>
          </cell>
          <cell r="C8316" t="str">
            <v>Battery Caution Label 74*67.8mm-Primo GH9</v>
          </cell>
          <cell r="D8316">
            <v>0</v>
          </cell>
        </row>
        <row r="8317">
          <cell r="B8317">
            <v>245113</v>
          </cell>
          <cell r="C8317" t="str">
            <v>Battery Label-WMB2700207AAAR</v>
          </cell>
          <cell r="D8317">
            <v>1.02</v>
          </cell>
        </row>
        <row r="8318">
          <cell r="B8318">
            <v>245114</v>
          </cell>
          <cell r="C8318" t="str">
            <v>PE Bag(Battery)-WMB2700207AAAR</v>
          </cell>
          <cell r="D8318">
            <v>1</v>
          </cell>
        </row>
        <row r="8319">
          <cell r="B8319">
            <v>245115</v>
          </cell>
          <cell r="C8319" t="str">
            <v>Battery Cell-WMB2700207AAAR</v>
          </cell>
          <cell r="D8319">
            <v>1.0049999999999999</v>
          </cell>
        </row>
        <row r="8320">
          <cell r="B8320">
            <v>245116</v>
          </cell>
          <cell r="C8320" t="str">
            <v>Protection Board-WMB2700207AAAR</v>
          </cell>
          <cell r="D8320">
            <v>1.02</v>
          </cell>
        </row>
        <row r="8321">
          <cell r="B8321">
            <v>245117</v>
          </cell>
          <cell r="C8321" t="str">
            <v>TOP Housing-WMB2700207AAAR</v>
          </cell>
          <cell r="D8321">
            <v>1.02</v>
          </cell>
        </row>
        <row r="8322">
          <cell r="B8322">
            <v>245118</v>
          </cell>
          <cell r="C8322" t="str">
            <v>Bottom Housing-WMB2700207AAAR</v>
          </cell>
          <cell r="D8322">
            <v>1.01</v>
          </cell>
        </row>
        <row r="8323">
          <cell r="B8323">
            <v>245119</v>
          </cell>
          <cell r="C8323" t="str">
            <v>Nickel Strip-WMB2700207AAAR</v>
          </cell>
          <cell r="D8323">
            <v>1.2799999999999999E-4</v>
          </cell>
        </row>
        <row r="8324">
          <cell r="B8324">
            <v>245120</v>
          </cell>
          <cell r="C8324" t="str">
            <v>3M Glue Tape-WMB2700207AAAR</v>
          </cell>
          <cell r="D8324">
            <v>1.2999999999999999E-4</v>
          </cell>
        </row>
        <row r="8325">
          <cell r="B8325">
            <v>245121</v>
          </cell>
          <cell r="C8325" t="str">
            <v>Barley Paper 0.2*4*25mm-WMB2700207AAAR</v>
          </cell>
          <cell r="D8325">
            <v>2.06</v>
          </cell>
        </row>
        <row r="8326">
          <cell r="B8326">
            <v>245122</v>
          </cell>
          <cell r="C8326" t="str">
            <v>ABS (Battery)-WMB2700207AAAR</v>
          </cell>
          <cell r="D8326">
            <v>2.7501000000000001E-4</v>
          </cell>
        </row>
        <row r="8327">
          <cell r="B8327">
            <v>245123</v>
          </cell>
          <cell r="C8327" t="str">
            <v>Insulating Tape Brown Paper 0.3*6.3*38mm-WMB2700207AAAR</v>
          </cell>
          <cell r="D8327">
            <v>0.03</v>
          </cell>
        </row>
        <row r="8328">
          <cell r="B8328">
            <v>245157</v>
          </cell>
          <cell r="C8328" t="str">
            <v>Battery Injection Mold(L53)-WMB2700207AAAR</v>
          </cell>
          <cell r="D8328">
            <v>1.0000000000000001E-5</v>
          </cell>
        </row>
        <row r="8329">
          <cell r="B8329">
            <v>245827</v>
          </cell>
          <cell r="C8329" t="str">
            <v>WMB2700207AAAR</v>
          </cell>
          <cell r="D8329">
            <v>0</v>
          </cell>
        </row>
        <row r="8330">
          <cell r="B8330">
            <v>246124</v>
          </cell>
          <cell r="C8330" t="str">
            <v>Main PCBA-Olvio L53 (WM)</v>
          </cell>
          <cell r="D8330">
            <v>1</v>
          </cell>
        </row>
        <row r="8331">
          <cell r="B8331">
            <v>246125</v>
          </cell>
          <cell r="C8331" t="str">
            <v>Main PCBA-Olvio S34 (WM)</v>
          </cell>
          <cell r="D8331">
            <v>1</v>
          </cell>
        </row>
        <row r="8332">
          <cell r="B8332">
            <v>246498</v>
          </cell>
          <cell r="C8332" t="str">
            <v>Giftbox With Jacket-Primo RX8 Mini</v>
          </cell>
          <cell r="D8332">
            <v>1</v>
          </cell>
        </row>
        <row r="8333">
          <cell r="B8333">
            <v>247865</v>
          </cell>
          <cell r="C8333" t="str">
            <v>Main PCBA-Primo F10 (WM) 1GB</v>
          </cell>
          <cell r="D8333">
            <v>1</v>
          </cell>
        </row>
        <row r="8334">
          <cell r="B8334">
            <v>247866</v>
          </cell>
          <cell r="C8334" t="str">
            <v>Sub PCBA-Primo F10 (WM)</v>
          </cell>
          <cell r="D8334">
            <v>1</v>
          </cell>
        </row>
        <row r="8335">
          <cell r="B8335">
            <v>248996</v>
          </cell>
          <cell r="C8335" t="str">
            <v>Injection Type Mold-Front Housing-Olvio L29</v>
          </cell>
          <cell r="D8335">
            <v>3.4000000000000001E-6</v>
          </cell>
        </row>
        <row r="8336">
          <cell r="B8336">
            <v>248997</v>
          </cell>
          <cell r="C8336" t="str">
            <v>Injection Type Mold-Middle Housing-Olvio L29</v>
          </cell>
          <cell r="D8336">
            <v>3.4000000000000001E-6</v>
          </cell>
        </row>
        <row r="8337">
          <cell r="B8337">
            <v>248998</v>
          </cell>
          <cell r="C8337" t="str">
            <v>Injection Type Mold-Back Housing(Battery Cover)-Olvio L29</v>
          </cell>
          <cell r="D8337">
            <v>5.4999999999999999E-6</v>
          </cell>
        </row>
        <row r="8338">
          <cell r="B8338">
            <v>248999</v>
          </cell>
          <cell r="C8338" t="str">
            <v>Injection Type Mold-Back Housing(Battery Cover)-Axino A25</v>
          </cell>
          <cell r="D8338">
            <v>9.0999999999999993E-6</v>
          </cell>
        </row>
        <row r="8339">
          <cell r="B8339">
            <v>249009</v>
          </cell>
          <cell r="C8339" t="str">
            <v>Antenna GSM-Axino A25</v>
          </cell>
          <cell r="D8339">
            <v>1</v>
          </cell>
        </row>
        <row r="8340">
          <cell r="B8340">
            <v>249010</v>
          </cell>
          <cell r="C8340" t="str">
            <v>Antenna GSM-Olvio L29</v>
          </cell>
          <cell r="D8340">
            <v>1</v>
          </cell>
        </row>
        <row r="8341">
          <cell r="B8341">
            <v>249200</v>
          </cell>
          <cell r="C8341" t="str">
            <v>Cleaning Wipe For Glass Protector-Primo HM6</v>
          </cell>
          <cell r="D8341">
            <v>1</v>
          </cell>
        </row>
        <row r="8342">
          <cell r="B8342">
            <v>249201</v>
          </cell>
          <cell r="C8342" t="str">
            <v>Polybag For Glass Protector-Primo HM6</v>
          </cell>
          <cell r="D8342">
            <v>1</v>
          </cell>
        </row>
        <row r="8343">
          <cell r="B8343">
            <v>249202</v>
          </cell>
          <cell r="C8343" t="str">
            <v>Screen Protector Glass-Primo RX8</v>
          </cell>
          <cell r="D8343">
            <v>1</v>
          </cell>
        </row>
        <row r="8344">
          <cell r="B8344">
            <v>249204</v>
          </cell>
          <cell r="C8344" t="str">
            <v>Cleaning Wipe For Glass Protector-Primo RX8</v>
          </cell>
          <cell r="D8344">
            <v>1</v>
          </cell>
        </row>
        <row r="8345">
          <cell r="B8345">
            <v>249205</v>
          </cell>
          <cell r="C8345" t="str">
            <v>Polybag For Glass Protector-Primo RX8</v>
          </cell>
          <cell r="D8345">
            <v>1</v>
          </cell>
        </row>
        <row r="8346">
          <cell r="B8346">
            <v>249259</v>
          </cell>
          <cell r="C8346" t="str">
            <v>Screen Protector Glass-Primo HM6</v>
          </cell>
          <cell r="D8346">
            <v>1</v>
          </cell>
        </row>
        <row r="8347">
          <cell r="B8347">
            <v>249313</v>
          </cell>
          <cell r="C8347" t="str">
            <v>Glue-DOVER DU988B-Primo RX8</v>
          </cell>
          <cell r="D8347">
            <v>0</v>
          </cell>
        </row>
        <row r="8348">
          <cell r="B8348">
            <v>249315</v>
          </cell>
          <cell r="C8348" t="str">
            <v>Glue-RHT302B-Primo RX8/ZX4</v>
          </cell>
          <cell r="D8348">
            <v>3.0000000000000001E-3</v>
          </cell>
        </row>
        <row r="8349">
          <cell r="B8349">
            <v>249317</v>
          </cell>
          <cell r="C8349" t="str">
            <v>Glue-RHT304B-Primo HM6/R8/GM4</v>
          </cell>
          <cell r="D8349">
            <v>2E-3</v>
          </cell>
        </row>
        <row r="8350">
          <cell r="B8350">
            <v>250441</v>
          </cell>
          <cell r="C8350" t="str">
            <v>Logo Insert 500mAh Charger Housing</v>
          </cell>
          <cell r="D8350">
            <v>6.0000000000000002E-6</v>
          </cell>
        </row>
        <row r="8351">
          <cell r="B8351">
            <v>251116</v>
          </cell>
          <cell r="C8351" t="str">
            <v>Ball Grid Array Integrated Circuit (BGA IC) EMCP(3GB+64GB)-(Samsung -KMGP6001BM-B514)</v>
          </cell>
          <cell r="D8351">
            <v>1</v>
          </cell>
        </row>
        <row r="8352">
          <cell r="B8352">
            <v>251352</v>
          </cell>
          <cell r="C8352" t="str">
            <v>EPFNK11BB</v>
          </cell>
          <cell r="D8352">
            <v>1</v>
          </cell>
        </row>
        <row r="8353">
          <cell r="B8353">
            <v>251537</v>
          </cell>
          <cell r="C8353" t="str">
            <v>Neodymium Magnet Round Shape (8*3)mm</v>
          </cell>
          <cell r="D8353">
            <v>4</v>
          </cell>
        </row>
        <row r="8354">
          <cell r="B8354">
            <v>252183</v>
          </cell>
          <cell r="C8354" t="str">
            <v>Injection Type Mold-Front Housing-Olvio L28</v>
          </cell>
          <cell r="D8354">
            <v>4.3000000000000003E-6</v>
          </cell>
        </row>
        <row r="8355">
          <cell r="B8355">
            <v>252184</v>
          </cell>
          <cell r="C8355" t="str">
            <v>Injection Type Mold-Middle Housing-Olvio L28</v>
          </cell>
          <cell r="D8355">
            <v>4.3000000000000003E-6</v>
          </cell>
        </row>
        <row r="8356">
          <cell r="B8356">
            <v>252185</v>
          </cell>
          <cell r="C8356" t="str">
            <v>Injection Type Mold-Back Housing(Battery Cover)-Olvio L28</v>
          </cell>
          <cell r="D8356">
            <v>7.0999999999999998E-6</v>
          </cell>
        </row>
        <row r="8357">
          <cell r="B8357">
            <v>252186</v>
          </cell>
          <cell r="C8357" t="str">
            <v>Injection Type Mold-Back Housing(Battery Cover)-Axino A01</v>
          </cell>
          <cell r="D8357">
            <v>1.11E-5</v>
          </cell>
        </row>
        <row r="8358">
          <cell r="B8358">
            <v>252503</v>
          </cell>
          <cell r="C8358" t="str">
            <v>Ball Grid Array Integrated Circuit (BGA IC) EMCP(4GB+64GB)-(64EMCP32-ML4BTA29-A70, Kingston)</v>
          </cell>
          <cell r="D8358">
            <v>1</v>
          </cell>
        </row>
        <row r="8359">
          <cell r="B8359">
            <v>252562</v>
          </cell>
          <cell r="C8359" t="str">
            <v>Laser Cut Stencil With Nano Clear Coating (Model:HM6 Mobile Top/Bottom) Frame Size: 29*29 Inch T: 0.08mm Mils(3.2mm)</v>
          </cell>
          <cell r="D8359">
            <v>5.8E-4</v>
          </cell>
        </row>
        <row r="8360">
          <cell r="B8360">
            <v>252956</v>
          </cell>
          <cell r="C8360" t="str">
            <v>Main PCBA-Olvio L29</v>
          </cell>
          <cell r="D8360">
            <v>1.0069999999999999</v>
          </cell>
        </row>
        <row r="8361">
          <cell r="B8361">
            <v>252957</v>
          </cell>
          <cell r="C8361" t="str">
            <v>LCM-Olvio L29</v>
          </cell>
          <cell r="D8361">
            <v>1.0249999999999999</v>
          </cell>
        </row>
        <row r="8362">
          <cell r="B8362">
            <v>252958</v>
          </cell>
          <cell r="C8362" t="str">
            <v>Camera Back-Olvio L29</v>
          </cell>
          <cell r="D8362">
            <v>1.0125</v>
          </cell>
        </row>
        <row r="8363">
          <cell r="B8363">
            <v>252959</v>
          </cell>
          <cell r="C8363" t="str">
            <v>LED Light-Olvio L29</v>
          </cell>
          <cell r="D8363">
            <v>1.01</v>
          </cell>
        </row>
        <row r="8364">
          <cell r="B8364">
            <v>252960</v>
          </cell>
          <cell r="C8364" t="str">
            <v>Speaker-Olvio L29</v>
          </cell>
          <cell r="D8364">
            <v>1.02</v>
          </cell>
        </row>
        <row r="8365">
          <cell r="B8365">
            <v>252961</v>
          </cell>
          <cell r="C8365" t="str">
            <v>Microphone-Olvio L29</v>
          </cell>
          <cell r="D8365">
            <v>1.0149999999999999</v>
          </cell>
        </row>
        <row r="8366">
          <cell r="B8366">
            <v>252963</v>
          </cell>
          <cell r="C8366" t="str">
            <v>Keypad Dome-Olvio L29</v>
          </cell>
          <cell r="D8366">
            <v>1.0149999999999999</v>
          </cell>
        </row>
        <row r="8367">
          <cell r="B8367">
            <v>252964</v>
          </cell>
          <cell r="C8367" t="str">
            <v>BT Antenna-Olvio L29</v>
          </cell>
          <cell r="D8367">
            <v>1.0149999999999999</v>
          </cell>
        </row>
        <row r="8368">
          <cell r="B8368">
            <v>252965</v>
          </cell>
          <cell r="C8368" t="str">
            <v>Front Housing-Black-Olvio L29</v>
          </cell>
          <cell r="D8368">
            <v>1.02</v>
          </cell>
        </row>
        <row r="8369">
          <cell r="B8369">
            <v>252966</v>
          </cell>
          <cell r="C8369" t="str">
            <v>Front Housing-Dark Blue-Olvio L29</v>
          </cell>
          <cell r="D8369">
            <v>1.02</v>
          </cell>
        </row>
        <row r="8370">
          <cell r="B8370">
            <v>252967</v>
          </cell>
          <cell r="C8370" t="str">
            <v>Middle Housing-Black-Olvio L29</v>
          </cell>
          <cell r="D8370">
            <v>1.02</v>
          </cell>
        </row>
        <row r="8371">
          <cell r="B8371">
            <v>252968</v>
          </cell>
          <cell r="C8371" t="str">
            <v>Middle Housing-Dark Blue-Olvio L29</v>
          </cell>
          <cell r="D8371">
            <v>1.02</v>
          </cell>
        </row>
        <row r="8372">
          <cell r="B8372">
            <v>252969</v>
          </cell>
          <cell r="C8372" t="str">
            <v>Back Housing(Battery Cover) Black-Olvio L29</v>
          </cell>
          <cell r="D8372">
            <v>1.01</v>
          </cell>
        </row>
        <row r="8373">
          <cell r="B8373">
            <v>252970</v>
          </cell>
          <cell r="C8373" t="str">
            <v>Back Housing(Battery Cover) Dark Blue-Olvio L29</v>
          </cell>
          <cell r="D8373">
            <v>1.01</v>
          </cell>
        </row>
        <row r="8374">
          <cell r="B8374">
            <v>252971</v>
          </cell>
          <cell r="C8374" t="str">
            <v>Keypad-Black-Olvio L29</v>
          </cell>
          <cell r="D8374">
            <v>1.0149999999999999</v>
          </cell>
        </row>
        <row r="8375">
          <cell r="B8375">
            <v>252972</v>
          </cell>
          <cell r="C8375" t="str">
            <v>Keypad-Dark Blue-Olvio L29</v>
          </cell>
          <cell r="D8375">
            <v>1.0149999999999999</v>
          </cell>
        </row>
        <row r="8376">
          <cell r="B8376">
            <v>252973</v>
          </cell>
          <cell r="C8376" t="str">
            <v>Speaker Bracket-Olvio L29</v>
          </cell>
          <cell r="D8376">
            <v>1.0149999999999999</v>
          </cell>
        </row>
        <row r="8377">
          <cell r="B8377">
            <v>252974</v>
          </cell>
          <cell r="C8377" t="str">
            <v>LCD Lens-Black-Olvio L29</v>
          </cell>
          <cell r="D8377">
            <v>1.0249999999999999</v>
          </cell>
        </row>
        <row r="8378">
          <cell r="B8378">
            <v>252975</v>
          </cell>
          <cell r="C8378" t="str">
            <v>Camera Lens-Black-Olvio L29</v>
          </cell>
          <cell r="D8378">
            <v>1.0349999999999999</v>
          </cell>
        </row>
        <row r="8379">
          <cell r="B8379">
            <v>252976</v>
          </cell>
          <cell r="C8379" t="str">
            <v>Tape LCD 57.50*40.8mm-Olvio L29</v>
          </cell>
          <cell r="D8379">
            <v>1.0349999999999999</v>
          </cell>
        </row>
        <row r="8380">
          <cell r="B8380">
            <v>252977</v>
          </cell>
          <cell r="C8380" t="str">
            <v>Tape Camera 11.95*11.95mm-Olvio L29</v>
          </cell>
          <cell r="D8380">
            <v>1.0449999999999999</v>
          </cell>
        </row>
        <row r="8381">
          <cell r="B8381">
            <v>252978</v>
          </cell>
          <cell r="C8381" t="str">
            <v>Foam-LCD 46.4*34.4mm-Olvio L29</v>
          </cell>
          <cell r="D8381">
            <v>1.0349999999999999</v>
          </cell>
        </row>
        <row r="8382">
          <cell r="B8382">
            <v>252979</v>
          </cell>
          <cell r="C8382" t="str">
            <v>Receiver Net-Olvio L29</v>
          </cell>
          <cell r="D8382">
            <v>1.03</v>
          </cell>
        </row>
        <row r="8383">
          <cell r="B8383">
            <v>252980</v>
          </cell>
          <cell r="C8383" t="str">
            <v>Speaker Net-Olvio L29</v>
          </cell>
          <cell r="D8383">
            <v>1.0349999999999999</v>
          </cell>
        </row>
        <row r="8384">
          <cell r="B8384">
            <v>252981</v>
          </cell>
          <cell r="C8384" t="str">
            <v>Conductive Cloth PCBA 44*33.8*0.1mm-Olvio L29</v>
          </cell>
          <cell r="D8384">
            <v>1.03</v>
          </cell>
        </row>
        <row r="8385">
          <cell r="B8385">
            <v>252982</v>
          </cell>
          <cell r="C8385" t="str">
            <v>Screw Housing Attach M1.4*3.5mm-Olvio L29</v>
          </cell>
          <cell r="D8385">
            <v>6.18</v>
          </cell>
        </row>
        <row r="8386">
          <cell r="B8386">
            <v>252983</v>
          </cell>
          <cell r="C8386" t="str">
            <v>Waterproof Label Dia 2.5mm-Olvio L29</v>
          </cell>
          <cell r="D8386">
            <v>1.0103</v>
          </cell>
        </row>
        <row r="8387">
          <cell r="B8387">
            <v>252984</v>
          </cell>
          <cell r="C8387" t="str">
            <v>Handset IMEI Label 21*18mm-Olvio L29</v>
          </cell>
          <cell r="D8387">
            <v>1.02</v>
          </cell>
        </row>
        <row r="8388">
          <cell r="B8388">
            <v>252985</v>
          </cell>
          <cell r="C8388" t="str">
            <v>GB Seal Label 19*38mm-Olvio L29</v>
          </cell>
          <cell r="D8388">
            <v>1.02</v>
          </cell>
        </row>
        <row r="8389">
          <cell r="B8389">
            <v>252986</v>
          </cell>
          <cell r="C8389" t="str">
            <v>Carton Seal Label 30*60mm-Olvio L29</v>
          </cell>
          <cell r="D8389">
            <v>0.10199999999999999</v>
          </cell>
        </row>
        <row r="8390">
          <cell r="B8390">
            <v>252987</v>
          </cell>
          <cell r="C8390" t="str">
            <v>Screw Label Dia 2.5mm With "W"-Olvio L29</v>
          </cell>
          <cell r="D8390">
            <v>1.02</v>
          </cell>
        </row>
        <row r="8391">
          <cell r="B8391">
            <v>252988</v>
          </cell>
          <cell r="C8391" t="str">
            <v>Handset PE Bag 70*150mm-Olvio L29</v>
          </cell>
          <cell r="D8391">
            <v>1.0049999999999999</v>
          </cell>
        </row>
        <row r="8392">
          <cell r="B8392">
            <v>252989</v>
          </cell>
          <cell r="C8392" t="str">
            <v>Battery Label-WMB1000811AAAW</v>
          </cell>
          <cell r="D8392">
            <v>1.02</v>
          </cell>
        </row>
        <row r="8393">
          <cell r="B8393">
            <v>252990</v>
          </cell>
          <cell r="C8393" t="str">
            <v>PE Bag(Battery)-WMB1000811AAAW</v>
          </cell>
          <cell r="D8393">
            <v>1</v>
          </cell>
        </row>
        <row r="8394">
          <cell r="B8394">
            <v>252991</v>
          </cell>
          <cell r="C8394" t="str">
            <v>Battery Cell-WMB1000811AAAW</v>
          </cell>
          <cell r="D8394">
            <v>1.004</v>
          </cell>
        </row>
        <row r="8395">
          <cell r="B8395">
            <v>252992</v>
          </cell>
          <cell r="C8395" t="str">
            <v>Protection Board-WMB1000811AAAW</v>
          </cell>
          <cell r="D8395">
            <v>1.02</v>
          </cell>
        </row>
        <row r="8396">
          <cell r="B8396">
            <v>252993</v>
          </cell>
          <cell r="C8396" t="str">
            <v>TOP Housing-WMB1000811AAAW</v>
          </cell>
          <cell r="D8396">
            <v>1.0149999999999999</v>
          </cell>
        </row>
        <row r="8397">
          <cell r="B8397">
            <v>252994</v>
          </cell>
          <cell r="C8397" t="str">
            <v>Bottom Housing-WMB1000811AAAW</v>
          </cell>
          <cell r="D8397">
            <v>1.01</v>
          </cell>
        </row>
        <row r="8398">
          <cell r="B8398">
            <v>252995</v>
          </cell>
          <cell r="C8398" t="str">
            <v>Nickel Strip-WMB1000811AAAW</v>
          </cell>
          <cell r="D8398">
            <v>1E-4</v>
          </cell>
        </row>
        <row r="8399">
          <cell r="B8399">
            <v>252996</v>
          </cell>
          <cell r="C8399" t="str">
            <v>3M Glue Tape-WMB1000811AAAW</v>
          </cell>
          <cell r="D8399">
            <v>1E-4</v>
          </cell>
        </row>
        <row r="8400">
          <cell r="B8400">
            <v>252997</v>
          </cell>
          <cell r="C8400" t="str">
            <v>Highland Barley Paper 0.4*3.5*18mm-WMB1000811AAAW</v>
          </cell>
          <cell r="D8400">
            <v>1.02</v>
          </cell>
        </row>
        <row r="8401">
          <cell r="B8401">
            <v>252998</v>
          </cell>
          <cell r="C8401" t="str">
            <v>ABS (Battery)-WMB1000811AAAW</v>
          </cell>
          <cell r="D8401">
            <v>2.4143999999999999E-4</v>
          </cell>
        </row>
        <row r="8402">
          <cell r="B8402">
            <v>252999</v>
          </cell>
          <cell r="C8402" t="str">
            <v>Insulating Tape Brown Paper 0.25*5.2*31.8mm-WMB1000811AAAW</v>
          </cell>
          <cell r="D8402">
            <v>0.03</v>
          </cell>
        </row>
        <row r="8403">
          <cell r="B8403">
            <v>253000</v>
          </cell>
          <cell r="C8403" t="str">
            <v>Injection Type Mold(L29)-WMB1000811AAAW</v>
          </cell>
          <cell r="D8403">
            <v>0</v>
          </cell>
        </row>
        <row r="8404">
          <cell r="B8404">
            <v>253130</v>
          </cell>
          <cell r="C8404" t="str">
            <v>Main PCBA-Axino A25</v>
          </cell>
          <cell r="D8404">
            <v>1.0069999999999999</v>
          </cell>
        </row>
        <row r="8405">
          <cell r="B8405">
            <v>253131</v>
          </cell>
          <cell r="C8405" t="str">
            <v>LCM-Axino A25</v>
          </cell>
          <cell r="D8405">
            <v>1.0249999999999999</v>
          </cell>
        </row>
        <row r="8406">
          <cell r="B8406">
            <v>253132</v>
          </cell>
          <cell r="C8406" t="str">
            <v>Camera Back-Axino A25</v>
          </cell>
          <cell r="D8406">
            <v>1.0125</v>
          </cell>
        </row>
        <row r="8407">
          <cell r="B8407">
            <v>253133</v>
          </cell>
          <cell r="C8407" t="str">
            <v>LED Light -Axino A25</v>
          </cell>
          <cell r="D8407">
            <v>1.01</v>
          </cell>
        </row>
        <row r="8408">
          <cell r="B8408">
            <v>253134</v>
          </cell>
          <cell r="C8408" t="str">
            <v>Speaker-Axino A25</v>
          </cell>
          <cell r="D8408">
            <v>1.02</v>
          </cell>
        </row>
        <row r="8409">
          <cell r="B8409">
            <v>253135</v>
          </cell>
          <cell r="C8409" t="str">
            <v>Microphone -Axino A25</v>
          </cell>
          <cell r="D8409">
            <v>1.0149999999999999</v>
          </cell>
        </row>
        <row r="8410">
          <cell r="B8410">
            <v>253136</v>
          </cell>
          <cell r="C8410" t="str">
            <v>Keypad Dome-Axino A25</v>
          </cell>
          <cell r="D8410">
            <v>1.0149999999999999</v>
          </cell>
        </row>
        <row r="8411">
          <cell r="B8411">
            <v>253137</v>
          </cell>
          <cell r="C8411" t="str">
            <v>BT Antenna-Axino A25</v>
          </cell>
          <cell r="D8411">
            <v>1.0149999999999999</v>
          </cell>
        </row>
        <row r="8412">
          <cell r="B8412">
            <v>253138</v>
          </cell>
          <cell r="C8412" t="str">
            <v>Front Housing-Black-Axino A25</v>
          </cell>
          <cell r="D8412">
            <v>1.02</v>
          </cell>
        </row>
        <row r="8413">
          <cell r="B8413">
            <v>253139</v>
          </cell>
          <cell r="C8413" t="str">
            <v>Middle Housing-Black-Axino A25</v>
          </cell>
          <cell r="D8413">
            <v>1.02</v>
          </cell>
        </row>
        <row r="8414">
          <cell r="B8414">
            <v>253140</v>
          </cell>
          <cell r="C8414" t="str">
            <v>Back Housing(Battery Cover) Black-Axino A25</v>
          </cell>
          <cell r="D8414">
            <v>1.01</v>
          </cell>
        </row>
        <row r="8415">
          <cell r="B8415">
            <v>253141</v>
          </cell>
          <cell r="C8415" t="str">
            <v>Keypad-Black-Axino A25</v>
          </cell>
          <cell r="D8415">
            <v>1.0149999999999999</v>
          </cell>
        </row>
        <row r="8416">
          <cell r="B8416">
            <v>253142</v>
          </cell>
          <cell r="C8416" t="str">
            <v>Speaker Bracket-Axino A25</v>
          </cell>
          <cell r="D8416">
            <v>1.0149999999999999</v>
          </cell>
        </row>
        <row r="8417">
          <cell r="B8417">
            <v>253143</v>
          </cell>
          <cell r="C8417" t="str">
            <v>LCD Lens-Black-Axino A25</v>
          </cell>
          <cell r="D8417">
            <v>1.0249999999999999</v>
          </cell>
        </row>
        <row r="8418">
          <cell r="B8418">
            <v>253144</v>
          </cell>
          <cell r="C8418" t="str">
            <v>Camera Lens-Black-Axino A25</v>
          </cell>
          <cell r="D8418">
            <v>1.0349999999999999</v>
          </cell>
        </row>
        <row r="8419">
          <cell r="B8419">
            <v>253145</v>
          </cell>
          <cell r="C8419" t="str">
            <v>Tape LCD Lens 57.50*40.8mm-Axino A25</v>
          </cell>
          <cell r="D8419">
            <v>1.0349999999999999</v>
          </cell>
        </row>
        <row r="8420">
          <cell r="B8420">
            <v>253146</v>
          </cell>
          <cell r="C8420" t="str">
            <v>Tape Camera Lens 11.95*11.95mm-Axino A25</v>
          </cell>
          <cell r="D8420">
            <v>1.0449999999999999</v>
          </cell>
        </row>
        <row r="8421">
          <cell r="B8421">
            <v>253147</v>
          </cell>
          <cell r="C8421" t="str">
            <v>Foam LCD 46.4*34.4mm-Axino A25</v>
          </cell>
          <cell r="D8421">
            <v>1.0349999999999999</v>
          </cell>
        </row>
        <row r="8422">
          <cell r="B8422">
            <v>253148</v>
          </cell>
          <cell r="C8422" t="str">
            <v>Receiver Net-Axino A25</v>
          </cell>
          <cell r="D8422">
            <v>1.03</v>
          </cell>
        </row>
        <row r="8423">
          <cell r="B8423">
            <v>253149</v>
          </cell>
          <cell r="C8423" t="str">
            <v>Speaker net-Axino A25</v>
          </cell>
          <cell r="D8423">
            <v>1.0349999999999999</v>
          </cell>
        </row>
        <row r="8424">
          <cell r="B8424">
            <v>253150</v>
          </cell>
          <cell r="C8424" t="str">
            <v>Conductive Cloth PCBA 44*33.8*0.1mm-Axino A25</v>
          </cell>
          <cell r="D8424">
            <v>1.03</v>
          </cell>
        </row>
        <row r="8425">
          <cell r="B8425">
            <v>253151</v>
          </cell>
          <cell r="C8425" t="str">
            <v>Screw Housing Attach M1.4*3.5mm-Axino A25</v>
          </cell>
          <cell r="D8425">
            <v>6.18</v>
          </cell>
        </row>
        <row r="8426">
          <cell r="B8426">
            <v>253152</v>
          </cell>
          <cell r="C8426" t="str">
            <v>Waterproof Label Dia 2.5mm-Axino A25</v>
          </cell>
          <cell r="D8426">
            <v>1.0103</v>
          </cell>
        </row>
        <row r="8427">
          <cell r="B8427">
            <v>253153</v>
          </cell>
          <cell r="C8427" t="str">
            <v>Handset IMEI Label 21*18mm-Axino A25</v>
          </cell>
          <cell r="D8427">
            <v>1.02</v>
          </cell>
        </row>
        <row r="8428">
          <cell r="B8428">
            <v>253154</v>
          </cell>
          <cell r="C8428" t="str">
            <v>GB Seal Label 19*38mm-Axino A25</v>
          </cell>
          <cell r="D8428">
            <v>1.02</v>
          </cell>
        </row>
        <row r="8429">
          <cell r="B8429">
            <v>253155</v>
          </cell>
          <cell r="C8429" t="str">
            <v>Carton Seal Label 30*60mm-Axino A25</v>
          </cell>
          <cell r="D8429">
            <v>0.10199999999999999</v>
          </cell>
        </row>
        <row r="8430">
          <cell r="B8430">
            <v>253156</v>
          </cell>
          <cell r="C8430" t="str">
            <v>Screw Label Dia 2.5mm With "W"-Axino A25</v>
          </cell>
          <cell r="D8430">
            <v>1.02</v>
          </cell>
        </row>
        <row r="8431">
          <cell r="B8431">
            <v>253157</v>
          </cell>
          <cell r="C8431" t="str">
            <v>Handset PE Bag 70*150mm-Axino A25</v>
          </cell>
          <cell r="D8431">
            <v>1.0049999999999999</v>
          </cell>
        </row>
        <row r="8432">
          <cell r="B8432">
            <v>253158</v>
          </cell>
          <cell r="C8432" t="str">
            <v>Battery Label-MMB1000811AAAX</v>
          </cell>
          <cell r="D8432">
            <v>1.02</v>
          </cell>
        </row>
        <row r="8433">
          <cell r="B8433">
            <v>253159</v>
          </cell>
          <cell r="C8433" t="str">
            <v>PE Bag(Battery)-MMB1000811AAAX</v>
          </cell>
          <cell r="D8433">
            <v>1</v>
          </cell>
        </row>
        <row r="8434">
          <cell r="B8434">
            <v>253160</v>
          </cell>
          <cell r="C8434" t="str">
            <v>Battery Cell-MMB1000811AAAX</v>
          </cell>
          <cell r="D8434">
            <v>1.004</v>
          </cell>
        </row>
        <row r="8435">
          <cell r="B8435">
            <v>253161</v>
          </cell>
          <cell r="C8435" t="str">
            <v>Protection Board-MMB1000811AAAX</v>
          </cell>
          <cell r="D8435">
            <v>1.02</v>
          </cell>
        </row>
        <row r="8436">
          <cell r="B8436">
            <v>253162</v>
          </cell>
          <cell r="C8436" t="str">
            <v>TOP Housing-MMB1000811AAAX</v>
          </cell>
          <cell r="D8436">
            <v>1.0149999999999999</v>
          </cell>
        </row>
        <row r="8437">
          <cell r="B8437">
            <v>253163</v>
          </cell>
          <cell r="C8437" t="str">
            <v>Bottom Housing-MMB1000811AAAX</v>
          </cell>
          <cell r="D8437">
            <v>1.01</v>
          </cell>
        </row>
        <row r="8438">
          <cell r="B8438">
            <v>253164</v>
          </cell>
          <cell r="C8438" t="str">
            <v>Nickel Strip-MMB1000811AAAX</v>
          </cell>
          <cell r="D8438">
            <v>1E-4</v>
          </cell>
        </row>
        <row r="8439">
          <cell r="B8439">
            <v>253165</v>
          </cell>
          <cell r="C8439" t="str">
            <v>3M Glue Tape-MMB1000811AAAX</v>
          </cell>
          <cell r="D8439">
            <v>1E-4</v>
          </cell>
        </row>
        <row r="8440">
          <cell r="B8440">
            <v>253166</v>
          </cell>
          <cell r="C8440" t="str">
            <v>Highland Barley Paper 0.4*3.5*18mm-MMB1000811AAAX</v>
          </cell>
          <cell r="D8440">
            <v>1.02</v>
          </cell>
        </row>
        <row r="8441">
          <cell r="B8441">
            <v>253167</v>
          </cell>
          <cell r="C8441" t="str">
            <v>ABS (Battery)-MMB1000811AAAX</v>
          </cell>
          <cell r="D8441">
            <v>2.4143999999999999E-4</v>
          </cell>
        </row>
        <row r="8442">
          <cell r="B8442">
            <v>253168</v>
          </cell>
          <cell r="C8442" t="str">
            <v>Insulating Tape Brown Paper 0.25*5.2*31.8mm-MMB1000811AAAX</v>
          </cell>
          <cell r="D8442">
            <v>0.03</v>
          </cell>
        </row>
        <row r="8443">
          <cell r="B8443">
            <v>253169</v>
          </cell>
          <cell r="C8443" t="str">
            <v>Master Batches ABS Light Red CMR 12202050</v>
          </cell>
          <cell r="D8443">
            <v>2.0019999999999999E-4</v>
          </cell>
        </row>
        <row r="8444">
          <cell r="B8444">
            <v>253171</v>
          </cell>
          <cell r="C8444" t="str">
            <v>Master Batches ABS Light Green CMR 12202052</v>
          </cell>
          <cell r="D8444">
            <v>2.0019999999999999E-4</v>
          </cell>
        </row>
        <row r="8445">
          <cell r="B8445">
            <v>253481</v>
          </cell>
          <cell r="C8445" t="str">
            <v>Sub PCBA-Primo RX8</v>
          </cell>
          <cell r="D8445">
            <v>1.0069999999999999</v>
          </cell>
        </row>
        <row r="8446">
          <cell r="B8446">
            <v>253482</v>
          </cell>
          <cell r="C8446" t="str">
            <v>Fingerprint-Oxford Black-Primo RX8</v>
          </cell>
          <cell r="D8446">
            <v>1.01</v>
          </cell>
        </row>
        <row r="8447">
          <cell r="B8447">
            <v>253483</v>
          </cell>
          <cell r="C8447" t="str">
            <v>Receiver-Primo RX8</v>
          </cell>
          <cell r="D8447">
            <v>1.01</v>
          </cell>
        </row>
        <row r="8448">
          <cell r="B8448">
            <v>253484</v>
          </cell>
          <cell r="C8448" t="str">
            <v>Speaker-Primo RX8</v>
          </cell>
          <cell r="D8448">
            <v>1.02</v>
          </cell>
        </row>
        <row r="8449">
          <cell r="B8449">
            <v>253485</v>
          </cell>
          <cell r="C8449" t="str">
            <v>Vibrator Motor-Primo RX8</v>
          </cell>
          <cell r="D8449">
            <v>1.01</v>
          </cell>
        </row>
        <row r="8450">
          <cell r="B8450">
            <v>253486</v>
          </cell>
          <cell r="C8450" t="str">
            <v>FPC Key With Dome-Primo RX8</v>
          </cell>
          <cell r="D8450">
            <v>1.0125</v>
          </cell>
        </row>
        <row r="8451">
          <cell r="B8451">
            <v>253487</v>
          </cell>
          <cell r="C8451" t="str">
            <v>FPC Receiver-Primo RX8</v>
          </cell>
          <cell r="D8451">
            <v>1.0044999999999999</v>
          </cell>
        </row>
        <row r="8452">
          <cell r="B8452">
            <v>253488</v>
          </cell>
          <cell r="C8452" t="str">
            <v>Main FPC-Primo RX8</v>
          </cell>
          <cell r="D8452">
            <v>1.008</v>
          </cell>
        </row>
        <row r="8453">
          <cell r="B8453">
            <v>253489</v>
          </cell>
          <cell r="C8453" t="str">
            <v>Cable Coaxial-Primo RX8</v>
          </cell>
          <cell r="D8453">
            <v>1.0149999999999999</v>
          </cell>
        </row>
        <row r="8454">
          <cell r="B8454">
            <v>253490</v>
          </cell>
          <cell r="C8454" t="str">
            <v>Front Housing-Black-Primo RX8</v>
          </cell>
          <cell r="D8454">
            <v>1.02</v>
          </cell>
        </row>
        <row r="8455">
          <cell r="B8455">
            <v>253491</v>
          </cell>
          <cell r="C8455" t="str">
            <v>Middle Housing-Olive Green-Primo RX8</v>
          </cell>
          <cell r="D8455">
            <v>1.02</v>
          </cell>
        </row>
        <row r="8456">
          <cell r="B8456">
            <v>253492</v>
          </cell>
          <cell r="C8456" t="str">
            <v>Middle Housing-Oxford Black-Primo RX8</v>
          </cell>
          <cell r="D8456">
            <v>1.02</v>
          </cell>
        </row>
        <row r="8457">
          <cell r="B8457">
            <v>253493</v>
          </cell>
          <cell r="C8457" t="str">
            <v>Light Perception Light Pipe-Primo RX8</v>
          </cell>
          <cell r="D8457">
            <v>1.0249999999999999</v>
          </cell>
        </row>
        <row r="8458">
          <cell r="B8458">
            <v>253494</v>
          </cell>
          <cell r="C8458" t="str">
            <v>Main PCBA Support-Primo RX8</v>
          </cell>
          <cell r="D8458">
            <v>1.02</v>
          </cell>
        </row>
        <row r="8459">
          <cell r="B8459">
            <v>253495</v>
          </cell>
          <cell r="C8459" t="str">
            <v>Back Housing (Battery Cover) Olive Green-Primo RX8</v>
          </cell>
          <cell r="D8459">
            <v>1.02</v>
          </cell>
        </row>
        <row r="8460">
          <cell r="B8460">
            <v>253496</v>
          </cell>
          <cell r="C8460" t="str">
            <v>Back Housing (Battery Cover) Oxford Black-Primo RX8</v>
          </cell>
          <cell r="D8460">
            <v>1.02</v>
          </cell>
        </row>
        <row r="8461">
          <cell r="B8461">
            <v>253497</v>
          </cell>
          <cell r="C8461" t="str">
            <v>Light Sensation Gum Cover L5.7*W5.25*H1.9mm-Primo RX8</v>
          </cell>
          <cell r="D8461">
            <v>1.0249999999999999</v>
          </cell>
        </row>
        <row r="8462">
          <cell r="B8462">
            <v>253498</v>
          </cell>
          <cell r="C8462" t="str">
            <v>MIC Gum Cover L6.53*W3.6* H2.8mm-Primo RX8</v>
          </cell>
          <cell r="D8462">
            <v>1.0249999999999999</v>
          </cell>
        </row>
        <row r="8463">
          <cell r="B8463">
            <v>253499</v>
          </cell>
          <cell r="C8463" t="str">
            <v>Dustproof Cover 2M Camera 5.7*5.25mm-Primo RX8</v>
          </cell>
          <cell r="D8463">
            <v>1.0249999999999999</v>
          </cell>
        </row>
        <row r="8464">
          <cell r="B8464">
            <v>253500</v>
          </cell>
          <cell r="C8464" t="str">
            <v>Dustproof Cover 8M Camera 5.7*5.25mm-Primo RX8</v>
          </cell>
          <cell r="D8464">
            <v>1.0249999999999999</v>
          </cell>
        </row>
        <row r="8465">
          <cell r="B8465">
            <v>253501</v>
          </cell>
          <cell r="C8465" t="str">
            <v>Dustproof Cover 5M Camera 5.7*5.25mm-Primo RX8</v>
          </cell>
          <cell r="D8465">
            <v>1.0249999999999999</v>
          </cell>
        </row>
        <row r="8466">
          <cell r="B8466">
            <v>253502</v>
          </cell>
          <cell r="C8466" t="str">
            <v>Back Camera Connector Steel Sheet-Primo RX8</v>
          </cell>
          <cell r="D8466">
            <v>1.0125</v>
          </cell>
        </row>
        <row r="8467">
          <cell r="B8467">
            <v>253503</v>
          </cell>
          <cell r="C8467" t="str">
            <v>LCM Connector Steel Sheet-Primo RX8</v>
          </cell>
          <cell r="D8467">
            <v>1.0125</v>
          </cell>
        </row>
        <row r="8468">
          <cell r="B8468">
            <v>253504</v>
          </cell>
          <cell r="C8468" t="str">
            <v>Camera Ornament-Primo RX8</v>
          </cell>
          <cell r="D8468">
            <v>1.02</v>
          </cell>
        </row>
        <row r="8469">
          <cell r="B8469">
            <v>253505</v>
          </cell>
          <cell r="C8469" t="str">
            <v>Side Keypad-Olive Green-Primo RX8</v>
          </cell>
          <cell r="D8469">
            <v>1.01</v>
          </cell>
        </row>
        <row r="8470">
          <cell r="B8470">
            <v>253506</v>
          </cell>
          <cell r="C8470" t="str">
            <v>Side Keypad-Oxford Black-Primo RX8</v>
          </cell>
          <cell r="D8470">
            <v>1.01</v>
          </cell>
        </row>
        <row r="8471">
          <cell r="B8471">
            <v>253507</v>
          </cell>
          <cell r="C8471" t="str">
            <v>SIM Card Tray-Olive Green-Primo RX8</v>
          </cell>
          <cell r="D8471">
            <v>1.0049999999999999</v>
          </cell>
        </row>
        <row r="8472">
          <cell r="B8472">
            <v>253508</v>
          </cell>
          <cell r="C8472" t="str">
            <v>SIM Card Tray-Oxford Black-Primo RX8</v>
          </cell>
          <cell r="D8472">
            <v>1.0049999999999999</v>
          </cell>
        </row>
        <row r="8473">
          <cell r="B8473">
            <v>253509</v>
          </cell>
          <cell r="C8473" t="str">
            <v>Camera Lens-Black-Primo RX8</v>
          </cell>
          <cell r="D8473">
            <v>1.0149999999999999</v>
          </cell>
        </row>
        <row r="8474">
          <cell r="B8474">
            <v>253510</v>
          </cell>
          <cell r="C8474" t="str">
            <v>Tape Main PCB Right Upper Insulate 12.0*3.5mm-Primo RX8</v>
          </cell>
          <cell r="D8474">
            <v>1.0349999999999999</v>
          </cell>
        </row>
        <row r="8475">
          <cell r="B8475">
            <v>253511</v>
          </cell>
          <cell r="C8475" t="str">
            <v>Conductive Cloth Receive Grounding 9.0* 8.5mm-Primo RX8</v>
          </cell>
          <cell r="D8475">
            <v>1.03</v>
          </cell>
        </row>
        <row r="8476">
          <cell r="B8476">
            <v>253512</v>
          </cell>
          <cell r="C8476" t="str">
            <v>Conductive Sponge Fingerprint 4.0*4.0mm-Primo RX8</v>
          </cell>
          <cell r="D8476">
            <v>1.03</v>
          </cell>
        </row>
        <row r="8477">
          <cell r="B8477">
            <v>253513</v>
          </cell>
          <cell r="C8477" t="str">
            <v>Conductive Sponge Camera Ornament 8.0*1.7mm-Primo RX8</v>
          </cell>
          <cell r="D8477">
            <v>2.06</v>
          </cell>
        </row>
        <row r="8478">
          <cell r="B8478">
            <v>253514</v>
          </cell>
          <cell r="C8478" t="str">
            <v>Tape Camera Lens Double Sided 33.8*20.3mm-Primo RX8</v>
          </cell>
          <cell r="D8478">
            <v>1.0349999999999999</v>
          </cell>
        </row>
        <row r="8479">
          <cell r="B8479">
            <v>253515</v>
          </cell>
          <cell r="C8479" t="str">
            <v>Foam Back Camera Dustproof 8.0*8.0mm-Primo RX8</v>
          </cell>
          <cell r="D8479">
            <v>1.03</v>
          </cell>
        </row>
        <row r="8480">
          <cell r="B8480">
            <v>253516</v>
          </cell>
          <cell r="C8480" t="str">
            <v>Foam LCM Clamp 10.0*5.0mm -Primo RX8</v>
          </cell>
          <cell r="D8480">
            <v>2.06</v>
          </cell>
        </row>
        <row r="8481">
          <cell r="B8481">
            <v>253517</v>
          </cell>
          <cell r="C8481" t="str">
            <v>Conductive Cloth Front Camera FPC 13.0*5.6mm -Primo RX8</v>
          </cell>
          <cell r="D8481">
            <v>1.03</v>
          </cell>
        </row>
        <row r="8482">
          <cell r="B8482">
            <v>253518</v>
          </cell>
          <cell r="C8482" t="str">
            <v>Tape Steel Sheet Support Double Sided 17.5*10.7mm-Primo RX8</v>
          </cell>
          <cell r="D8482">
            <v>1.0349999999999999</v>
          </cell>
        </row>
        <row r="8483">
          <cell r="B8483">
            <v>253519</v>
          </cell>
          <cell r="C8483" t="str">
            <v>Foam Earphone Sealing 13.5*10.5mm-Primo RX8</v>
          </cell>
          <cell r="D8483">
            <v>1.03</v>
          </cell>
        </row>
        <row r="8484">
          <cell r="B8484">
            <v>253520</v>
          </cell>
          <cell r="C8484" t="str">
            <v>Light Kapton Paper 8.5*4.0mm-Primo RX8</v>
          </cell>
          <cell r="D8484">
            <v>1.03</v>
          </cell>
        </row>
        <row r="8485">
          <cell r="B8485">
            <v>253521</v>
          </cell>
          <cell r="C8485" t="str">
            <v>Screw CM1.40* 2.5*2.5*0.5mm-Silver-Primo RX8</v>
          </cell>
          <cell r="D8485">
            <v>2.08</v>
          </cell>
        </row>
        <row r="8486">
          <cell r="B8486">
            <v>253522</v>
          </cell>
          <cell r="C8486" t="str">
            <v>Screw CM1.40* 3.0*2.5*0.5mm-Silver-Primo RX8</v>
          </cell>
          <cell r="D8486">
            <v>4.16</v>
          </cell>
        </row>
        <row r="8487">
          <cell r="B8487">
            <v>253523</v>
          </cell>
          <cell r="C8487" t="str">
            <v>Screw CM1.4* 3.5*2.5*0.5mm-Black-Primo RX8</v>
          </cell>
          <cell r="D8487">
            <v>18.72</v>
          </cell>
        </row>
        <row r="8488">
          <cell r="B8488">
            <v>253524</v>
          </cell>
          <cell r="C8488" t="str">
            <v>Screw CM1.40* 4.0*2.5*0.5mm-Silver-Primo RX8</v>
          </cell>
          <cell r="D8488">
            <v>2.08</v>
          </cell>
        </row>
        <row r="8489">
          <cell r="B8489">
            <v>253525</v>
          </cell>
          <cell r="C8489" t="str">
            <v>Main PCB Left Cooling Fin 27*29*0.1mm-Primo RX8</v>
          </cell>
          <cell r="D8489">
            <v>1.0349999999999999</v>
          </cell>
        </row>
        <row r="8490">
          <cell r="B8490">
            <v>253526</v>
          </cell>
          <cell r="C8490" t="str">
            <v>Main PCB Right Cooling Fin 21.26*23.2*0.1mm-Primo RX8</v>
          </cell>
          <cell r="D8490">
            <v>1.0349999999999999</v>
          </cell>
        </row>
        <row r="8491">
          <cell r="B8491">
            <v>253527</v>
          </cell>
          <cell r="C8491" t="str">
            <v>Screw Label Dia 2.5mm With "W"-Primo RX8</v>
          </cell>
          <cell r="D8491">
            <v>2.0699999999999998</v>
          </cell>
        </row>
        <row r="8492">
          <cell r="B8492">
            <v>253528</v>
          </cell>
          <cell r="C8492" t="str">
            <v>Waterproof Label Dia 2.5mm-Primo RX8</v>
          </cell>
          <cell r="D8492">
            <v>2.0699999999999998</v>
          </cell>
        </row>
        <row r="8493">
          <cell r="B8493">
            <v>253529</v>
          </cell>
          <cell r="C8493" t="str">
            <v>Receiver Dustproof Net-Primo RX8</v>
          </cell>
          <cell r="D8493">
            <v>1.0249999999999999</v>
          </cell>
        </row>
        <row r="8494">
          <cell r="B8494">
            <v>253530</v>
          </cell>
          <cell r="C8494" t="str">
            <v>LCM Conductive Cloth -Primo RX8</v>
          </cell>
          <cell r="D8494">
            <v>1.03</v>
          </cell>
        </row>
        <row r="8495">
          <cell r="B8495">
            <v>253531</v>
          </cell>
          <cell r="C8495" t="str">
            <v>Three Layers TP Protective Film-Primo RX8</v>
          </cell>
          <cell r="D8495">
            <v>1.02</v>
          </cell>
        </row>
        <row r="8496">
          <cell r="B8496">
            <v>253532</v>
          </cell>
          <cell r="C8496" t="str">
            <v>TP Protective Film-Primo RX8</v>
          </cell>
          <cell r="D8496">
            <v>1.02</v>
          </cell>
        </row>
        <row r="8497">
          <cell r="B8497">
            <v>253533</v>
          </cell>
          <cell r="C8497" t="str">
            <v>Battery Cover Protective Film-Primo RX8</v>
          </cell>
          <cell r="D8497">
            <v>1.03</v>
          </cell>
        </row>
        <row r="8498">
          <cell r="B8498">
            <v>253534</v>
          </cell>
          <cell r="C8498" t="str">
            <v>Phone Case-Primo RX8</v>
          </cell>
          <cell r="D8498">
            <v>1</v>
          </cell>
        </row>
        <row r="8499">
          <cell r="B8499">
            <v>253535</v>
          </cell>
          <cell r="C8499" t="str">
            <v>GB Seal Label 38*19mm-Primo RX8</v>
          </cell>
          <cell r="D8499">
            <v>1.0349999999999999</v>
          </cell>
        </row>
        <row r="8500">
          <cell r="B8500">
            <v>253536</v>
          </cell>
          <cell r="C8500" t="str">
            <v>Handset IMEI Label 38*19mm-Primo RX8</v>
          </cell>
          <cell r="D8500">
            <v>1.0349999999999999</v>
          </cell>
        </row>
        <row r="8501">
          <cell r="B8501">
            <v>253537</v>
          </cell>
          <cell r="C8501" t="str">
            <v>SIM Ejector Pin-Primo RX8</v>
          </cell>
          <cell r="D8501">
            <v>1.0015000000000001</v>
          </cell>
        </row>
        <row r="8502">
          <cell r="B8502">
            <v>253538</v>
          </cell>
          <cell r="C8502" t="str">
            <v>Conductive Cloth Small Plate Grounding 7.6* 10.5mm-Primo RX8</v>
          </cell>
          <cell r="D8502">
            <v>1.03</v>
          </cell>
        </row>
        <row r="8503">
          <cell r="B8503">
            <v>253539</v>
          </cell>
          <cell r="C8503" t="str">
            <v>Handset PE Bag 90*180mm-Primo RX8</v>
          </cell>
          <cell r="D8503">
            <v>1.0029999999999999</v>
          </cell>
        </row>
        <row r="8504">
          <cell r="B8504">
            <v>253897</v>
          </cell>
          <cell r="C8504" t="str">
            <v>Front Housing-Black-Primo HM6</v>
          </cell>
          <cell r="D8504">
            <v>1.02</v>
          </cell>
        </row>
        <row r="8505">
          <cell r="B8505">
            <v>253898</v>
          </cell>
          <cell r="C8505" t="str">
            <v>Touch With LCM-Black-Primo HM6</v>
          </cell>
          <cell r="D8505">
            <v>1.02</v>
          </cell>
        </row>
        <row r="8506">
          <cell r="B8506">
            <v>253899</v>
          </cell>
          <cell r="C8506" t="str">
            <v>Mylar LCD Insulated 1.8*20*0.3mm-Primo HM6</v>
          </cell>
          <cell r="D8506">
            <v>1.03</v>
          </cell>
        </row>
        <row r="8507">
          <cell r="B8507">
            <v>253901</v>
          </cell>
          <cell r="C8507" t="str">
            <v>Camera 8.0M FF Front-Primo HM6</v>
          </cell>
          <cell r="D8507">
            <v>1.0049999999999999</v>
          </cell>
        </row>
        <row r="8508">
          <cell r="B8508">
            <v>253902</v>
          </cell>
          <cell r="C8508" t="str">
            <v>Camera 13M AF Dual Back-Primo HM6</v>
          </cell>
          <cell r="D8508">
            <v>1.0049999999999999</v>
          </cell>
        </row>
        <row r="8509">
          <cell r="B8509">
            <v>253903</v>
          </cell>
          <cell r="C8509" t="str">
            <v>Camera CIF FF Dual Sub Back-Primo HM6</v>
          </cell>
          <cell r="D8509">
            <v>1.0049999999999999</v>
          </cell>
        </row>
        <row r="8510">
          <cell r="B8510">
            <v>253904</v>
          </cell>
          <cell r="C8510" t="str">
            <v>Graphite Film Battery Cover 60*50*0.1mm-Primo HM6</v>
          </cell>
          <cell r="D8510">
            <v>1.0349999999999999</v>
          </cell>
        </row>
        <row r="8511">
          <cell r="B8511">
            <v>253905</v>
          </cell>
          <cell r="C8511" t="str">
            <v>Graphite Film PCBA 55.9*28.7*0.1mm-Primo HM6</v>
          </cell>
          <cell r="D8511">
            <v>1.0349999999999999</v>
          </cell>
        </row>
        <row r="8512">
          <cell r="B8512">
            <v>253906</v>
          </cell>
          <cell r="C8512" t="str">
            <v>Graphite Paper Shield 47.5*36*0.1mm-Primo HM6</v>
          </cell>
          <cell r="D8512">
            <v>1.0349999999999999</v>
          </cell>
        </row>
        <row r="8513">
          <cell r="B8513">
            <v>253907</v>
          </cell>
          <cell r="C8513" t="str">
            <v>Mylar PCBA 16.24*11.9*0.03mm-Primo HM6</v>
          </cell>
          <cell r="D8513">
            <v>1.03</v>
          </cell>
        </row>
        <row r="8514">
          <cell r="B8514">
            <v>253908</v>
          </cell>
          <cell r="C8514" t="str">
            <v>Mylar Back Housing 28*6*.03mm-Primo HM6</v>
          </cell>
          <cell r="D8514">
            <v>1.03</v>
          </cell>
        </row>
        <row r="8515">
          <cell r="B8515">
            <v>253909</v>
          </cell>
          <cell r="C8515" t="str">
            <v>Conductive Cloth Front Camera 25*2*5*0.1mm-Primo HM6</v>
          </cell>
          <cell r="D8515">
            <v>1.03</v>
          </cell>
        </row>
        <row r="8516">
          <cell r="B8516">
            <v>253910</v>
          </cell>
          <cell r="C8516" t="str">
            <v>Foam Back Sub Camera D6.5*0.3mm-Primo HM6</v>
          </cell>
          <cell r="D8516">
            <v>1.03</v>
          </cell>
        </row>
        <row r="8517">
          <cell r="B8517">
            <v>253911</v>
          </cell>
          <cell r="C8517" t="str">
            <v>Conductive Foam Fingerprint 5*2*5*3mm-Primo HM6</v>
          </cell>
          <cell r="D8517">
            <v>1.03</v>
          </cell>
        </row>
        <row r="8518">
          <cell r="B8518">
            <v>253912</v>
          </cell>
          <cell r="C8518" t="str">
            <v>Seal Foam 37.45*17.55*0.8mm-Primo HM6</v>
          </cell>
          <cell r="D8518">
            <v>1.03</v>
          </cell>
        </row>
        <row r="8519">
          <cell r="B8519">
            <v>253913</v>
          </cell>
          <cell r="C8519" t="str">
            <v>TP Protective Film-Primo HM6</v>
          </cell>
          <cell r="D8519">
            <v>1.02</v>
          </cell>
        </row>
        <row r="8520">
          <cell r="B8520">
            <v>253914</v>
          </cell>
          <cell r="C8520" t="str">
            <v>Battery Cover Protective Film-Primo HM6</v>
          </cell>
          <cell r="D8520">
            <v>1.03</v>
          </cell>
        </row>
        <row r="8521">
          <cell r="B8521">
            <v>253915</v>
          </cell>
          <cell r="C8521" t="str">
            <v>FPC -Google key-Primo HM6</v>
          </cell>
          <cell r="D8521">
            <v>1.0044999999999999</v>
          </cell>
        </row>
        <row r="8522">
          <cell r="B8522">
            <v>253916</v>
          </cell>
          <cell r="C8522" t="str">
            <v>FPC- Receiver -Primo HM6</v>
          </cell>
          <cell r="D8522">
            <v>1.0044999999999999</v>
          </cell>
        </row>
        <row r="8523">
          <cell r="B8523">
            <v>253917</v>
          </cell>
          <cell r="C8523" t="str">
            <v>FPC- Power &amp; Volume key-Primo HM6</v>
          </cell>
          <cell r="D8523">
            <v>1.0125</v>
          </cell>
        </row>
        <row r="8524">
          <cell r="B8524">
            <v>253918</v>
          </cell>
          <cell r="C8524" t="str">
            <v>FPC- Speaker-Primo HM6</v>
          </cell>
          <cell r="D8524">
            <v>1.0044999999999999</v>
          </cell>
        </row>
        <row r="8525">
          <cell r="B8525">
            <v>253919</v>
          </cell>
          <cell r="C8525" t="str">
            <v>Main FPC-Primo HM6</v>
          </cell>
          <cell r="D8525">
            <v>1.008</v>
          </cell>
        </row>
        <row r="8526">
          <cell r="B8526">
            <v>253920</v>
          </cell>
          <cell r="C8526" t="str">
            <v>Antenna GSM-Black-Primo HM6</v>
          </cell>
          <cell r="D8526">
            <v>1.03</v>
          </cell>
        </row>
        <row r="8527">
          <cell r="B8527">
            <v>253921</v>
          </cell>
          <cell r="C8527" t="str">
            <v>Antenna Diversity-Black-Primo HM6</v>
          </cell>
          <cell r="D8527">
            <v>1.03</v>
          </cell>
        </row>
        <row r="8528">
          <cell r="B8528">
            <v>253922</v>
          </cell>
          <cell r="C8528" t="str">
            <v>Antenna WIFI/GPS/BT-Black-Primo HM6</v>
          </cell>
          <cell r="D8528">
            <v>1.03</v>
          </cell>
        </row>
        <row r="8529">
          <cell r="B8529">
            <v>253923</v>
          </cell>
          <cell r="C8529" t="str">
            <v>Cable Coaxial-Primo HM6</v>
          </cell>
          <cell r="D8529">
            <v>1.0149999999999999</v>
          </cell>
        </row>
        <row r="8530">
          <cell r="B8530">
            <v>253924</v>
          </cell>
          <cell r="C8530" t="str">
            <v>Middle Housing-Black-Primo HM6</v>
          </cell>
          <cell r="D8530">
            <v>1.02</v>
          </cell>
        </row>
        <row r="8531">
          <cell r="B8531">
            <v>253925</v>
          </cell>
          <cell r="C8531" t="str">
            <v>Camera Lens Back-Black-Primo HM6</v>
          </cell>
          <cell r="D8531">
            <v>1.0149999999999999</v>
          </cell>
        </row>
        <row r="8532">
          <cell r="B8532">
            <v>253926</v>
          </cell>
          <cell r="C8532" t="str">
            <v>Back Housing (Battery Cover) Gradient Purple-Primo HM6</v>
          </cell>
          <cell r="D8532">
            <v>1.02</v>
          </cell>
        </row>
        <row r="8533">
          <cell r="B8533">
            <v>253927</v>
          </cell>
          <cell r="C8533" t="str">
            <v>Back Housing (Battery Cover) Midenight Blue-Primo HM6</v>
          </cell>
          <cell r="D8533">
            <v>1.02</v>
          </cell>
        </row>
        <row r="8534">
          <cell r="B8534">
            <v>253928</v>
          </cell>
          <cell r="C8534" t="str">
            <v>Back Housing (Battery Cover) Peacock Green-Primo HM6</v>
          </cell>
          <cell r="D8534">
            <v>1.02</v>
          </cell>
        </row>
        <row r="8535">
          <cell r="B8535">
            <v>253929</v>
          </cell>
          <cell r="C8535" t="str">
            <v>Screw Black M14*L35*D25*T05-L-B-Primo HM6</v>
          </cell>
          <cell r="D8535">
            <v>5.2</v>
          </cell>
        </row>
        <row r="8536">
          <cell r="B8536">
            <v>253930</v>
          </cell>
          <cell r="C8536" t="str">
            <v>Screw Sliver M1.4*L3.0*D2.5*T0.5-Primo HM6</v>
          </cell>
          <cell r="D8536">
            <v>13.52</v>
          </cell>
        </row>
        <row r="8537">
          <cell r="B8537">
            <v>253932</v>
          </cell>
          <cell r="C8537" t="str">
            <v>Silicon Earphone Seal 14*10.1*4.45mm-Primo HM6</v>
          </cell>
          <cell r="D8537">
            <v>1.0249999999999999</v>
          </cell>
        </row>
        <row r="8538">
          <cell r="B8538">
            <v>253933</v>
          </cell>
          <cell r="C8538" t="str">
            <v>Silicon Light Sensor 7.7*3.4*1.35mm-Primo HM6</v>
          </cell>
          <cell r="D8538">
            <v>1.0249999999999999</v>
          </cell>
        </row>
        <row r="8539">
          <cell r="B8539">
            <v>253934</v>
          </cell>
          <cell r="C8539" t="str">
            <v>Silicon Front Camera Seal 4.6*1.91mm-Primo HM6</v>
          </cell>
          <cell r="D8539">
            <v>1.0249999999999999</v>
          </cell>
        </row>
        <row r="8540">
          <cell r="B8540">
            <v>253935</v>
          </cell>
          <cell r="C8540" t="str">
            <v>Silicon Mic Seal 4*3.64*0.85mm-Primo HM6</v>
          </cell>
          <cell r="D8540">
            <v>1.0249999999999999</v>
          </cell>
        </row>
        <row r="8541">
          <cell r="B8541">
            <v>253936</v>
          </cell>
          <cell r="C8541" t="str">
            <v>Sim Card Tray-Gradient Purple-Primo HM6</v>
          </cell>
          <cell r="D8541">
            <v>1.01</v>
          </cell>
        </row>
        <row r="8542">
          <cell r="B8542">
            <v>253937</v>
          </cell>
          <cell r="C8542" t="str">
            <v>Sim Card Tray-Midenight Blue-Primo HM6</v>
          </cell>
          <cell r="D8542">
            <v>1.01</v>
          </cell>
        </row>
        <row r="8543">
          <cell r="B8543">
            <v>253938</v>
          </cell>
          <cell r="C8543" t="str">
            <v>Sim Card Tray-Peacock Green-Primo HM6</v>
          </cell>
          <cell r="D8543">
            <v>1.01</v>
          </cell>
        </row>
        <row r="8544">
          <cell r="B8544">
            <v>253939</v>
          </cell>
          <cell r="C8544" t="str">
            <v>Fingerprint-Gradient Purple-Primo HM6</v>
          </cell>
          <cell r="D8544">
            <v>1.01</v>
          </cell>
        </row>
        <row r="8545">
          <cell r="B8545">
            <v>253940</v>
          </cell>
          <cell r="C8545" t="str">
            <v>Fingerprint-Midenight Blue-Primo HM6</v>
          </cell>
          <cell r="D8545">
            <v>1.01</v>
          </cell>
        </row>
        <row r="8546">
          <cell r="B8546">
            <v>253941</v>
          </cell>
          <cell r="C8546" t="str">
            <v>Fingerprint-Peacock Green-Primo HM6</v>
          </cell>
          <cell r="D8546">
            <v>1.01</v>
          </cell>
        </row>
        <row r="8547">
          <cell r="B8547">
            <v>253942</v>
          </cell>
          <cell r="C8547" t="str">
            <v>Vibrator Motor-Primo HM6</v>
          </cell>
          <cell r="D8547">
            <v>1.01</v>
          </cell>
        </row>
        <row r="8548">
          <cell r="B8548">
            <v>253943</v>
          </cell>
          <cell r="C8548" t="str">
            <v>Speaker-Primo HM6</v>
          </cell>
          <cell r="D8548">
            <v>1.0149999999999999</v>
          </cell>
        </row>
        <row r="8549">
          <cell r="B8549">
            <v>253944</v>
          </cell>
          <cell r="C8549" t="str">
            <v>Receiver-Primo HM6</v>
          </cell>
          <cell r="D8549">
            <v>1.01</v>
          </cell>
        </row>
        <row r="8550">
          <cell r="B8550">
            <v>253945</v>
          </cell>
          <cell r="C8550" t="str">
            <v>Battery 6030mAh-Primo HM6</v>
          </cell>
          <cell r="D8550">
            <v>1.004</v>
          </cell>
        </row>
        <row r="8551">
          <cell r="B8551">
            <v>253946</v>
          </cell>
          <cell r="C8551" t="str">
            <v>Sub PCBA-Primo HM6</v>
          </cell>
          <cell r="D8551">
            <v>1.0069999999999999</v>
          </cell>
        </row>
        <row r="8552">
          <cell r="B8552">
            <v>253947</v>
          </cell>
          <cell r="C8552" t="str">
            <v>Phone Case-Primo HM6</v>
          </cell>
          <cell r="D8552">
            <v>1</v>
          </cell>
        </row>
        <row r="8553">
          <cell r="B8553">
            <v>253948</v>
          </cell>
          <cell r="C8553" t="str">
            <v>GB IMEI Label 70*40mm-Primo HM6</v>
          </cell>
          <cell r="D8553">
            <v>1.0349999999999999</v>
          </cell>
        </row>
        <row r="8554">
          <cell r="B8554">
            <v>253949</v>
          </cell>
          <cell r="C8554" t="str">
            <v>GB Seal Label 38.19mm-Primo HM6</v>
          </cell>
          <cell r="D8554">
            <v>1.0349999999999999</v>
          </cell>
        </row>
        <row r="8555">
          <cell r="B8555">
            <v>253950</v>
          </cell>
          <cell r="C8555" t="str">
            <v>Screw Label Dia 2.5mm With "W"-Primo HM6</v>
          </cell>
          <cell r="D8555">
            <v>2.0699999999999998</v>
          </cell>
        </row>
        <row r="8556">
          <cell r="B8556">
            <v>253951</v>
          </cell>
          <cell r="C8556" t="str">
            <v>Waterproof Label Dia 4.5mm-Primo HM6</v>
          </cell>
          <cell r="D8556">
            <v>1.0349999999999999</v>
          </cell>
        </row>
        <row r="8557">
          <cell r="B8557">
            <v>253952</v>
          </cell>
          <cell r="C8557" t="str">
            <v>Handset PE Bag 90*190mm-Primo HM6</v>
          </cell>
          <cell r="D8557">
            <v>1.0029999999999999</v>
          </cell>
        </row>
        <row r="8558">
          <cell r="B8558">
            <v>253953</v>
          </cell>
          <cell r="C8558" t="str">
            <v>Carton Seal Label 60*30mm-Primo HM6</v>
          </cell>
          <cell r="D8558">
            <v>0.10349999999999999</v>
          </cell>
        </row>
        <row r="8559">
          <cell r="B8559">
            <v>253954</v>
          </cell>
          <cell r="C8559" t="str">
            <v>Handset IMEI Label 35*18*0.1mm-Primo HM6</v>
          </cell>
          <cell r="D8559">
            <v>1.0349999999999999</v>
          </cell>
        </row>
        <row r="8560">
          <cell r="B8560">
            <v>253955</v>
          </cell>
          <cell r="C8560" t="str">
            <v>Sim Ejector Pin-Primo HM6</v>
          </cell>
          <cell r="D8560">
            <v>1.0015000000000001</v>
          </cell>
        </row>
        <row r="8561">
          <cell r="B8561">
            <v>253956</v>
          </cell>
          <cell r="C8561" t="str">
            <v>Receiver Net-Primo HM6</v>
          </cell>
          <cell r="D8561">
            <v>1.0249999999999999</v>
          </cell>
        </row>
        <row r="8562">
          <cell r="B8562">
            <v>253957</v>
          </cell>
          <cell r="C8562" t="str">
            <v>Speaker Bracket-Black-Primo HM6</v>
          </cell>
          <cell r="D8562">
            <v>1.02</v>
          </cell>
        </row>
        <row r="8563">
          <cell r="B8563">
            <v>253982</v>
          </cell>
          <cell r="C8563" t="str">
            <v>RES 0201 33kohm</v>
          </cell>
          <cell r="D8563">
            <v>1.0309999999999999</v>
          </cell>
        </row>
        <row r="8564">
          <cell r="B8564">
            <v>254056</v>
          </cell>
          <cell r="C8564" t="str">
            <v>CAP 0201 4.3pF 50V</v>
          </cell>
          <cell r="D8564">
            <v>1.0309999999999999</v>
          </cell>
        </row>
        <row r="8565">
          <cell r="B8565">
            <v>254057</v>
          </cell>
          <cell r="C8565" t="str">
            <v>CAP 0201 4.7nF 25V</v>
          </cell>
          <cell r="D8565">
            <v>1.0309999999999999</v>
          </cell>
        </row>
        <row r="8566">
          <cell r="B8566">
            <v>254058</v>
          </cell>
          <cell r="C8566" t="str">
            <v>CAP 0201 68nF 6.3V</v>
          </cell>
          <cell r="D8566">
            <v>2.0619999999999998</v>
          </cell>
        </row>
        <row r="8567">
          <cell r="B8567">
            <v>254059</v>
          </cell>
          <cell r="C8567" t="str">
            <v>RES 1005 0ohm</v>
          </cell>
          <cell r="D8567">
            <v>3.093</v>
          </cell>
        </row>
        <row r="8568">
          <cell r="B8568">
            <v>254060</v>
          </cell>
          <cell r="C8568" t="str">
            <v>IND 0201 1nH 200mA</v>
          </cell>
          <cell r="D8568">
            <v>8.2479999999999993</v>
          </cell>
        </row>
        <row r="8569">
          <cell r="B8569">
            <v>254061</v>
          </cell>
          <cell r="C8569" t="str">
            <v>IND 0201 1.5nH 250mA</v>
          </cell>
          <cell r="D8569">
            <v>9.2789999999999999</v>
          </cell>
        </row>
        <row r="8570">
          <cell r="B8570">
            <v>254062</v>
          </cell>
          <cell r="C8570" t="str">
            <v>IND 0201 2.0nH 290mA</v>
          </cell>
          <cell r="D8570">
            <v>2.0619999999999998</v>
          </cell>
        </row>
        <row r="8571">
          <cell r="B8571">
            <v>254063</v>
          </cell>
          <cell r="C8571" t="str">
            <v>IND 0201 2.2nH 310mA</v>
          </cell>
          <cell r="D8571">
            <v>3.093</v>
          </cell>
        </row>
        <row r="8572">
          <cell r="B8572">
            <v>254064</v>
          </cell>
          <cell r="C8572" t="str">
            <v>IND 0201 3.0nH 310mA</v>
          </cell>
          <cell r="D8572">
            <v>3.093</v>
          </cell>
        </row>
        <row r="8573">
          <cell r="B8573">
            <v>254065</v>
          </cell>
          <cell r="C8573" t="str">
            <v>IND 0201 3.6nH 250mA</v>
          </cell>
          <cell r="D8573">
            <v>1.0309999999999999</v>
          </cell>
        </row>
        <row r="8574">
          <cell r="B8574">
            <v>254066</v>
          </cell>
          <cell r="C8574" t="str">
            <v>IND 0201 18nH 150mA</v>
          </cell>
          <cell r="D8574">
            <v>2.0619999999999998</v>
          </cell>
        </row>
        <row r="8575">
          <cell r="B8575">
            <v>254067</v>
          </cell>
          <cell r="C8575" t="str">
            <v>IND 0201 56nH 60mA</v>
          </cell>
          <cell r="D8575">
            <v>1.0309999999999999</v>
          </cell>
        </row>
        <row r="8576">
          <cell r="B8576">
            <v>254068</v>
          </cell>
          <cell r="C8576" t="str">
            <v>IND 2016 0.47uH 5300mA</v>
          </cell>
          <cell r="D8576">
            <v>2.0619999999999998</v>
          </cell>
        </row>
        <row r="8577">
          <cell r="B8577">
            <v>254069</v>
          </cell>
          <cell r="C8577" t="str">
            <v>IND 2016 1.0uH 4000mA</v>
          </cell>
          <cell r="D8577">
            <v>2.0619999999999998</v>
          </cell>
        </row>
        <row r="8578">
          <cell r="B8578">
            <v>254070</v>
          </cell>
          <cell r="C8578" t="str">
            <v>IND 2520 1.0uH 4100mA</v>
          </cell>
          <cell r="D8578">
            <v>3.093</v>
          </cell>
        </row>
        <row r="8579">
          <cell r="B8579">
            <v>254071</v>
          </cell>
          <cell r="C8579" t="str">
            <v>IND 2520 2.2uH 2600mA</v>
          </cell>
          <cell r="D8579">
            <v>1.0309999999999999</v>
          </cell>
        </row>
        <row r="8580">
          <cell r="B8580">
            <v>254072</v>
          </cell>
          <cell r="C8580" t="str">
            <v>IND 2016 0.33uH 4100mA</v>
          </cell>
          <cell r="D8580">
            <v>2.0619999999999998</v>
          </cell>
        </row>
        <row r="8581">
          <cell r="B8581">
            <v>254073</v>
          </cell>
          <cell r="C8581" t="str">
            <v>TVS_Diode 4.5V DFN1610-2L</v>
          </cell>
          <cell r="D8581">
            <v>2.0619999999999998</v>
          </cell>
        </row>
        <row r="8582">
          <cell r="B8582">
            <v>254074</v>
          </cell>
          <cell r="C8582" t="str">
            <v>TVS_Diode_Uni 12V SOD-323</v>
          </cell>
          <cell r="D8582">
            <v>1.0309999999999999</v>
          </cell>
        </row>
        <row r="8583">
          <cell r="B8583">
            <v>254075</v>
          </cell>
          <cell r="C8583" t="str">
            <v>TVS_Diode_Uni 4.8V DFN2*2-3L</v>
          </cell>
          <cell r="D8583">
            <v>1.0309999999999999</v>
          </cell>
        </row>
        <row r="8584">
          <cell r="B8584">
            <v>254076</v>
          </cell>
          <cell r="C8584" t="str">
            <v>TVS_Diode_Uni 5V DFN1006P3X</v>
          </cell>
          <cell r="D8584">
            <v>8.2479999999999993</v>
          </cell>
        </row>
        <row r="8585">
          <cell r="B8585">
            <v>254077</v>
          </cell>
          <cell r="C8585" t="str">
            <v>Diode 40V 1000mA SOD523</v>
          </cell>
          <cell r="D8585">
            <v>2.0619999999999998</v>
          </cell>
        </row>
        <row r="8586">
          <cell r="B8586">
            <v>254078</v>
          </cell>
          <cell r="C8586" t="str">
            <v>(2016LED (white), 280 lm@1000mA, 5500-6500K@1000mA)</v>
          </cell>
          <cell r="D8586">
            <v>1.0149999999999999</v>
          </cell>
        </row>
        <row r="8587">
          <cell r="B8587">
            <v>254079</v>
          </cell>
          <cell r="C8587" t="str">
            <v>26MHz +/-10ppm 7pF 2520</v>
          </cell>
          <cell r="D8587">
            <v>1.018</v>
          </cell>
        </row>
        <row r="8588">
          <cell r="B8588">
            <v>254080</v>
          </cell>
          <cell r="C8588" t="str">
            <v>Single LDO 1.8V300mA DFN4pin</v>
          </cell>
          <cell r="D8588">
            <v>2.0619999999999998</v>
          </cell>
        </row>
        <row r="8589">
          <cell r="B8589">
            <v>254081</v>
          </cell>
          <cell r="C8589" t="str">
            <v>3.3V,0.5A/1A,DFN1216-8pin</v>
          </cell>
          <cell r="D8589">
            <v>1.0309999999999999</v>
          </cell>
        </row>
        <row r="8590">
          <cell r="B8590">
            <v>254082</v>
          </cell>
          <cell r="C8590" t="str">
            <v>3-5.5V,1A,WLCSP6pin</v>
          </cell>
          <cell r="D8590">
            <v>1.0309999999999999</v>
          </cell>
        </row>
        <row r="8591">
          <cell r="B8591">
            <v>254083</v>
          </cell>
          <cell r="C8591" t="str">
            <v>VFBGA209pin 7.0*6.6*1.0mm</v>
          </cell>
          <cell r="D8591">
            <v>1.018</v>
          </cell>
        </row>
        <row r="8592">
          <cell r="B8592">
            <v>254084</v>
          </cell>
          <cell r="C8592" t="str">
            <v>3-axis AMR magnetic sensor,WLCSP,0.8*0.8*0.4MM</v>
          </cell>
          <cell r="D8592">
            <v>1.0309999999999999</v>
          </cell>
        </row>
        <row r="8593">
          <cell r="B8593">
            <v>254085</v>
          </cell>
          <cell r="C8593" t="str">
            <v>HALL_IC,SOT553</v>
          </cell>
          <cell r="D8593">
            <v>1.0309999999999999</v>
          </cell>
        </row>
        <row r="8594">
          <cell r="B8594">
            <v>254086</v>
          </cell>
          <cell r="C8594" t="str">
            <v>Ambient Light Sensor and Proximity Sensor with Built-in IR LED</v>
          </cell>
          <cell r="D8594">
            <v>1.0309999999999999</v>
          </cell>
        </row>
        <row r="8595">
          <cell r="B8595">
            <v>254087</v>
          </cell>
          <cell r="C8595" t="str">
            <v>WLCSP93pin 4.22*4.32*0.55mm</v>
          </cell>
          <cell r="D8595">
            <v>1.018</v>
          </cell>
        </row>
        <row r="8596">
          <cell r="B8596">
            <v>254088</v>
          </cell>
          <cell r="C8596" t="str">
            <v>2.5-6V,2A,WDFN-8JL</v>
          </cell>
          <cell r="D8596">
            <v>1.0309999999999999</v>
          </cell>
        </row>
        <row r="8597">
          <cell r="B8597">
            <v>254089</v>
          </cell>
          <cell r="C8597" t="str">
            <v>0.3-1.3V/0.4V/0.6V,3A,WLCSP15</v>
          </cell>
          <cell r="D8597">
            <v>1.0309999999999999</v>
          </cell>
        </row>
        <row r="8598">
          <cell r="B8598">
            <v>254090</v>
          </cell>
          <cell r="C8598" t="str">
            <v>0.3-1.3V/1.125V,3A,WLCSP15</v>
          </cell>
          <cell r="D8598">
            <v>1.0309999999999999</v>
          </cell>
        </row>
        <row r="8599">
          <cell r="B8599">
            <v>254091</v>
          </cell>
          <cell r="C8599" t="str">
            <v>audio power amplifier Chargepump 3.2W@8ohm FCQFN 2.5*2.0*0.55mm</v>
          </cell>
          <cell r="D8599">
            <v>1.018</v>
          </cell>
        </row>
        <row r="8600">
          <cell r="B8600">
            <v>254092</v>
          </cell>
          <cell r="C8600" t="str">
            <v>3-Axis Accelerometer LGA2*2*1.0mm</v>
          </cell>
          <cell r="D8600">
            <v>1.0309999999999999</v>
          </cell>
        </row>
        <row r="8601">
          <cell r="B8601">
            <v>254093</v>
          </cell>
          <cell r="C8601" t="str">
            <v>GSM/UMTS/LTE FCCSP120pin 5.0*5.4*0.7mm</v>
          </cell>
          <cell r="D8601">
            <v>1.018</v>
          </cell>
        </row>
        <row r="8602">
          <cell r="B8602">
            <v>254094</v>
          </cell>
          <cell r="C8602" t="str">
            <v>QFN 40pin 5*5*0.8mm</v>
          </cell>
          <cell r="D8602">
            <v>1.018</v>
          </cell>
        </row>
        <row r="8603">
          <cell r="B8603">
            <v>254095</v>
          </cell>
          <cell r="C8603" t="str">
            <v>TDSCDMA/CDMA/WCDMA/TDD/FDD/4.5GHigh and low frequency amplifier module 6.8*4*0.8mm +/-0.05</v>
          </cell>
          <cell r="D8603">
            <v>1.018</v>
          </cell>
        </row>
        <row r="8604">
          <cell r="B8604">
            <v>254096</v>
          </cell>
          <cell r="C8604" t="str">
            <v>GSM4 BAND(EDGE)+TDS34/39+TDDLTE39Rf power amplifier + single pole 14 throw switch RF front-end module</v>
          </cell>
          <cell r="D8604">
            <v>1.018</v>
          </cell>
        </row>
        <row r="8605">
          <cell r="B8605">
            <v>254097</v>
          </cell>
          <cell r="C8605" t="str">
            <v>1.5/2.4/5GHz,2.0*1.25*0.9mm</v>
          </cell>
          <cell r="D8605">
            <v>1.0309999999999999</v>
          </cell>
        </row>
        <row r="8606">
          <cell r="B8606">
            <v>254098</v>
          </cell>
          <cell r="C8606" t="str">
            <v>DPX B5(Unbalance-1814)</v>
          </cell>
          <cell r="D8606">
            <v>1.0309999999999999</v>
          </cell>
        </row>
        <row r="8607">
          <cell r="B8607">
            <v>254099</v>
          </cell>
          <cell r="C8607" t="str">
            <v>DPX B7(Unbalance-1814)</v>
          </cell>
          <cell r="D8607">
            <v>1.0309999999999999</v>
          </cell>
        </row>
        <row r="8608">
          <cell r="B8608">
            <v>254100</v>
          </cell>
          <cell r="C8608" t="str">
            <v>LTE_BAND2,1.8*1.4*0.6mm</v>
          </cell>
          <cell r="D8608">
            <v>1.0309999999999999</v>
          </cell>
        </row>
        <row r="8609">
          <cell r="B8609">
            <v>254101</v>
          </cell>
          <cell r="C8609" t="str">
            <v>LTE_BAND3,1.8*1.4*0.6mm</v>
          </cell>
          <cell r="D8609">
            <v>1.0309999999999999</v>
          </cell>
        </row>
        <row r="8610">
          <cell r="B8610">
            <v>254102</v>
          </cell>
          <cell r="C8610" t="str">
            <v>DPX B1(Unbalance-1814)</v>
          </cell>
          <cell r="D8610">
            <v>1.0309999999999999</v>
          </cell>
        </row>
        <row r="8611">
          <cell r="B8611">
            <v>254103</v>
          </cell>
          <cell r="C8611" t="str">
            <v>DPX B20(Unbalance-1814)</v>
          </cell>
          <cell r="D8611">
            <v>1.0309999999999999</v>
          </cell>
        </row>
        <row r="8612">
          <cell r="B8612">
            <v>254104</v>
          </cell>
          <cell r="C8612" t="str">
            <v>DPX B8(Unbalance)</v>
          </cell>
          <cell r="D8612">
            <v>1.0309999999999999</v>
          </cell>
        </row>
        <row r="8613">
          <cell r="B8613">
            <v>254105</v>
          </cell>
          <cell r="C8613" t="str">
            <v>BAND7_Rx,1.1*0.9*0.5mm</v>
          </cell>
          <cell r="D8613">
            <v>1.0309999999999999</v>
          </cell>
        </row>
        <row r="8614">
          <cell r="B8614">
            <v>254106</v>
          </cell>
          <cell r="C8614" t="str">
            <v>B2 RX SAW(Unbalance-1109)</v>
          </cell>
          <cell r="D8614">
            <v>1.0309999999999999</v>
          </cell>
        </row>
        <row r="8615">
          <cell r="B8615">
            <v>254107</v>
          </cell>
          <cell r="C8615" t="str">
            <v>GSM1800,1.1*0.9*0.5mm</v>
          </cell>
          <cell r="D8615">
            <v>1.0309999999999999</v>
          </cell>
        </row>
        <row r="8616">
          <cell r="B8616">
            <v>254108</v>
          </cell>
          <cell r="C8616" t="str">
            <v>B8 RX SAW(Unbalance-1109)</v>
          </cell>
          <cell r="D8616">
            <v>1.0309999999999999</v>
          </cell>
        </row>
        <row r="8617">
          <cell r="B8617">
            <v>254109</v>
          </cell>
          <cell r="C8617" t="str">
            <v>SP8T,0.1-3.0GHz,2.0*2.0*0.55mm</v>
          </cell>
          <cell r="D8617">
            <v>2.036</v>
          </cell>
        </row>
        <row r="8618">
          <cell r="B8618">
            <v>254110</v>
          </cell>
          <cell r="C8618" t="str">
            <v>B5 RX SAW(Unbalance-1109)</v>
          </cell>
          <cell r="D8618">
            <v>1.0309999999999999</v>
          </cell>
        </row>
        <row r="8619">
          <cell r="B8619">
            <v>254111</v>
          </cell>
          <cell r="C8619" t="str">
            <v>TRX-SAW(B41-Full-194M:2496-2690MHz,Input Power:32dBm,Unbalance-1411)</v>
          </cell>
          <cell r="D8619">
            <v>1.0309999999999999</v>
          </cell>
        </row>
        <row r="8620">
          <cell r="B8620">
            <v>254112</v>
          </cell>
          <cell r="C8620" t="str">
            <v>MAXSCEND,MXDLN16G</v>
          </cell>
          <cell r="D8620">
            <v>1.018</v>
          </cell>
        </row>
        <row r="8621">
          <cell r="B8621">
            <v>254113</v>
          </cell>
          <cell r="C8621" t="str">
            <v>WCDMA_BAND1/4,1.1*0.9*0.5mm</v>
          </cell>
          <cell r="D8621">
            <v>1.0309999999999999</v>
          </cell>
        </row>
        <row r="8622">
          <cell r="B8622">
            <v>254114</v>
          </cell>
          <cell r="C8622" t="str">
            <v>DPDT Switch</v>
          </cell>
          <cell r="D8622">
            <v>1.018</v>
          </cell>
        </row>
        <row r="8623">
          <cell r="B8623">
            <v>254115</v>
          </cell>
          <cell r="C8623" t="str">
            <v>Antenna Tuning Switch SP4T</v>
          </cell>
          <cell r="D8623">
            <v>1.018</v>
          </cell>
        </row>
        <row r="8624">
          <cell r="B8624">
            <v>254116</v>
          </cell>
          <cell r="C8624" t="str">
            <v>1805-2025MHz,1.6*0.8*0.6mm</v>
          </cell>
          <cell r="D8624">
            <v>1.0309999999999999</v>
          </cell>
        </row>
        <row r="8625">
          <cell r="B8625">
            <v>254117</v>
          </cell>
          <cell r="C8625" t="str">
            <v>BAND40_Tx,1.35*1.05*0.5mm</v>
          </cell>
          <cell r="D8625">
            <v>1.0309999999999999</v>
          </cell>
        </row>
        <row r="8626">
          <cell r="B8626">
            <v>254118</v>
          </cell>
          <cell r="C8626" t="str">
            <v>GPS/GLONASS/BeiDou ,1109</v>
          </cell>
          <cell r="D8626">
            <v>1.0309999999999999</v>
          </cell>
        </row>
        <row r="8627">
          <cell r="B8627">
            <v>254119</v>
          </cell>
          <cell r="C8627" t="str">
            <v>LTE_BAND20,1.1*0.9*0.5mm</v>
          </cell>
          <cell r="D8627">
            <v>1.0309999999999999</v>
          </cell>
        </row>
        <row r="8628">
          <cell r="B8628">
            <v>254120</v>
          </cell>
          <cell r="C8628" t="str">
            <v>BAND40_Rx,1.1*0.9*0.5mm</v>
          </cell>
          <cell r="D8628">
            <v>1.0309999999999999</v>
          </cell>
        </row>
        <row r="8629">
          <cell r="B8629">
            <v>254121</v>
          </cell>
          <cell r="C8629" t="str">
            <v>B38/41 RX SAW(Unbalance-1109,2496--2690MHZ)</v>
          </cell>
          <cell r="D8629">
            <v>1.0309999999999999</v>
          </cell>
        </row>
        <row r="8630">
          <cell r="B8630">
            <v>254122</v>
          </cell>
          <cell r="C8630" t="str">
            <v>27.3+/-0.15*16.06+/-0.15*1.40+/-0.2mm,Two Nano</v>
          </cell>
          <cell r="D8630">
            <v>1.0149999999999999</v>
          </cell>
        </row>
        <row r="8631">
          <cell r="B8631">
            <v>254123</v>
          </cell>
          <cell r="C8631" t="str">
            <v>10pinBB Connector(Narrow edge0.8)4.52*2.54*0.8mm+/-0.2mm</v>
          </cell>
          <cell r="D8631">
            <v>2.0299999999999998</v>
          </cell>
        </row>
        <row r="8632">
          <cell r="B8632">
            <v>254124</v>
          </cell>
          <cell r="C8632" t="str">
            <v>24pinBB Connector(Narrow edge0.8)7.32*2.54*0.8mm+/-0.2mm</v>
          </cell>
          <cell r="D8632">
            <v>2.0299999999999998</v>
          </cell>
        </row>
        <row r="8633">
          <cell r="B8633">
            <v>254125</v>
          </cell>
          <cell r="C8633" t="str">
            <v>8.60+/-0.2*2.5+/-0.2*0.70+/-0.15mm,30pin</v>
          </cell>
          <cell r="D8633">
            <v>1.0149999999999999</v>
          </cell>
        </row>
        <row r="8634">
          <cell r="B8634">
            <v>254126</v>
          </cell>
          <cell r="C8634" t="str">
            <v>30pinBB Connector(Narrow edge0.8)8.52*2.54*0.8mm+/-0.2mm</v>
          </cell>
          <cell r="D8634">
            <v>2.0299999999999998</v>
          </cell>
        </row>
        <row r="8635">
          <cell r="B8635">
            <v>254127</v>
          </cell>
          <cell r="C8635" t="str">
            <v>40pinBB Connector(Narrow edge0.8)10.52*2.54*0.8mm+/-0.2mm</v>
          </cell>
          <cell r="D8635">
            <v>2.0299999999999998</v>
          </cell>
        </row>
        <row r="8636">
          <cell r="B8636">
            <v>254128</v>
          </cell>
          <cell r="C8636" t="str">
            <v>6pin,0.6H 4.45*2.16*0.65 +/-0.2mm</v>
          </cell>
          <cell r="D8636">
            <v>1.0149999999999999</v>
          </cell>
        </row>
        <row r="8637">
          <cell r="B8637">
            <v>254129</v>
          </cell>
          <cell r="C8637" t="str">
            <v>2.90+/-0.2mm*1.4+/-0.2mm*1.2+/-0.2mm cable Wire clip,1.3mm</v>
          </cell>
          <cell r="D8637">
            <v>1.0149999999999999</v>
          </cell>
        </row>
        <row r="8638">
          <cell r="B8638">
            <v>254130</v>
          </cell>
          <cell r="C8638" t="str">
            <v>2.20+/-0.2mm*1.2+/-0.2mm Antenna Shrapnel 0.7mm+/-0.2mm</v>
          </cell>
          <cell r="D8638">
            <v>12.372</v>
          </cell>
        </row>
        <row r="8639">
          <cell r="B8639">
            <v>254131</v>
          </cell>
          <cell r="C8639" t="str">
            <v>1.7*1.7*0.6+/-0.2mm</v>
          </cell>
          <cell r="D8639">
            <v>1.0309999999999999</v>
          </cell>
        </row>
        <row r="8640">
          <cell r="B8640">
            <v>254132</v>
          </cell>
          <cell r="C8640" t="str">
            <v>2.0*2.0*0.9mm +/-0.2mm</v>
          </cell>
          <cell r="D8640">
            <v>2.0619999999999998</v>
          </cell>
        </row>
        <row r="8641">
          <cell r="B8641">
            <v>254133</v>
          </cell>
          <cell r="C8641" t="str">
            <v>39.7*32.1*1.05+/-0.2mm</v>
          </cell>
          <cell r="D8641">
            <v>1.0149999999999999</v>
          </cell>
        </row>
        <row r="8642">
          <cell r="B8642">
            <v>254134</v>
          </cell>
          <cell r="C8642" t="str">
            <v>39.7*32.1*1.30+/-0.2mm ,Material: white copper T=0.2MM,Brush inside the insulation film to the rounded corners of the facade</v>
          </cell>
          <cell r="D8642">
            <v>1.0149999999999999</v>
          </cell>
        </row>
        <row r="8643">
          <cell r="B8643">
            <v>254135</v>
          </cell>
          <cell r="C8643" t="str">
            <v>Material: white copper T=0.2MM Brush inside the insulation film to the rounded corners of the facade, 36.7*31.1*1.45+/-0.2mm ,</v>
          </cell>
          <cell r="D8643">
            <v>1.0149999999999999</v>
          </cell>
        </row>
        <row r="8644">
          <cell r="B8644">
            <v>254136</v>
          </cell>
          <cell r="C8644" t="str">
            <v>Material: white copper T=0.2MM 29.1*21.9*1.45 +/-0.2mm</v>
          </cell>
          <cell r="D8644">
            <v>1.0149999999999999</v>
          </cell>
        </row>
        <row r="8645">
          <cell r="B8645">
            <v>254137</v>
          </cell>
          <cell r="C8645" t="str">
            <v>Material: white copper T=0.2MM 13.5*10.5*1.25 +/-0.2mm</v>
          </cell>
          <cell r="D8645">
            <v>1.0149999999999999</v>
          </cell>
        </row>
        <row r="8646">
          <cell r="B8646">
            <v>254138</v>
          </cell>
          <cell r="C8646" t="str">
            <v>Material: white copper T=0.2MM 13.4*8.2*1.25 +/-0.2mm</v>
          </cell>
          <cell r="D8646">
            <v>1.0149999999999999</v>
          </cell>
        </row>
        <row r="8647">
          <cell r="B8647">
            <v>254139</v>
          </cell>
          <cell r="C8647" t="str">
            <v>Material: white copper T=0.2MM 14.7*9.8*1.45 +/-0.2mm</v>
          </cell>
          <cell r="D8647">
            <v>1.0149999999999999</v>
          </cell>
        </row>
        <row r="8648">
          <cell r="B8648">
            <v>254140</v>
          </cell>
          <cell r="C8648" t="str">
            <v>Material: white copper T=0.2MM 13.94*9.85*1.25 +/-0.2mm</v>
          </cell>
          <cell r="D8648">
            <v>1.0149999999999999</v>
          </cell>
        </row>
        <row r="8649">
          <cell r="B8649">
            <v>254141</v>
          </cell>
          <cell r="C8649" t="str">
            <v>1907,Heat dissipation silica gel,8.5*8.5*0.5mm +/-0.2mm</v>
          </cell>
          <cell r="D8649">
            <v>1</v>
          </cell>
        </row>
        <row r="8650">
          <cell r="B8650">
            <v>254142</v>
          </cell>
          <cell r="C8650" t="str">
            <v>128GB eMMC5.1 4GB LPDDR4X 254FBGA 3733Mbps</v>
          </cell>
          <cell r="D8650">
            <v>1.0149999999999999</v>
          </cell>
        </row>
        <row r="8651">
          <cell r="B8651">
            <v>254143</v>
          </cell>
          <cell r="C8651" t="str">
            <v>1102,Heat dissipation silica gel,13*11.5*0.5mm+/-0.2mm</v>
          </cell>
          <cell r="D8651">
            <v>1</v>
          </cell>
        </row>
        <row r="8652">
          <cell r="B8652">
            <v>254183</v>
          </cell>
          <cell r="C8652" t="str">
            <v>IND 3030 10uH 800mA</v>
          </cell>
          <cell r="D8652">
            <v>1.0309999999999999</v>
          </cell>
        </row>
        <row r="8653">
          <cell r="B8653">
            <v>254185</v>
          </cell>
          <cell r="C8653" t="str">
            <v>Chip_Bead 0402 1.8kohm 50mA</v>
          </cell>
          <cell r="D8653">
            <v>6.1859999999999999</v>
          </cell>
        </row>
        <row r="8654">
          <cell r="B8654">
            <v>254189</v>
          </cell>
          <cell r="C8654" t="str">
            <v>Chip_Bead 0402 1.8kohm 200mA</v>
          </cell>
          <cell r="D8654">
            <v>2.0619999999999998</v>
          </cell>
        </row>
        <row r="8655">
          <cell r="B8655">
            <v>254190</v>
          </cell>
          <cell r="C8655" t="str">
            <v>Chip_Bead 0402 120ohm 300mA</v>
          </cell>
          <cell r="D8655">
            <v>1.0309999999999999</v>
          </cell>
        </row>
        <row r="8656">
          <cell r="B8656">
            <v>254208</v>
          </cell>
          <cell r="C8656" t="str">
            <v>Injection Type Mold (P18)-WMB2700106AAAY</v>
          </cell>
          <cell r="D8656">
            <v>2.5600000000000001E-6</v>
          </cell>
        </row>
        <row r="8657">
          <cell r="B8657">
            <v>254327</v>
          </cell>
          <cell r="C8657" t="str">
            <v>Battery Cell-WMB2700106AAAY</v>
          </cell>
          <cell r="D8657">
            <v>1.004</v>
          </cell>
        </row>
        <row r="8658">
          <cell r="B8658">
            <v>254328</v>
          </cell>
          <cell r="C8658" t="str">
            <v>Protection Board-WMB2700106AAAY</v>
          </cell>
          <cell r="D8658">
            <v>1.02</v>
          </cell>
        </row>
        <row r="8659">
          <cell r="B8659">
            <v>254329</v>
          </cell>
          <cell r="C8659" t="str">
            <v>TOP Housing-WMB2700106AAAY</v>
          </cell>
          <cell r="D8659">
            <v>1.0149999999999999</v>
          </cell>
        </row>
        <row r="8660">
          <cell r="B8660">
            <v>254330</v>
          </cell>
          <cell r="C8660" t="str">
            <v>Bottom Housing-WMB2700106AAAY</v>
          </cell>
          <cell r="D8660">
            <v>1.01</v>
          </cell>
        </row>
        <row r="8661">
          <cell r="B8661">
            <v>254331</v>
          </cell>
          <cell r="C8661" t="str">
            <v>Highland Barley Paper-WMB2700106AAAY</v>
          </cell>
          <cell r="D8661">
            <v>1.02</v>
          </cell>
        </row>
        <row r="8662">
          <cell r="B8662">
            <v>254332</v>
          </cell>
          <cell r="C8662" t="str">
            <v>Nickel Strip Positive Pole-WMB2700106AAAY</v>
          </cell>
          <cell r="D8662">
            <v>5.0000000000000002E-5</v>
          </cell>
        </row>
        <row r="8663">
          <cell r="B8663">
            <v>254333</v>
          </cell>
          <cell r="C8663" t="str">
            <v>Nickel Strip Negative Pole-WMB2700106AAAY</v>
          </cell>
          <cell r="D8663">
            <v>5.0000000000000002E-5</v>
          </cell>
        </row>
        <row r="8664">
          <cell r="B8664">
            <v>254334</v>
          </cell>
          <cell r="C8664" t="str">
            <v>3M Glue Tape-WMB2700106AAAY</v>
          </cell>
          <cell r="D8664">
            <v>1E-4</v>
          </cell>
        </row>
        <row r="8665">
          <cell r="B8665">
            <v>254335</v>
          </cell>
          <cell r="C8665" t="str">
            <v>ABS (Battery)-WMB2700106AAAY</v>
          </cell>
          <cell r="D8665">
            <v>3.0180000000000002E-4</v>
          </cell>
        </row>
        <row r="8666">
          <cell r="B8666">
            <v>254336</v>
          </cell>
          <cell r="C8666" t="str">
            <v>Battery Label-WMB2700106AAAY</v>
          </cell>
          <cell r="D8666">
            <v>1.02</v>
          </cell>
        </row>
        <row r="8667">
          <cell r="B8667">
            <v>254337</v>
          </cell>
          <cell r="C8667" t="str">
            <v>PE Bag(Battery)-WMB2700106AAAY</v>
          </cell>
          <cell r="D8667">
            <v>1</v>
          </cell>
        </row>
        <row r="8668">
          <cell r="B8668">
            <v>254338</v>
          </cell>
          <cell r="C8668" t="str">
            <v>Insulating Tape Brown Paper L:41-44mm,W:7.4-7.6mm-WMB2700106AAAY</v>
          </cell>
          <cell r="D8668">
            <v>0.03</v>
          </cell>
        </row>
        <row r="8669">
          <cell r="B8669">
            <v>254342</v>
          </cell>
          <cell r="C8669" t="str">
            <v>LCM 2.4 Inch-Olvio P18</v>
          </cell>
          <cell r="D8669">
            <v>1.0249999999999999</v>
          </cell>
        </row>
        <row r="8670">
          <cell r="B8670">
            <v>254343</v>
          </cell>
          <cell r="C8670" t="str">
            <v>Camera 0.08MP Back-Olvio P18</v>
          </cell>
          <cell r="D8670">
            <v>1.0125</v>
          </cell>
        </row>
        <row r="8671">
          <cell r="B8671">
            <v>254344</v>
          </cell>
          <cell r="C8671" t="str">
            <v>Speaker 3 In 1-Olvio P18</v>
          </cell>
          <cell r="D8671">
            <v>1.02</v>
          </cell>
        </row>
        <row r="8672">
          <cell r="B8672">
            <v>254345</v>
          </cell>
          <cell r="C8672" t="str">
            <v>BT Antenna-Olvio P18</v>
          </cell>
          <cell r="D8672">
            <v>1.0149999999999999</v>
          </cell>
        </row>
        <row r="8673">
          <cell r="B8673">
            <v>254346</v>
          </cell>
          <cell r="C8673" t="str">
            <v>Speaker Holder-Black-Olvio P18</v>
          </cell>
          <cell r="D8673">
            <v>1.0149999999999999</v>
          </cell>
        </row>
        <row r="8674">
          <cell r="B8674">
            <v>254347</v>
          </cell>
          <cell r="C8674" t="str">
            <v>Microphone-Olvio P18</v>
          </cell>
          <cell r="D8674">
            <v>1.0149999999999999</v>
          </cell>
        </row>
        <row r="8675">
          <cell r="B8675">
            <v>254348</v>
          </cell>
          <cell r="C8675" t="str">
            <v>Keypad Dome-Olvio P18</v>
          </cell>
          <cell r="D8675">
            <v>1.0149999999999999</v>
          </cell>
        </row>
        <row r="8676">
          <cell r="B8676">
            <v>254349</v>
          </cell>
          <cell r="C8676" t="str">
            <v>Front Housing-Black-Olvio P18</v>
          </cell>
          <cell r="D8676">
            <v>1.02</v>
          </cell>
        </row>
        <row r="8677">
          <cell r="B8677">
            <v>254350</v>
          </cell>
          <cell r="C8677" t="str">
            <v>Front Housing-Dark Blue-Olvio P18</v>
          </cell>
          <cell r="D8677">
            <v>1.02</v>
          </cell>
        </row>
        <row r="8678">
          <cell r="B8678">
            <v>254351</v>
          </cell>
          <cell r="C8678" t="str">
            <v>Front Housing-Light Blue-Olvio P18</v>
          </cell>
          <cell r="D8678">
            <v>1.02</v>
          </cell>
        </row>
        <row r="8679">
          <cell r="B8679">
            <v>254352</v>
          </cell>
          <cell r="C8679" t="str">
            <v>Receiver Net-Olvio P18</v>
          </cell>
          <cell r="D8679">
            <v>1.03</v>
          </cell>
        </row>
        <row r="8680">
          <cell r="B8680">
            <v>254353</v>
          </cell>
          <cell r="C8680" t="str">
            <v>Tape LCD Lens 69.6*48.2*0.1mm-Olvio P18</v>
          </cell>
          <cell r="D8680">
            <v>1.0349999999999999</v>
          </cell>
        </row>
        <row r="8681">
          <cell r="B8681">
            <v>254354</v>
          </cell>
          <cell r="C8681" t="str">
            <v>Foam LCD 60.2*42.7*0.3mm-Olvio P18</v>
          </cell>
          <cell r="D8681">
            <v>1.0349999999999999</v>
          </cell>
        </row>
        <row r="8682">
          <cell r="B8682">
            <v>254355</v>
          </cell>
          <cell r="C8682" t="str">
            <v>Middle Housing-Black-Olvio P18</v>
          </cell>
          <cell r="D8682">
            <v>1.02</v>
          </cell>
        </row>
        <row r="8683">
          <cell r="B8683">
            <v>254358</v>
          </cell>
          <cell r="C8683" t="str">
            <v>Middle Housing-Light Blue-Olvio P18</v>
          </cell>
          <cell r="D8683">
            <v>1.02</v>
          </cell>
        </row>
        <row r="8684">
          <cell r="B8684">
            <v>254359</v>
          </cell>
          <cell r="C8684" t="str">
            <v>Tape Camera Lens 16.3*7.1*0.1mm-Olvio P18</v>
          </cell>
          <cell r="D8684">
            <v>1.0449999999999999</v>
          </cell>
        </row>
        <row r="8685">
          <cell r="B8685">
            <v>254360</v>
          </cell>
          <cell r="C8685" t="str">
            <v>Foam Speaker 37.7*30*0.5mm-Olvio P18</v>
          </cell>
          <cell r="D8685">
            <v>1.0349999999999999</v>
          </cell>
        </row>
        <row r="8686">
          <cell r="B8686">
            <v>254361</v>
          </cell>
          <cell r="C8686" t="str">
            <v>TVS_Diode_Bi 4.5V DFN2020-3</v>
          </cell>
          <cell r="D8686">
            <v>1.0309999999999999</v>
          </cell>
        </row>
        <row r="8687">
          <cell r="B8687">
            <v>254366</v>
          </cell>
          <cell r="C8687" t="str">
            <v>RES 0201 560ohm</v>
          </cell>
          <cell r="D8687">
            <v>1.0309999999999999</v>
          </cell>
        </row>
        <row r="8688">
          <cell r="B8688">
            <v>254368</v>
          </cell>
          <cell r="C8688" t="str">
            <v>CAP 0805 22uF 25V</v>
          </cell>
          <cell r="D8688">
            <v>2.0619999999999998</v>
          </cell>
        </row>
        <row r="8689">
          <cell r="B8689">
            <v>254370</v>
          </cell>
          <cell r="C8689" t="str">
            <v>CAP 0805 47000nF 6.3V</v>
          </cell>
          <cell r="D8689">
            <v>2.0619999999999998</v>
          </cell>
        </row>
        <row r="8690">
          <cell r="B8690">
            <v>254371</v>
          </cell>
          <cell r="C8690" t="str">
            <v>CAP 0201 680pF 50V</v>
          </cell>
          <cell r="D8690">
            <v>2.0619999999999998</v>
          </cell>
        </row>
        <row r="8691">
          <cell r="B8691">
            <v>254372</v>
          </cell>
          <cell r="C8691" t="str">
            <v>IND 0201 5.1nH 200mA</v>
          </cell>
          <cell r="D8691">
            <v>1.0309999999999999</v>
          </cell>
        </row>
        <row r="8692">
          <cell r="B8692">
            <v>254373</v>
          </cell>
          <cell r="C8692" t="str">
            <v>IND 2016 1uH 4400mA</v>
          </cell>
          <cell r="D8692">
            <v>1.0309999999999999</v>
          </cell>
        </row>
        <row r="8693">
          <cell r="B8693">
            <v>254374</v>
          </cell>
          <cell r="C8693" t="str">
            <v>Chip_Bead 0603 120ohm 2000mA</v>
          </cell>
          <cell r="D8693">
            <v>2.0619999999999998</v>
          </cell>
        </row>
        <row r="8694">
          <cell r="B8694">
            <v>254376</v>
          </cell>
          <cell r="C8694" t="str">
            <v>Back Housing(Battery Cover) Black-Olvio P18</v>
          </cell>
          <cell r="D8694">
            <v>1.01</v>
          </cell>
        </row>
        <row r="8695">
          <cell r="B8695">
            <v>254377</v>
          </cell>
          <cell r="C8695" t="str">
            <v>Back Housing(Battery Cover) Dark Blue-Olvio P18</v>
          </cell>
          <cell r="D8695">
            <v>1.01</v>
          </cell>
        </row>
        <row r="8696">
          <cell r="B8696">
            <v>254380</v>
          </cell>
          <cell r="C8696" t="str">
            <v>Keypad-Black-Olvio P18</v>
          </cell>
          <cell r="D8696">
            <v>1.0149999999999999</v>
          </cell>
        </row>
        <row r="8697">
          <cell r="B8697">
            <v>254381</v>
          </cell>
          <cell r="C8697" t="str">
            <v>Keypad-Dark Blue-Olvio P18</v>
          </cell>
          <cell r="D8697">
            <v>1.0149999999999999</v>
          </cell>
        </row>
        <row r="8698">
          <cell r="B8698">
            <v>254382</v>
          </cell>
          <cell r="C8698" t="str">
            <v>Keypad-Light Blue-Olvio P18</v>
          </cell>
          <cell r="D8698">
            <v>1.0149999999999999</v>
          </cell>
        </row>
        <row r="8699">
          <cell r="B8699">
            <v>254383</v>
          </cell>
          <cell r="C8699" t="str">
            <v>LCD Lens-Black-Olvio P18</v>
          </cell>
          <cell r="D8699">
            <v>1.0249999999999999</v>
          </cell>
        </row>
        <row r="8700">
          <cell r="B8700">
            <v>254386</v>
          </cell>
          <cell r="C8700" t="str">
            <v>Camera Lens-Black-Olvio P18</v>
          </cell>
          <cell r="D8700">
            <v>1.0349999999999999</v>
          </cell>
        </row>
        <row r="8701">
          <cell r="B8701">
            <v>254387</v>
          </cell>
          <cell r="C8701" t="str">
            <v>Conductive Cloth LCD Shielding Cover 66.8*42*0.1mm-Olvio P18</v>
          </cell>
          <cell r="D8701">
            <v>1.03</v>
          </cell>
        </row>
        <row r="8702">
          <cell r="B8702">
            <v>254388</v>
          </cell>
          <cell r="C8702" t="str">
            <v>Insulation Tape 29*7.3*0.1mm-Olvio P18</v>
          </cell>
          <cell r="D8702">
            <v>1.03</v>
          </cell>
        </row>
        <row r="8703">
          <cell r="B8703">
            <v>254389</v>
          </cell>
          <cell r="C8703" t="str">
            <v>Screw PM1.4*3.5 D= 0.7* 2.5*mm-Olvio P18</v>
          </cell>
          <cell r="D8703">
            <v>7.21</v>
          </cell>
        </row>
        <row r="8704">
          <cell r="B8704">
            <v>254390</v>
          </cell>
          <cell r="C8704" t="str">
            <v>Screw Keypad PM1.4*2.5 D*= 0.3 *2.5mm-Olvio P18</v>
          </cell>
          <cell r="D8704">
            <v>4.12</v>
          </cell>
        </row>
        <row r="8705">
          <cell r="B8705">
            <v>254391</v>
          </cell>
          <cell r="C8705" t="str">
            <v>Waterproof Label Dia 4mm-Olvio P18</v>
          </cell>
          <cell r="D8705">
            <v>1.0103</v>
          </cell>
        </row>
        <row r="8706">
          <cell r="B8706">
            <v>254393</v>
          </cell>
          <cell r="C8706" t="str">
            <v>Handset IMEI Label 32.5*36.5*0.1mm-Olvio P18</v>
          </cell>
          <cell r="D8706">
            <v>1.02</v>
          </cell>
        </row>
        <row r="8707">
          <cell r="B8707">
            <v>254394</v>
          </cell>
          <cell r="C8707" t="str">
            <v>Screw Label Dia 2.5mm With "W"-Olvio P18</v>
          </cell>
          <cell r="D8707">
            <v>1.02</v>
          </cell>
        </row>
        <row r="8708">
          <cell r="B8708">
            <v>254395</v>
          </cell>
          <cell r="C8708" t="str">
            <v>Screen Protector Film-Olvio P18</v>
          </cell>
          <cell r="D8708">
            <v>1.02</v>
          </cell>
        </row>
        <row r="8709">
          <cell r="B8709">
            <v>254396</v>
          </cell>
          <cell r="C8709" t="str">
            <v>GB Seal Label 40.20mm-Olvio P18</v>
          </cell>
          <cell r="D8709">
            <v>1.02</v>
          </cell>
        </row>
        <row r="8710">
          <cell r="B8710">
            <v>254397</v>
          </cell>
          <cell r="C8710" t="str">
            <v>Handset PE Bag 160*70mm-Olvio P18</v>
          </cell>
          <cell r="D8710">
            <v>1.0049999999999999</v>
          </cell>
        </row>
        <row r="8711">
          <cell r="B8711">
            <v>254398</v>
          </cell>
          <cell r="C8711" t="str">
            <v>Shielding Cover Label 11.29*23.5*0.1mm-Olvio P18</v>
          </cell>
          <cell r="D8711">
            <v>1.02</v>
          </cell>
        </row>
        <row r="8712">
          <cell r="B8712">
            <v>254459</v>
          </cell>
          <cell r="C8712" t="str">
            <v>8 layers 2 rank_Wuzhu__V3.0(200921) (4 jointed board size:136.6+/-0.1*92.87+/-0.1*0.8+/-0.1mm)</v>
          </cell>
          <cell r="D8712">
            <v>1.0149999999999999</v>
          </cell>
        </row>
        <row r="8713">
          <cell r="B8713">
            <v>254460</v>
          </cell>
          <cell r="C8713" t="str">
            <v>1x1.5x0.75mm LNA GPS/GNSS</v>
          </cell>
          <cell r="D8713">
            <v>1.018</v>
          </cell>
        </row>
        <row r="8714">
          <cell r="B8714">
            <v>254461</v>
          </cell>
          <cell r="C8714" t="str">
            <v>11.5mm x 13.0mm 032GB eMMC5.1</v>
          </cell>
          <cell r="D8714">
            <v>1.0149999999999999</v>
          </cell>
        </row>
        <row r="8715">
          <cell r="B8715">
            <v>254462</v>
          </cell>
          <cell r="C8715" t="str">
            <v>200-ball VFBGA (10mm x 14.5mm x1.0mm max) 2GB LPDDR4</v>
          </cell>
          <cell r="D8715">
            <v>1.0149999999999999</v>
          </cell>
        </row>
        <row r="8716">
          <cell r="B8716">
            <v>254463</v>
          </cell>
          <cell r="C8716" t="str">
            <v>5.5mmx5.3mmx0.82mm +/-0.05mm_2G PA _38-Pin_VBATT:3~4.65V;VCC:2.5V~4.5V.</v>
          </cell>
          <cell r="D8716">
            <v>1.018</v>
          </cell>
        </row>
        <row r="8717">
          <cell r="B8717">
            <v>254464</v>
          </cell>
          <cell r="C8717" t="str">
            <v>4mm x 6.8mm x 0.80mm 42-pin 3/4G PA 42-pin VBATT:3~4.5V;VCC:0.5V~4.5V.</v>
          </cell>
          <cell r="D8717">
            <v>1.018</v>
          </cell>
        </row>
        <row r="8718">
          <cell r="B8718">
            <v>254466</v>
          </cell>
          <cell r="C8718" t="str">
            <v>DFN4 1*1mm LDO 2.8V/300mA</v>
          </cell>
          <cell r="D8718">
            <v>1.0309999999999999</v>
          </cell>
        </row>
        <row r="8719">
          <cell r="B8719">
            <v>254468</v>
          </cell>
          <cell r="C8719" t="str">
            <v>TQFN-4*4-24L Charge IC 4.6V/3A</v>
          </cell>
          <cell r="D8719">
            <v>1.018</v>
          </cell>
        </row>
        <row r="8720">
          <cell r="B8720">
            <v>254469</v>
          </cell>
          <cell r="C8720" t="str">
            <v>LGA 2x2x1mm Digital triaxial acceleration sensor 10bit 50-R W/T motion detection 50-S W/O motion detection</v>
          </cell>
          <cell r="D8720">
            <v>1.0309999999999999</v>
          </cell>
        </row>
        <row r="8721">
          <cell r="B8721">
            <v>254471</v>
          </cell>
          <cell r="C8721" t="str">
            <v>OLGA,4 x 1.5 x 1mm,8 PIN narrow gap VDD: 1.7-2.0V</v>
          </cell>
          <cell r="D8721">
            <v>1.0309999999999999</v>
          </cell>
        </row>
        <row r="8722">
          <cell r="B8722">
            <v>254473</v>
          </cell>
          <cell r="C8722" t="str">
            <v>WLCSP-0.9x0.9-4B load Switch</v>
          </cell>
          <cell r="D8722">
            <v>1.0309999999999999</v>
          </cell>
        </row>
        <row r="8723">
          <cell r="B8723">
            <v>254490</v>
          </cell>
          <cell r="C8723" t="str">
            <v>DFN3x3-10L Buck/Boost Charge Pump LED Driver 6V/1.2A 3.0x3.0x0.7mm +/-0.05mm</v>
          </cell>
          <cell r="D8723">
            <v>1.018</v>
          </cell>
        </row>
        <row r="8724">
          <cell r="B8724">
            <v>254491</v>
          </cell>
          <cell r="C8724" t="str">
            <v>2.0mmx2.0mm 14-pin QFN package DRx 2.4~3V 2G/3G/4G.</v>
          </cell>
          <cell r="D8724">
            <v>1.018</v>
          </cell>
        </row>
        <row r="8725">
          <cell r="B8725">
            <v>254492</v>
          </cell>
          <cell r="C8725" t="str">
            <v>2.0mmx3.0mmx0.55mm-20L FCQFN package 5W</v>
          </cell>
          <cell r="D8725">
            <v>1.018</v>
          </cell>
        </row>
        <row r="8726">
          <cell r="B8726">
            <v>254493</v>
          </cell>
          <cell r="C8726" t="str">
            <v>WLCSP-1.30x0.94-6B OVP 5.94V/4A</v>
          </cell>
          <cell r="D8726">
            <v>1.0309999999999999</v>
          </cell>
        </row>
        <row r="8727">
          <cell r="B8727">
            <v>254494</v>
          </cell>
          <cell r="C8727" t="str">
            <v>TSx crystal 2.5mm x 2.0mm +/-0.05mm 2520_26.0MHz_+/-10PPM_9pf_30ohm</v>
          </cell>
          <cell r="D8727">
            <v>1.018</v>
          </cell>
        </row>
        <row r="8728">
          <cell r="B8728">
            <v>254495</v>
          </cell>
          <cell r="C8728" t="str">
            <v>H1.35 3in1 PinPushSeat housing TF-9.6+/-0.1*7.65+/-0.1*0.89+/-0.05</v>
          </cell>
          <cell r="D8728">
            <v>1.0149999999999999</v>
          </cell>
        </row>
        <row r="8729">
          <cell r="B8729">
            <v>254496</v>
          </cell>
          <cell r="C8729" t="str">
            <v>H1.35 3in1 PinPushSeat housing-34.5+/-0.1*16.8+/-0.1*1.35+/-0.05</v>
          </cell>
          <cell r="D8729">
            <v>1.0149999999999999</v>
          </cell>
        </row>
        <row r="8730">
          <cell r="B8730">
            <v>254497</v>
          </cell>
          <cell r="C8730" t="str">
            <v>H1.35 3in1 PinPushSeat housing sim-8+/-0.01*8.13+/-0.1*0.85-0.05/+0.08</v>
          </cell>
          <cell r="D8730">
            <v>2.0299999999999998</v>
          </cell>
        </row>
        <row r="8731">
          <cell r="B8731">
            <v>254498</v>
          </cell>
          <cell r="C8731" t="str">
            <v>W2.9 10 0.4 0.8 BTB-SOCKET,4.5+/-0.2*2.5+/-0.2*0.77+/-0.1mm</v>
          </cell>
          <cell r="D8731">
            <v>1.0149999999999999</v>
          </cell>
        </row>
        <row r="8732">
          <cell r="B8732">
            <v>254499</v>
          </cell>
          <cell r="C8732" t="str">
            <v>2*2*0.6 Coaxial connector IV generation height: 1.2 mA x, 2.0*2.0*0.6, high temperature resistant plastic resin + alloy copper</v>
          </cell>
          <cell r="D8732">
            <v>1.0309999999999999</v>
          </cell>
        </row>
        <row r="8733">
          <cell r="B8733">
            <v>254500</v>
          </cell>
          <cell r="C8733" t="str">
            <v>8 0.75 BTBBattery Connector Supporting Current 10A-4.2+/-0.1*2.5+/-0.05*0.75+/-0.05</v>
          </cell>
          <cell r="D8733">
            <v>1.0149999999999999</v>
          </cell>
        </row>
        <row r="8734">
          <cell r="B8734">
            <v>254501</v>
          </cell>
          <cell r="C8734" t="str">
            <v>1.6mmx0.8mm 673~2690MHz</v>
          </cell>
          <cell r="D8734">
            <v>1.0309999999999999</v>
          </cell>
        </row>
        <row r="8735">
          <cell r="B8735">
            <v>254502</v>
          </cell>
          <cell r="C8735" t="str">
            <v>1.1mmx0.9mm +/-0.05mm Package+2.4G+Sensitivity</v>
          </cell>
          <cell r="D8735">
            <v>1.0309999999999999</v>
          </cell>
        </row>
        <row r="8736">
          <cell r="B8736">
            <v>254503</v>
          </cell>
          <cell r="C8736" t="str">
            <v>1.8 mm x 1.4 mm x 0.61 mm Band 3 1710-1785 MHz UL, 1805-1880 MHz DL</v>
          </cell>
          <cell r="D8736">
            <v>1.0309999999999999</v>
          </cell>
        </row>
        <row r="8737">
          <cell r="B8737">
            <v>254504</v>
          </cell>
          <cell r="C8737" t="str">
            <v>2.2*1.0*H1.75+/-0.1 shrapnel</v>
          </cell>
          <cell r="D8737">
            <v>13.403</v>
          </cell>
        </row>
        <row r="8738">
          <cell r="B8738">
            <v>254505</v>
          </cell>
          <cell r="C8738" t="str">
            <v>Normal contact with shrapnel,1.8*0.8*H1.0+/-0.1mm</v>
          </cell>
          <cell r="D8738">
            <v>3.093</v>
          </cell>
        </row>
        <row r="8739">
          <cell r="B8739">
            <v>254506</v>
          </cell>
          <cell r="C8739" t="str">
            <v>The top of the shielding frame is sprayed with insulating paint,31.1+/-0.1*27.34+/-0.1*1.35+/-0.05</v>
          </cell>
          <cell r="D8739">
            <v>1.0149999999999999</v>
          </cell>
        </row>
        <row r="8740">
          <cell r="B8740">
            <v>254507</v>
          </cell>
          <cell r="C8740" t="str">
            <v>The top of the shielding frame is sprayed with insulating paint,31.49+/-0.1*12.8+/-0.1*1.3+/-0.05</v>
          </cell>
          <cell r="D8740">
            <v>1.0149999999999999</v>
          </cell>
        </row>
        <row r="8741">
          <cell r="B8741">
            <v>254508</v>
          </cell>
          <cell r="C8741" t="str">
            <v>Shield cover stainless steel (non-SMT),29.36+/-0.1*27.56+/-0.1*1.00+/-0.05</v>
          </cell>
          <cell r="D8741">
            <v>1.0149999999999999</v>
          </cell>
        </row>
        <row r="8742">
          <cell r="B8742">
            <v>254509</v>
          </cell>
          <cell r="C8742" t="str">
            <v>The top of the shielding frame is sprayed with insulating paint,29.4+/-0.1*27.6+/-0.1*1.2+/-0.05</v>
          </cell>
          <cell r="D8742">
            <v>1.0149999999999999</v>
          </cell>
        </row>
        <row r="8743">
          <cell r="B8743">
            <v>254510</v>
          </cell>
          <cell r="C8743" t="str">
            <v>Shield cover stainless steel (non-SMT),31.15+/-0.1*12.76+/-0.1*1.1+/-0.05</v>
          </cell>
          <cell r="D8743">
            <v>1.0149999999999999</v>
          </cell>
        </row>
        <row r="8744">
          <cell r="B8744">
            <v>254513</v>
          </cell>
          <cell r="C8744" t="str">
            <v>The top of the shielding frame is sprayed with insulating paint-34.85+/-0.1*29.32+/-0.1*1.3+/-0.05</v>
          </cell>
          <cell r="D8744">
            <v>1.0149999999999999</v>
          </cell>
        </row>
        <row r="8745">
          <cell r="B8745">
            <v>254514</v>
          </cell>
          <cell r="C8745" t="str">
            <v>Shield cover stainless steel (non-SMT)-34.81+/-0.1*29.28+/-0.1*1.05+/-0.05</v>
          </cell>
          <cell r="D8745">
            <v>1.0149999999999999</v>
          </cell>
        </row>
        <row r="8746">
          <cell r="B8746">
            <v>254515</v>
          </cell>
          <cell r="C8746" t="str">
            <v>Silica Gel 12*12*0.6mm Grey_5W heat conductivity coefficient_hardness 30 degree__</v>
          </cell>
          <cell r="D8746">
            <v>1</v>
          </cell>
        </row>
        <row r="8747">
          <cell r="B8747">
            <v>254553</v>
          </cell>
          <cell r="C8747" t="str">
            <v>TVS_Diode_Bi 5V DFN1006-2</v>
          </cell>
          <cell r="D8747">
            <v>9.2789999999999999</v>
          </cell>
        </row>
        <row r="8748">
          <cell r="B8748">
            <v>254596</v>
          </cell>
          <cell r="C8748" t="str">
            <v>TVS_Diode_Uni 5V DFN10006</v>
          </cell>
          <cell r="D8748">
            <v>1.0309999999999999</v>
          </cell>
        </row>
        <row r="8749">
          <cell r="B8749">
            <v>254601</v>
          </cell>
          <cell r="C8749" t="str">
            <v>MICRO SIM CARD(1.8h),16.4+/-0.15*13.6+/-0.15*1.80+/-0.15mm</v>
          </cell>
          <cell r="D8749">
            <v>1.0309999999999999</v>
          </cell>
        </row>
        <row r="8750">
          <cell r="B8750">
            <v>254868</v>
          </cell>
          <cell r="C8750" t="str">
            <v>Keypad-Black Green-Axino A25</v>
          </cell>
          <cell r="D8750">
            <v>1.0149999999999999</v>
          </cell>
        </row>
        <row r="8751">
          <cell r="B8751">
            <v>254876</v>
          </cell>
          <cell r="C8751" t="str">
            <v>Keypad-Black Red-Axino A25</v>
          </cell>
          <cell r="D8751">
            <v>1.0149999999999999</v>
          </cell>
        </row>
        <row r="8752">
          <cell r="B8752">
            <v>255004</v>
          </cell>
          <cell r="C8752" t="str">
            <v>Middle Housing-Red-OLVIO MM23</v>
          </cell>
          <cell r="D8752">
            <v>1.02</v>
          </cell>
        </row>
        <row r="8753">
          <cell r="B8753">
            <v>255007</v>
          </cell>
          <cell r="C8753" t="str">
            <v>Keypad-Black Red-OLVIO MM23</v>
          </cell>
          <cell r="D8753">
            <v>1.0149999999999999</v>
          </cell>
        </row>
        <row r="8754">
          <cell r="B8754">
            <v>255011</v>
          </cell>
          <cell r="C8754" t="str">
            <v>Mylar PCBA Sheilding Cover 23.40*12.0*0.08mm-OLVIO MM23</v>
          </cell>
          <cell r="D8754">
            <v>1.03</v>
          </cell>
        </row>
        <row r="8755">
          <cell r="B8755">
            <v>255125</v>
          </cell>
          <cell r="C8755" t="str">
            <v>Glue For Panel-HKW S&amp;T 5886B</v>
          </cell>
          <cell r="D8755">
            <v>2.5000000000000001E-3</v>
          </cell>
        </row>
        <row r="8756">
          <cell r="B8756">
            <v>255129</v>
          </cell>
          <cell r="C8756" t="str">
            <v>Glue For Panel-HHD-3605BK-Primo RX8 Mini</v>
          </cell>
          <cell r="D8756">
            <v>3.3300000000000001E-3</v>
          </cell>
        </row>
        <row r="8757">
          <cell r="B8757">
            <v>255394</v>
          </cell>
          <cell r="C8757" t="str">
            <v>Keypad-Black Red-Olvio L29</v>
          </cell>
          <cell r="D8757">
            <v>1.0149999999999999</v>
          </cell>
        </row>
        <row r="8758">
          <cell r="B8758">
            <v>255395</v>
          </cell>
          <cell r="C8758" t="str">
            <v>Keypad-Black Light Blue-Olvio L29</v>
          </cell>
          <cell r="D8758">
            <v>1.0149999999999999</v>
          </cell>
        </row>
        <row r="8759">
          <cell r="B8759">
            <v>255396</v>
          </cell>
          <cell r="C8759" t="str">
            <v>Keypad-Black Dark Blue-Olvio L29</v>
          </cell>
          <cell r="D8759">
            <v>1.0149999999999999</v>
          </cell>
        </row>
        <row r="8760">
          <cell r="B8760">
            <v>255410</v>
          </cell>
          <cell r="C8760" t="str">
            <v>PCB Mounting Pallet-Primo N5 (WM)</v>
          </cell>
          <cell r="D8760">
            <v>2.0409999999999998E-3</v>
          </cell>
        </row>
        <row r="8761">
          <cell r="B8761">
            <v>255630</v>
          </cell>
          <cell r="C8761" t="str">
            <v>LCM 2.4 Inch-Axino B50</v>
          </cell>
          <cell r="D8761">
            <v>1.0249999999999999</v>
          </cell>
        </row>
        <row r="8762">
          <cell r="B8762">
            <v>255631</v>
          </cell>
          <cell r="C8762" t="str">
            <v>Camera 0.08MP Back-Axino B50</v>
          </cell>
          <cell r="D8762">
            <v>1.0125</v>
          </cell>
        </row>
        <row r="8763">
          <cell r="B8763">
            <v>255632</v>
          </cell>
          <cell r="C8763" t="str">
            <v>Speaker 3 In 1-Axino B50</v>
          </cell>
          <cell r="D8763">
            <v>1.02</v>
          </cell>
        </row>
        <row r="8764">
          <cell r="B8764">
            <v>255633</v>
          </cell>
          <cell r="C8764" t="str">
            <v>BT Antenna-Axino B50</v>
          </cell>
          <cell r="D8764">
            <v>1.0149999999999999</v>
          </cell>
        </row>
        <row r="8765">
          <cell r="B8765">
            <v>255634</v>
          </cell>
          <cell r="C8765" t="str">
            <v>Speaker Holder-Black-Axino B50</v>
          </cell>
          <cell r="D8765">
            <v>1.0149999999999999</v>
          </cell>
        </row>
        <row r="8766">
          <cell r="B8766">
            <v>255635</v>
          </cell>
          <cell r="C8766" t="str">
            <v>Microphone-Axino B50</v>
          </cell>
          <cell r="D8766">
            <v>1.0149999999999999</v>
          </cell>
        </row>
        <row r="8767">
          <cell r="B8767">
            <v>255636</v>
          </cell>
          <cell r="C8767" t="str">
            <v>Keypad Dome-Axino B50</v>
          </cell>
          <cell r="D8767">
            <v>1.0149999999999999</v>
          </cell>
        </row>
        <row r="8768">
          <cell r="B8768">
            <v>255637</v>
          </cell>
          <cell r="C8768" t="str">
            <v>Front Housing-Black-Axino B50</v>
          </cell>
          <cell r="D8768">
            <v>1.02</v>
          </cell>
        </row>
        <row r="8769">
          <cell r="B8769">
            <v>255638</v>
          </cell>
          <cell r="C8769" t="str">
            <v>Receiver Net-Axino B50</v>
          </cell>
          <cell r="D8769">
            <v>1.03</v>
          </cell>
        </row>
        <row r="8770">
          <cell r="B8770">
            <v>255639</v>
          </cell>
          <cell r="C8770" t="str">
            <v>Tape LCD Lens 69.6*48.2*0.1mm-Axino B50</v>
          </cell>
          <cell r="D8770">
            <v>1.0349999999999999</v>
          </cell>
        </row>
        <row r="8771">
          <cell r="B8771">
            <v>255640</v>
          </cell>
          <cell r="C8771" t="str">
            <v>Foam LCD 60.2*42.7*0.3mm-Axino B50</v>
          </cell>
          <cell r="D8771">
            <v>1.0349999999999999</v>
          </cell>
        </row>
        <row r="8772">
          <cell r="B8772">
            <v>255641</v>
          </cell>
          <cell r="C8772" t="str">
            <v>Middle Housing-Black-Axino B50</v>
          </cell>
          <cell r="D8772">
            <v>1.02</v>
          </cell>
        </row>
        <row r="8773">
          <cell r="B8773">
            <v>255642</v>
          </cell>
          <cell r="C8773" t="str">
            <v>Middle Housing-Red-Axino B50</v>
          </cell>
          <cell r="D8773">
            <v>1.02</v>
          </cell>
        </row>
        <row r="8774">
          <cell r="B8774">
            <v>255643</v>
          </cell>
          <cell r="C8774" t="str">
            <v>Middle Housing-Light Blue-Axino B50</v>
          </cell>
          <cell r="D8774">
            <v>1.02</v>
          </cell>
        </row>
        <row r="8775">
          <cell r="B8775">
            <v>255644</v>
          </cell>
          <cell r="C8775" t="str">
            <v>Tape Camera Lens 16.3*7.1*0.1mm-Axino B50</v>
          </cell>
          <cell r="D8775">
            <v>1.0449999999999999</v>
          </cell>
        </row>
        <row r="8776">
          <cell r="B8776">
            <v>255645</v>
          </cell>
          <cell r="C8776" t="str">
            <v>Foam Speaker 37.7*30*0.5mm-Axino B50</v>
          </cell>
          <cell r="D8776">
            <v>1.0349999999999999</v>
          </cell>
        </row>
        <row r="8777">
          <cell r="B8777">
            <v>255646</v>
          </cell>
          <cell r="C8777" t="str">
            <v>Speaker Net-Axino B50</v>
          </cell>
          <cell r="D8777">
            <v>1.0349999999999999</v>
          </cell>
        </row>
        <row r="8778">
          <cell r="B8778">
            <v>255647</v>
          </cell>
          <cell r="C8778" t="str">
            <v>Back Housing(Battery Cover) Black-Axino B50</v>
          </cell>
          <cell r="D8778">
            <v>1.01</v>
          </cell>
        </row>
        <row r="8779">
          <cell r="B8779">
            <v>255648</v>
          </cell>
          <cell r="C8779" t="str">
            <v>Keypad-Black-Axino B50</v>
          </cell>
          <cell r="D8779">
            <v>1.0149999999999999</v>
          </cell>
        </row>
        <row r="8780">
          <cell r="B8780">
            <v>255649</v>
          </cell>
          <cell r="C8780" t="str">
            <v>LCD Lens-Black-Axino B50</v>
          </cell>
          <cell r="D8780">
            <v>1.0249999999999999</v>
          </cell>
        </row>
        <row r="8781">
          <cell r="B8781">
            <v>255650</v>
          </cell>
          <cell r="C8781" t="str">
            <v>Camera Lens-Black-Axino B50</v>
          </cell>
          <cell r="D8781">
            <v>1.0349999999999999</v>
          </cell>
        </row>
        <row r="8782">
          <cell r="B8782">
            <v>255651</v>
          </cell>
          <cell r="C8782" t="str">
            <v>Conductive Cloth LCD Shielding Cover 66.8*42*0.1mm-Axino B50</v>
          </cell>
          <cell r="D8782">
            <v>1.03</v>
          </cell>
        </row>
        <row r="8783">
          <cell r="B8783">
            <v>255652</v>
          </cell>
          <cell r="C8783" t="str">
            <v>Insulation Tape 29*7.3*0.1mm-Axino B50</v>
          </cell>
          <cell r="D8783">
            <v>1.03</v>
          </cell>
        </row>
        <row r="8784">
          <cell r="B8784">
            <v>255653</v>
          </cell>
          <cell r="C8784" t="str">
            <v>Screw PM1.4*3.5 D= 0.7* 2.5*mm-Axino B50</v>
          </cell>
          <cell r="D8784">
            <v>7.21</v>
          </cell>
        </row>
        <row r="8785">
          <cell r="B8785">
            <v>255655</v>
          </cell>
          <cell r="C8785" t="str">
            <v>Screw Keypad PM1.4*2.5 D*= 0.3 *2.5mm-Axino B50</v>
          </cell>
          <cell r="D8785">
            <v>4.12</v>
          </cell>
        </row>
        <row r="8786">
          <cell r="B8786">
            <v>255656</v>
          </cell>
          <cell r="C8786" t="str">
            <v>Waterproof Label Dia 4mm-Axino B50</v>
          </cell>
          <cell r="D8786">
            <v>1.0103</v>
          </cell>
        </row>
        <row r="8787">
          <cell r="B8787">
            <v>255657</v>
          </cell>
          <cell r="C8787" t="str">
            <v>Handset IMEI Label 32.5*36.5*0.1mm-Axino B50</v>
          </cell>
          <cell r="D8787">
            <v>1.02</v>
          </cell>
        </row>
        <row r="8788">
          <cell r="B8788">
            <v>255658</v>
          </cell>
          <cell r="C8788" t="str">
            <v>Screw Label Dia 2.5mm With "W"-Axino B50</v>
          </cell>
          <cell r="D8788">
            <v>1.02</v>
          </cell>
        </row>
        <row r="8789">
          <cell r="B8789">
            <v>255659</v>
          </cell>
          <cell r="C8789" t="str">
            <v>Screen Protector Film-Axino B50</v>
          </cell>
          <cell r="D8789">
            <v>1.02</v>
          </cell>
        </row>
        <row r="8790">
          <cell r="B8790">
            <v>255660</v>
          </cell>
          <cell r="C8790" t="str">
            <v>GB Seal Label 40.20mm-Axino B50</v>
          </cell>
          <cell r="D8790">
            <v>1.02</v>
          </cell>
        </row>
        <row r="8791">
          <cell r="B8791">
            <v>255661</v>
          </cell>
          <cell r="C8791" t="str">
            <v>Handset PE Bag 160*70mm-Axino B50</v>
          </cell>
          <cell r="D8791">
            <v>1.0049999999999999</v>
          </cell>
        </row>
        <row r="8792">
          <cell r="B8792">
            <v>255662</v>
          </cell>
          <cell r="C8792" t="str">
            <v>Shielding Cover Label 11.29*23.5*0.1mm-Axino B50</v>
          </cell>
          <cell r="D8792">
            <v>1.02</v>
          </cell>
        </row>
        <row r="8793">
          <cell r="B8793">
            <v>255663</v>
          </cell>
          <cell r="C8793" t="str">
            <v>Battery Cell-MMB2700106AAAZ</v>
          </cell>
          <cell r="D8793">
            <v>1.004</v>
          </cell>
        </row>
        <row r="8794">
          <cell r="B8794">
            <v>255664</v>
          </cell>
          <cell r="C8794" t="str">
            <v>Protection Board-MMB2700106AAAZ</v>
          </cell>
          <cell r="D8794">
            <v>1.02</v>
          </cell>
        </row>
        <row r="8795">
          <cell r="B8795">
            <v>255665</v>
          </cell>
          <cell r="C8795" t="str">
            <v>TOP Housing-MMB2700106AAAZ</v>
          </cell>
          <cell r="D8795">
            <v>1.0149999999999999</v>
          </cell>
        </row>
        <row r="8796">
          <cell r="B8796">
            <v>255666</v>
          </cell>
          <cell r="C8796" t="str">
            <v>Bottom Housing-MMB2700106AAAZ</v>
          </cell>
          <cell r="D8796">
            <v>1.01</v>
          </cell>
        </row>
        <row r="8797">
          <cell r="B8797">
            <v>255667</v>
          </cell>
          <cell r="C8797" t="str">
            <v>Highland Barley Paper-MMB2700106AAAZ</v>
          </cell>
          <cell r="D8797">
            <v>1.02</v>
          </cell>
        </row>
        <row r="8798">
          <cell r="B8798">
            <v>255668</v>
          </cell>
          <cell r="C8798" t="str">
            <v>Nickel Strip Positive Pole-MMB2700106AAAZ</v>
          </cell>
          <cell r="D8798">
            <v>5.0000000000000002E-5</v>
          </cell>
        </row>
        <row r="8799">
          <cell r="B8799">
            <v>255669</v>
          </cell>
          <cell r="C8799" t="str">
            <v>Nickel Strip Negative Pole-MMB2700106AAAZ</v>
          </cell>
          <cell r="D8799">
            <v>5.0000000000000002E-5</v>
          </cell>
        </row>
        <row r="8800">
          <cell r="B8800">
            <v>255670</v>
          </cell>
          <cell r="C8800" t="str">
            <v>3M Glue Tape-MMB2700106AAAZ</v>
          </cell>
          <cell r="D8800">
            <v>1E-4</v>
          </cell>
        </row>
        <row r="8801">
          <cell r="B8801">
            <v>255671</v>
          </cell>
          <cell r="C8801" t="str">
            <v>ABS (Battery)-MMB2700106AAAZ</v>
          </cell>
          <cell r="D8801">
            <v>3.0180000000000002E-4</v>
          </cell>
        </row>
        <row r="8802">
          <cell r="B8802">
            <v>255672</v>
          </cell>
          <cell r="C8802" t="str">
            <v>Battery Label-MMB2700106AAAZ</v>
          </cell>
          <cell r="D8802">
            <v>1.02</v>
          </cell>
        </row>
        <row r="8803">
          <cell r="B8803">
            <v>255673</v>
          </cell>
          <cell r="C8803" t="str">
            <v>PE Bag(Battery)-MMB2700106AAAZ</v>
          </cell>
          <cell r="D8803">
            <v>1</v>
          </cell>
        </row>
        <row r="8804">
          <cell r="B8804">
            <v>255674</v>
          </cell>
          <cell r="C8804" t="str">
            <v>Insulating Tape Brown Paper L:41-44mm,W:7.4-7.6mm-MMB2700106AAAZ</v>
          </cell>
          <cell r="D8804">
            <v>0.03</v>
          </cell>
        </row>
        <row r="8805">
          <cell r="B8805">
            <v>255742</v>
          </cell>
          <cell r="C8805" t="str">
            <v>Front Camera Test PCBA-Primo N5</v>
          </cell>
          <cell r="D8805">
            <v>8.2000000000000001E-5</v>
          </cell>
        </row>
        <row r="8806">
          <cell r="B8806">
            <v>255743</v>
          </cell>
          <cell r="C8806" t="str">
            <v>Main Rear camera Test PCB-Primo N5</v>
          </cell>
          <cell r="D8806">
            <v>8.2000000000000001E-5</v>
          </cell>
        </row>
        <row r="8807">
          <cell r="B8807">
            <v>255744</v>
          </cell>
          <cell r="C8807" t="str">
            <v>Rear 5M Wide Angle Camera Test PCB-Primo N5</v>
          </cell>
          <cell r="D8807">
            <v>8.2000000000000001E-5</v>
          </cell>
        </row>
        <row r="8808">
          <cell r="B8808">
            <v>255745</v>
          </cell>
          <cell r="C8808" t="str">
            <v>Rear 2M Wide Angle Camera Test PCB-Primo N5</v>
          </cell>
          <cell r="D8808">
            <v>8.2000000000000001E-5</v>
          </cell>
        </row>
        <row r="8809">
          <cell r="B8809">
            <v>255850</v>
          </cell>
          <cell r="C8809" t="str">
            <v>Front Camera Test PCBA-Primo NF5</v>
          </cell>
          <cell r="D8809">
            <v>5.8823499999999997E-5</v>
          </cell>
        </row>
        <row r="8810">
          <cell r="B8810">
            <v>255851</v>
          </cell>
          <cell r="C8810" t="str">
            <v>Main Rear camera Test PCB-Primo NF5</v>
          </cell>
          <cell r="D8810">
            <v>5.8823499999999997E-5</v>
          </cell>
        </row>
        <row r="8811">
          <cell r="B8811">
            <v>255852</v>
          </cell>
          <cell r="C8811" t="str">
            <v>Rear VGA1 Camera Test PCB-Primo NF5</v>
          </cell>
          <cell r="D8811">
            <v>5.8823499999999997E-5</v>
          </cell>
        </row>
        <row r="8812">
          <cell r="B8812">
            <v>255853</v>
          </cell>
          <cell r="C8812" t="str">
            <v>Rear VGA2 Camera Test PCB-Primo NF5</v>
          </cell>
          <cell r="D8812">
            <v>5.8823499999999997E-5</v>
          </cell>
        </row>
        <row r="8813">
          <cell r="B8813">
            <v>255880</v>
          </cell>
          <cell r="C8813" t="str">
            <v>Upper Housing 500 MA (MM)</v>
          </cell>
          <cell r="D8813">
            <v>1</v>
          </cell>
        </row>
        <row r="8814">
          <cell r="B8814">
            <v>255881</v>
          </cell>
          <cell r="C8814" t="str">
            <v>Lower Housing 500 MA (MM)</v>
          </cell>
          <cell r="D8814">
            <v>1</v>
          </cell>
        </row>
        <row r="8815">
          <cell r="B8815">
            <v>256066</v>
          </cell>
          <cell r="C8815" t="str">
            <v>Cleaning Wipe For Glass Protector-Primo NF5</v>
          </cell>
          <cell r="D8815">
            <v>1</v>
          </cell>
        </row>
        <row r="8816">
          <cell r="B8816">
            <v>256067</v>
          </cell>
          <cell r="C8816" t="str">
            <v>Polybag For Glass Protector-Primo NF5</v>
          </cell>
          <cell r="D8816">
            <v>1</v>
          </cell>
        </row>
        <row r="8817">
          <cell r="B8817">
            <v>256068</v>
          </cell>
          <cell r="C8817" t="str">
            <v>Screen Protector Glass-Primo N5</v>
          </cell>
          <cell r="D8817">
            <v>1</v>
          </cell>
        </row>
        <row r="8818">
          <cell r="B8818">
            <v>256069</v>
          </cell>
          <cell r="C8818" t="str">
            <v>Cleaning Wipe For Glass Protector-Primo N5</v>
          </cell>
          <cell r="D8818">
            <v>1</v>
          </cell>
        </row>
        <row r="8819">
          <cell r="B8819">
            <v>256070</v>
          </cell>
          <cell r="C8819" t="str">
            <v>Polybag For Glass Protector-Primo N5</v>
          </cell>
          <cell r="D8819">
            <v>1</v>
          </cell>
        </row>
        <row r="8820">
          <cell r="B8820">
            <v>256753</v>
          </cell>
          <cell r="C8820" t="str">
            <v>CAP 0603 10nF 25V</v>
          </cell>
          <cell r="D8820">
            <v>2.0619999999999998</v>
          </cell>
        </row>
        <row r="8821">
          <cell r="B8821">
            <v>256763</v>
          </cell>
          <cell r="C8821" t="str">
            <v>Audio Amp/AW87359FCR/Class K/2.8-5.5V/3.5W/FCQFN-16L/2.5*2.0*0.55mm</v>
          </cell>
          <cell r="D8821">
            <v>1.018</v>
          </cell>
        </row>
        <row r="8822">
          <cell r="B8822">
            <v>256764</v>
          </cell>
          <cell r="C8822" t="str">
            <v>Filter/HS5524FB06/2G4/29dBm/1.3~2.0dB/50ohm/50ohm/1109/0.6mm/1</v>
          </cell>
          <cell r="D8822">
            <v>1.0309999999999999</v>
          </cell>
        </row>
        <row r="8823">
          <cell r="B8823">
            <v>256765</v>
          </cell>
          <cell r="C8823" t="str">
            <v>BTB/40/10.5 +/-0.2mm*2.5+/-0.2mm*0.8+/-0.05mm/0.4 PITCH</v>
          </cell>
          <cell r="D8823">
            <v>1.0149999999999999</v>
          </cell>
        </row>
        <row r="8824">
          <cell r="B8824">
            <v>256766</v>
          </cell>
          <cell r="C8824" t="str">
            <v>BTB/34/9.28 +/-0.2mm*2.3 +/-0.2mm*0.8 +/-0.05mm/0.4 PITCH</v>
          </cell>
          <cell r="D8824">
            <v>1.018</v>
          </cell>
        </row>
        <row r="8825">
          <cell r="B8825">
            <v>256767</v>
          </cell>
          <cell r="C8825" t="str">
            <v>ZIF/25/front lock dual connect/9 +/-0.2mm*3.6 +/-0.2mm*1 +/-0.05mm/0.6 PITCH</v>
          </cell>
          <cell r="D8825">
            <v>1.0149999999999999</v>
          </cell>
        </row>
        <row r="8826">
          <cell r="B8826">
            <v>256768</v>
          </cell>
          <cell r="C8826" t="str">
            <v>cable buckle/Copper-Nickel-Zinc Alloy7521/stamping/4.0mm*3.35mm*1.7mm</v>
          </cell>
          <cell r="D8826">
            <v>1.0309999999999999</v>
          </cell>
        </row>
        <row r="8827">
          <cell r="B8827">
            <v>256769</v>
          </cell>
          <cell r="C8827" t="str">
            <v>H77A Shield CoVer/Copper-Nickel-Zinc Alloy/Spray insulating paint inside on top/40.72+/-0.08mm*30.18+/-0.08mm*1.5+/-0.06mm</v>
          </cell>
          <cell r="D8827">
            <v>1.018</v>
          </cell>
        </row>
        <row r="8828">
          <cell r="B8828">
            <v>256770</v>
          </cell>
          <cell r="C8828" t="str">
            <v>H77A Shield CoVer/Copper-Nickel-Zinc Alloy/Spray insulating paint inside on top/10.9+/-0.08mm*19.67+/-0.08mm*1.5+/-0.06mm</v>
          </cell>
          <cell r="D8828">
            <v>1.018</v>
          </cell>
        </row>
        <row r="8829">
          <cell r="B8829">
            <v>256771</v>
          </cell>
          <cell r="C8829" t="str">
            <v>H77A Shield CoVer/Copper-Nickel-Zinc Alloy/Spray insulating paint inside on top/28.1+/-0.08mm*17.38+/-0.08mm*1.5+/-0.06mm</v>
          </cell>
          <cell r="D8829">
            <v>1.018</v>
          </cell>
        </row>
        <row r="8830">
          <cell r="B8830">
            <v>256772</v>
          </cell>
          <cell r="C8830" t="str">
            <v>H77A Shield CoVer/Copper-Nickel-Zinc Alloy/Spray insulating paint inside on top/27.43+/-0.08mm*29.73+/-0.08mm*1.45+/-0.06mm</v>
          </cell>
          <cell r="D8830">
            <v>1.018</v>
          </cell>
        </row>
        <row r="8831">
          <cell r="B8831">
            <v>256773</v>
          </cell>
          <cell r="C8831" t="str">
            <v>H77A Shield CoVer/Copper-Nickel-Zinc Alloy/Spray insulating paint inside on top/19.2+/-0.08mm*25.9+/-0.08mm*1.45+/-0.06mm</v>
          </cell>
          <cell r="D8831">
            <v>1.018</v>
          </cell>
        </row>
        <row r="8832">
          <cell r="B8832">
            <v>256774</v>
          </cell>
          <cell r="C8832" t="str">
            <v>H77A Shield CoVer/Copper-Nickel-Zinc Alloy/Spray insulating paint inside on top/15.9+/-0.08mm*9+/-0.08mm*1.45+/-0.06mm</v>
          </cell>
          <cell r="D8832">
            <v>1.018</v>
          </cell>
        </row>
        <row r="8833">
          <cell r="B8833">
            <v>256775</v>
          </cell>
          <cell r="C8833" t="str">
            <v>H77A/8 layer/2 class/P1/surface treatment/Immersion gold+OSP (BGAarea)/69.5mm+/-0.1mm*54.3mm+/-0.1mm*0.8mm+/-/0.08mm</v>
          </cell>
          <cell r="D8833">
            <v>1.0149999999999999</v>
          </cell>
        </row>
        <row r="8834">
          <cell r="B8834">
            <v>256776</v>
          </cell>
          <cell r="C8834" t="str">
            <v>Main PCBA-Axino A01</v>
          </cell>
          <cell r="D8834">
            <v>1.0069999999999999</v>
          </cell>
        </row>
        <row r="8835">
          <cell r="B8835">
            <v>256777</v>
          </cell>
          <cell r="C8835" t="str">
            <v>LCM 1.77 Inch-Axino A01</v>
          </cell>
          <cell r="D8835">
            <v>1.0249999999999999</v>
          </cell>
        </row>
        <row r="8836">
          <cell r="B8836">
            <v>256778</v>
          </cell>
          <cell r="C8836" t="str">
            <v>Camera 0.08MP Back-Axino A01</v>
          </cell>
          <cell r="D8836">
            <v>1.0125</v>
          </cell>
        </row>
        <row r="8837">
          <cell r="B8837">
            <v>256779</v>
          </cell>
          <cell r="C8837" t="str">
            <v>Speaker 3 In 1-Axino A01</v>
          </cell>
          <cell r="D8837">
            <v>1.02</v>
          </cell>
        </row>
        <row r="8838">
          <cell r="B8838">
            <v>256780</v>
          </cell>
          <cell r="C8838" t="str">
            <v>LED Light-Axino A01</v>
          </cell>
          <cell r="D8838">
            <v>1.01</v>
          </cell>
        </row>
        <row r="8839">
          <cell r="B8839">
            <v>256781</v>
          </cell>
          <cell r="C8839" t="str">
            <v>BT Antenna -Axino A01</v>
          </cell>
          <cell r="D8839">
            <v>1.0149999999999999</v>
          </cell>
        </row>
        <row r="8840">
          <cell r="B8840">
            <v>256782</v>
          </cell>
          <cell r="C8840" t="str">
            <v>Speaker Bracket-Black-Axino A01</v>
          </cell>
          <cell r="D8840">
            <v>1.0149999999999999</v>
          </cell>
        </row>
        <row r="8841">
          <cell r="B8841">
            <v>256783</v>
          </cell>
          <cell r="C8841" t="str">
            <v>Microphone-Axino A01</v>
          </cell>
          <cell r="D8841">
            <v>1.0149999999999999</v>
          </cell>
        </row>
        <row r="8842">
          <cell r="B8842">
            <v>256784</v>
          </cell>
          <cell r="C8842" t="str">
            <v>Keypad Dome -Axino A01</v>
          </cell>
          <cell r="D8842">
            <v>1.0149999999999999</v>
          </cell>
        </row>
        <row r="8843">
          <cell r="B8843">
            <v>256785</v>
          </cell>
          <cell r="C8843" t="str">
            <v>Front Housing-Black -Axino A01</v>
          </cell>
          <cell r="D8843">
            <v>1.02</v>
          </cell>
        </row>
        <row r="8844">
          <cell r="B8844">
            <v>256786</v>
          </cell>
          <cell r="C8844" t="str">
            <v>Tape LCD Lens 58.36*43.46*0.12mm-Axino A01</v>
          </cell>
          <cell r="D8844">
            <v>1.0349999999999999</v>
          </cell>
        </row>
        <row r="8845">
          <cell r="B8845">
            <v>256787</v>
          </cell>
          <cell r="C8845" t="str">
            <v>Foam LCD 46.5*34.5*0.3mm-Axino A01</v>
          </cell>
          <cell r="D8845">
            <v>1.0349999999999999</v>
          </cell>
        </row>
        <row r="8846">
          <cell r="B8846">
            <v>256788</v>
          </cell>
          <cell r="C8846" t="str">
            <v>Receiver Net-Axino A01</v>
          </cell>
          <cell r="D8846">
            <v>1.03</v>
          </cell>
        </row>
        <row r="8847">
          <cell r="B8847">
            <v>256789</v>
          </cell>
          <cell r="C8847" t="str">
            <v>Middle Housing Black-Axino A01</v>
          </cell>
          <cell r="D8847">
            <v>1.02</v>
          </cell>
        </row>
        <row r="8848">
          <cell r="B8848">
            <v>256790</v>
          </cell>
          <cell r="C8848" t="str">
            <v>Tape Camera Lens 7.5*5.5*0.12mm-Axino A01</v>
          </cell>
          <cell r="D8848">
            <v>1.0449999999999999</v>
          </cell>
        </row>
        <row r="8849">
          <cell r="B8849">
            <v>256791</v>
          </cell>
          <cell r="C8849" t="str">
            <v>Foam Speaker 39.81*24.55*0.5mm-Axino A01</v>
          </cell>
          <cell r="D8849">
            <v>1.0349999999999999</v>
          </cell>
        </row>
        <row r="8850">
          <cell r="B8850">
            <v>256794</v>
          </cell>
          <cell r="C8850" t="str">
            <v>Speaker Net-Axino A01</v>
          </cell>
          <cell r="D8850">
            <v>1.0349999999999999</v>
          </cell>
        </row>
        <row r="8851">
          <cell r="B8851">
            <v>256796</v>
          </cell>
          <cell r="C8851" t="str">
            <v>Back Housing(Battery Cover) Black-Axino A01</v>
          </cell>
          <cell r="D8851">
            <v>1.01</v>
          </cell>
        </row>
        <row r="8852">
          <cell r="B8852">
            <v>256797</v>
          </cell>
          <cell r="C8852" t="str">
            <v>Keypad Black-Axino A01</v>
          </cell>
          <cell r="D8852">
            <v>1.0149999999999999</v>
          </cell>
        </row>
        <row r="8853">
          <cell r="B8853">
            <v>256798</v>
          </cell>
          <cell r="C8853" t="str">
            <v>LCD Lens Black-Axino A01</v>
          </cell>
          <cell r="D8853">
            <v>1.0249999999999999</v>
          </cell>
        </row>
        <row r="8854">
          <cell r="B8854">
            <v>256799</v>
          </cell>
          <cell r="C8854" t="str">
            <v>Camera Lens Black-Axino A01</v>
          </cell>
          <cell r="D8854">
            <v>1.0349999999999999</v>
          </cell>
        </row>
        <row r="8855">
          <cell r="B8855">
            <v>256800</v>
          </cell>
          <cell r="C8855" t="str">
            <v>Conductive Cloth LCD Shielding Cover 53.5*34.5*0.1mm,-Axino A01</v>
          </cell>
          <cell r="D8855">
            <v>1.03</v>
          </cell>
        </row>
        <row r="8856">
          <cell r="B8856">
            <v>256801</v>
          </cell>
          <cell r="C8856" t="str">
            <v>Insulation Tape 29*7.3*0.05mm-Axino A01</v>
          </cell>
          <cell r="D8856">
            <v>1.03</v>
          </cell>
        </row>
        <row r="8857">
          <cell r="B8857">
            <v>256802</v>
          </cell>
          <cell r="C8857" t="str">
            <v>Screw PM1.4*3.5 D=2.5*0.7mm-Axino A01</v>
          </cell>
          <cell r="D8857">
            <v>9.27</v>
          </cell>
        </row>
        <row r="8858">
          <cell r="B8858">
            <v>256803</v>
          </cell>
          <cell r="C8858" t="str">
            <v>Waterproof Label 4mm-Axino A01</v>
          </cell>
          <cell r="D8858">
            <v>1.0103</v>
          </cell>
        </row>
        <row r="8859">
          <cell r="B8859">
            <v>256804</v>
          </cell>
          <cell r="C8859" t="str">
            <v>Handset IMEI Label 33.6*14*0.1mm-Axino A01</v>
          </cell>
          <cell r="D8859">
            <v>1.02</v>
          </cell>
        </row>
        <row r="8860">
          <cell r="B8860">
            <v>256805</v>
          </cell>
          <cell r="C8860" t="str">
            <v>Screw Label Dia 2.5mm With "M"-Axino A01</v>
          </cell>
          <cell r="D8860">
            <v>1.02</v>
          </cell>
        </row>
        <row r="8861">
          <cell r="B8861">
            <v>256806</v>
          </cell>
          <cell r="C8861" t="str">
            <v>Shielding Cover Label 11.29*22.7*0.1mm-Axino A01</v>
          </cell>
          <cell r="D8861">
            <v>1.02</v>
          </cell>
        </row>
        <row r="8862">
          <cell r="B8862">
            <v>256807</v>
          </cell>
          <cell r="C8862" t="str">
            <v>Screen Protector Film-Axino A01</v>
          </cell>
          <cell r="D8862">
            <v>1.02</v>
          </cell>
        </row>
        <row r="8863">
          <cell r="B8863">
            <v>256808</v>
          </cell>
          <cell r="C8863" t="str">
            <v>GB Seal Label 40.20mm-Axino A01</v>
          </cell>
          <cell r="D8863">
            <v>1.02</v>
          </cell>
        </row>
        <row r="8864">
          <cell r="B8864">
            <v>256809</v>
          </cell>
          <cell r="C8864" t="str">
            <v>Handset PE Bag 160*70mm-Axino A01</v>
          </cell>
          <cell r="D8864">
            <v>1.0049999999999999</v>
          </cell>
        </row>
        <row r="8865">
          <cell r="B8865">
            <v>256810</v>
          </cell>
          <cell r="C8865" t="str">
            <v>Battery Cell-MMB0700101AABA</v>
          </cell>
          <cell r="D8865">
            <v>1.004</v>
          </cell>
        </row>
        <row r="8866">
          <cell r="B8866">
            <v>256811</v>
          </cell>
          <cell r="C8866" t="str">
            <v>Protection Board-MMB0700101AABA</v>
          </cell>
          <cell r="D8866">
            <v>1.02</v>
          </cell>
        </row>
        <row r="8867">
          <cell r="B8867">
            <v>256812</v>
          </cell>
          <cell r="C8867" t="str">
            <v>TOP Housing-MMB0700101AABA</v>
          </cell>
          <cell r="D8867">
            <v>1.0149999999999999</v>
          </cell>
        </row>
        <row r="8868">
          <cell r="B8868">
            <v>256813</v>
          </cell>
          <cell r="C8868" t="str">
            <v>Bottom Housing-MMB0700101AABA</v>
          </cell>
          <cell r="D8868">
            <v>1.01</v>
          </cell>
        </row>
        <row r="8869">
          <cell r="B8869">
            <v>256814</v>
          </cell>
          <cell r="C8869" t="str">
            <v>Highland Barley Paper-MMB0700101AABA</v>
          </cell>
          <cell r="D8869">
            <v>1.02</v>
          </cell>
        </row>
        <row r="8870">
          <cell r="B8870">
            <v>256815</v>
          </cell>
          <cell r="C8870" t="str">
            <v>Battery Label-MMB0700101AABA</v>
          </cell>
          <cell r="D8870">
            <v>1.02</v>
          </cell>
        </row>
        <row r="8871">
          <cell r="B8871">
            <v>256816</v>
          </cell>
          <cell r="C8871" t="str">
            <v>PE Bag(Battery)-MMB0700101AABA</v>
          </cell>
          <cell r="D8871">
            <v>1</v>
          </cell>
        </row>
        <row r="8872">
          <cell r="B8872">
            <v>256817</v>
          </cell>
          <cell r="C8872" t="str">
            <v>Nickel Strip(Positive Pole)-MMB0700101AABA</v>
          </cell>
          <cell r="D8872">
            <v>4.5000000000000003E-5</v>
          </cell>
        </row>
        <row r="8873">
          <cell r="B8873">
            <v>256818</v>
          </cell>
          <cell r="C8873" t="str">
            <v>Nickel Strip(Negative Pole)-MMB0700101AABA</v>
          </cell>
          <cell r="D8873">
            <v>4.0000000000000003E-5</v>
          </cell>
        </row>
        <row r="8874">
          <cell r="B8874">
            <v>256819</v>
          </cell>
          <cell r="C8874" t="str">
            <v>3M Glue Tape-MMB0700101AABA</v>
          </cell>
          <cell r="D8874">
            <v>1E-4</v>
          </cell>
        </row>
        <row r="8875">
          <cell r="B8875">
            <v>256820</v>
          </cell>
          <cell r="C8875" t="str">
            <v>ABS (Battery)-MMB0700101AABA</v>
          </cell>
          <cell r="D8875">
            <v>2.5149999999999999E-4</v>
          </cell>
        </row>
        <row r="8876">
          <cell r="B8876">
            <v>256821</v>
          </cell>
          <cell r="C8876" t="str">
            <v>Insulating Tape Brown Paper L:32-33mm,W:5.0-5.2mm-MMB0700101AABA</v>
          </cell>
          <cell r="D8876">
            <v>0.03</v>
          </cell>
        </row>
        <row r="8877">
          <cell r="B8877">
            <v>256829</v>
          </cell>
          <cell r="C8877" t="str">
            <v>Main PCBA-Olvio L28</v>
          </cell>
          <cell r="D8877">
            <v>1.0069999999999999</v>
          </cell>
        </row>
        <row r="8878">
          <cell r="B8878">
            <v>256830</v>
          </cell>
          <cell r="C8878" t="str">
            <v>LCM 1.77 Inch-Olvio L28</v>
          </cell>
          <cell r="D8878">
            <v>1.0249999999999999</v>
          </cell>
        </row>
        <row r="8879">
          <cell r="B8879">
            <v>256831</v>
          </cell>
          <cell r="C8879" t="str">
            <v>Camera 0.08MP Back-Olvio L28</v>
          </cell>
          <cell r="D8879">
            <v>1.0125</v>
          </cell>
        </row>
        <row r="8880">
          <cell r="B8880">
            <v>256832</v>
          </cell>
          <cell r="C8880" t="str">
            <v>Speaker 3 In 1-Olvio L28</v>
          </cell>
          <cell r="D8880">
            <v>1.02</v>
          </cell>
        </row>
        <row r="8881">
          <cell r="B8881">
            <v>256833</v>
          </cell>
          <cell r="C8881" t="str">
            <v>LED Light-Olvio L28</v>
          </cell>
          <cell r="D8881">
            <v>1.01</v>
          </cell>
        </row>
        <row r="8882">
          <cell r="B8882">
            <v>256834</v>
          </cell>
          <cell r="C8882" t="str">
            <v>BT Antenna-Olvio L28</v>
          </cell>
          <cell r="D8882">
            <v>1.0149999999999999</v>
          </cell>
        </row>
        <row r="8883">
          <cell r="B8883">
            <v>256835</v>
          </cell>
          <cell r="C8883" t="str">
            <v>Speaker Bracket Black-Olvio L28</v>
          </cell>
          <cell r="D8883">
            <v>1.0149999999999999</v>
          </cell>
        </row>
        <row r="8884">
          <cell r="B8884">
            <v>256836</v>
          </cell>
          <cell r="C8884" t="str">
            <v>Microphone-Olvio L28</v>
          </cell>
          <cell r="D8884">
            <v>1.0149999999999999</v>
          </cell>
        </row>
        <row r="8885">
          <cell r="B8885">
            <v>256837</v>
          </cell>
          <cell r="C8885" t="str">
            <v>Keypad Dome-Olvio L28</v>
          </cell>
          <cell r="D8885">
            <v>1.0149999999999999</v>
          </cell>
        </row>
        <row r="8886">
          <cell r="B8886">
            <v>256838</v>
          </cell>
          <cell r="C8886" t="str">
            <v>Front Housing-Black-Olvio L28</v>
          </cell>
          <cell r="D8886">
            <v>1.02</v>
          </cell>
        </row>
        <row r="8887">
          <cell r="B8887">
            <v>256839</v>
          </cell>
          <cell r="C8887" t="str">
            <v>Front Housing-Dark Green-Olvio L28</v>
          </cell>
          <cell r="D8887">
            <v>1.02</v>
          </cell>
        </row>
        <row r="8888">
          <cell r="B8888">
            <v>256840</v>
          </cell>
          <cell r="C8888" t="str">
            <v>Tape LCD Lens 58.36*43.46*0.12mm-Olvio L28</v>
          </cell>
          <cell r="D8888">
            <v>1.0349999999999999</v>
          </cell>
        </row>
        <row r="8889">
          <cell r="B8889">
            <v>256841</v>
          </cell>
          <cell r="C8889" t="str">
            <v>Foam LCD 46.5*34.5*0.3mm-Olvio L28</v>
          </cell>
          <cell r="D8889">
            <v>1.0349999999999999</v>
          </cell>
        </row>
        <row r="8890">
          <cell r="B8890">
            <v>256842</v>
          </cell>
          <cell r="C8890" t="str">
            <v>Receiver Net-Olvio L28</v>
          </cell>
          <cell r="D8890">
            <v>1.03</v>
          </cell>
        </row>
        <row r="8891">
          <cell r="B8891">
            <v>256843</v>
          </cell>
          <cell r="C8891" t="str">
            <v>Middle Housing Black-Olvio L28</v>
          </cell>
          <cell r="D8891">
            <v>1.02</v>
          </cell>
        </row>
        <row r="8892">
          <cell r="B8892">
            <v>256844</v>
          </cell>
          <cell r="C8892" t="str">
            <v>Tape Camera Lens 7.5*5.5*0.12mm-Olvio L28</v>
          </cell>
          <cell r="D8892">
            <v>1.0449999999999999</v>
          </cell>
        </row>
        <row r="8893">
          <cell r="B8893">
            <v>256845</v>
          </cell>
          <cell r="C8893" t="str">
            <v>Foam Speaker 39.81*24.55*0.5mm-Olvio L28</v>
          </cell>
          <cell r="D8893">
            <v>1.0349999999999999</v>
          </cell>
        </row>
        <row r="8894">
          <cell r="B8894">
            <v>256846</v>
          </cell>
          <cell r="C8894" t="str">
            <v>Speaker Net-Olvio L28</v>
          </cell>
          <cell r="D8894">
            <v>1.0349999999999999</v>
          </cell>
        </row>
        <row r="8895">
          <cell r="B8895">
            <v>256847</v>
          </cell>
          <cell r="C8895" t="str">
            <v>Back Housing(Battery Cover) Black-Olvio L28</v>
          </cell>
          <cell r="D8895">
            <v>1.01</v>
          </cell>
        </row>
        <row r="8896">
          <cell r="B8896">
            <v>256848</v>
          </cell>
          <cell r="C8896" t="str">
            <v>Back Housing(Battery Cover) Dark Green-Olvio L28</v>
          </cell>
          <cell r="D8896">
            <v>1.01</v>
          </cell>
        </row>
        <row r="8897">
          <cell r="B8897">
            <v>256849</v>
          </cell>
          <cell r="C8897" t="str">
            <v>Keypad Black-Olvio L28</v>
          </cell>
          <cell r="D8897">
            <v>1.0149999999999999</v>
          </cell>
        </row>
        <row r="8898">
          <cell r="B8898">
            <v>256850</v>
          </cell>
          <cell r="C8898" t="str">
            <v>Keypad Dark Green-Olvio L28</v>
          </cell>
          <cell r="D8898">
            <v>1.0149999999999999</v>
          </cell>
        </row>
        <row r="8899">
          <cell r="B8899">
            <v>256851</v>
          </cell>
          <cell r="C8899" t="str">
            <v>LCD Lens Black-Olvio L28</v>
          </cell>
          <cell r="D8899">
            <v>1.0249999999999999</v>
          </cell>
        </row>
        <row r="8900">
          <cell r="B8900">
            <v>256852</v>
          </cell>
          <cell r="C8900" t="str">
            <v>Camera Lens Black-Olvio L28</v>
          </cell>
          <cell r="D8900">
            <v>1.0349999999999999</v>
          </cell>
        </row>
        <row r="8901">
          <cell r="B8901">
            <v>256853</v>
          </cell>
          <cell r="C8901" t="str">
            <v>Conductive Cloth LCD Shielding Cover 53.5*34.5*0.1mm-Olvio L28</v>
          </cell>
          <cell r="D8901">
            <v>1.03</v>
          </cell>
        </row>
        <row r="8902">
          <cell r="B8902">
            <v>256854</v>
          </cell>
          <cell r="C8902" t="str">
            <v>Insulation Tape 29*7.3*0.05mm-Olvio L28</v>
          </cell>
          <cell r="D8902">
            <v>1.03</v>
          </cell>
        </row>
        <row r="8903">
          <cell r="B8903">
            <v>256855</v>
          </cell>
          <cell r="C8903" t="str">
            <v>Screw PM1.4*3.5 D=2.5*0.7mm-Olvio L28</v>
          </cell>
          <cell r="D8903">
            <v>9.27</v>
          </cell>
        </row>
        <row r="8904">
          <cell r="B8904">
            <v>256856</v>
          </cell>
          <cell r="C8904" t="str">
            <v>Waterproof Label 4mm-Olvio L28</v>
          </cell>
          <cell r="D8904">
            <v>1.0103</v>
          </cell>
        </row>
        <row r="8905">
          <cell r="B8905">
            <v>256857</v>
          </cell>
          <cell r="C8905" t="str">
            <v>Handset IMEI Label 33.6*14*0.1mm-Olvio L28</v>
          </cell>
          <cell r="D8905">
            <v>1.02</v>
          </cell>
        </row>
        <row r="8906">
          <cell r="B8906">
            <v>256858</v>
          </cell>
          <cell r="C8906" t="str">
            <v>Screw Label Dia 2.5mm With "W"-Olvio L28</v>
          </cell>
          <cell r="D8906">
            <v>1.02</v>
          </cell>
        </row>
        <row r="8907">
          <cell r="B8907">
            <v>256859</v>
          </cell>
          <cell r="C8907" t="str">
            <v>Shielding Cover Label 11.29*22.7*0.1mm-Olvio L28</v>
          </cell>
          <cell r="D8907">
            <v>1.02</v>
          </cell>
        </row>
        <row r="8908">
          <cell r="B8908">
            <v>256860</v>
          </cell>
          <cell r="C8908" t="str">
            <v>Screen Protector Film-Olvio L28</v>
          </cell>
          <cell r="D8908">
            <v>1.02</v>
          </cell>
        </row>
        <row r="8909">
          <cell r="B8909">
            <v>256861</v>
          </cell>
          <cell r="C8909" t="str">
            <v>GB Seal Label 40.20mm-Olvio L28</v>
          </cell>
          <cell r="D8909">
            <v>1.02</v>
          </cell>
        </row>
        <row r="8910">
          <cell r="B8910">
            <v>256862</v>
          </cell>
          <cell r="C8910" t="str">
            <v>Handset PE Bag 160*70mm-Olvio L28</v>
          </cell>
          <cell r="D8910">
            <v>1.0049999999999999</v>
          </cell>
        </row>
        <row r="8911">
          <cell r="B8911">
            <v>256863</v>
          </cell>
          <cell r="C8911" t="str">
            <v>RES 0201 300Kohm</v>
          </cell>
          <cell r="D8911">
            <v>1.0309999999999999</v>
          </cell>
        </row>
        <row r="8912">
          <cell r="B8912">
            <v>256864</v>
          </cell>
          <cell r="C8912" t="str">
            <v>TVS_Diode_Bi 5V WBFBP-02C-A</v>
          </cell>
          <cell r="D8912">
            <v>3.093</v>
          </cell>
        </row>
        <row r="8913">
          <cell r="B8913">
            <v>256865</v>
          </cell>
          <cell r="C8913" t="str">
            <v>TVS_Diode_Uni 12V DFN2*2-3L</v>
          </cell>
          <cell r="D8913">
            <v>2.0619999999999998</v>
          </cell>
        </row>
        <row r="8914">
          <cell r="B8914">
            <v>256866</v>
          </cell>
          <cell r="C8914" t="str">
            <v>Antenna Shrapnel/Length 3.5mm+/-0.15mm*width 1.0mm +/-0.05mm*heigh 3.5mm +/-0.05mm,operational height 2.35~3.5H</v>
          </cell>
          <cell r="D8914">
            <v>3.093</v>
          </cell>
        </row>
        <row r="8915">
          <cell r="B8915">
            <v>256867</v>
          </cell>
          <cell r="C8915" t="str">
            <v>USB connector/micro 5/9.65 +/-0.1mm*6.05 +/-0.1mm*2.8 +/-0.1mm</v>
          </cell>
          <cell r="D8915">
            <v>1.0309999999999999</v>
          </cell>
        </row>
        <row r="8916">
          <cell r="B8916">
            <v>256868</v>
          </cell>
          <cell r="C8916" t="str">
            <v>charging front-end protection/ETA7014CSG/36V/6.1V/5A/35mohm/SOT23-6/3*1.6*1.25mm</v>
          </cell>
          <cell r="D8916">
            <v>1</v>
          </cell>
        </row>
        <row r="8917">
          <cell r="B8917">
            <v>256869</v>
          </cell>
          <cell r="C8917" t="str">
            <v>H77A_SUBPCB/P1/4 layer through-hole/41.9*18.8*0.5mm</v>
          </cell>
          <cell r="D8917">
            <v>1.0149999999999999</v>
          </cell>
        </row>
        <row r="8918">
          <cell r="B8918">
            <v>256871</v>
          </cell>
          <cell r="C8918" t="str">
            <v>Battery Cell-WMB0700101AABB</v>
          </cell>
          <cell r="D8918">
            <v>1.004</v>
          </cell>
        </row>
        <row r="8919">
          <cell r="B8919">
            <v>256872</v>
          </cell>
          <cell r="C8919" t="str">
            <v>Protection Board-WMB0700101AABB</v>
          </cell>
          <cell r="D8919">
            <v>1.02</v>
          </cell>
        </row>
        <row r="8920">
          <cell r="B8920">
            <v>256873</v>
          </cell>
          <cell r="C8920" t="str">
            <v>TOP Housing-WMB0700101AABB</v>
          </cell>
          <cell r="D8920">
            <v>1.0149999999999999</v>
          </cell>
        </row>
        <row r="8921">
          <cell r="B8921">
            <v>256874</v>
          </cell>
          <cell r="C8921" t="str">
            <v>Bottom Housing-WMB0700101AABB</v>
          </cell>
          <cell r="D8921">
            <v>1.01</v>
          </cell>
        </row>
        <row r="8922">
          <cell r="B8922">
            <v>256875</v>
          </cell>
          <cell r="C8922" t="str">
            <v>Highland Barley Paper-WMB0700101AABB</v>
          </cell>
          <cell r="D8922">
            <v>1.02</v>
          </cell>
        </row>
        <row r="8923">
          <cell r="B8923">
            <v>256876</v>
          </cell>
          <cell r="C8923" t="str">
            <v>Battery Label-WMB0700101AABB</v>
          </cell>
          <cell r="D8923">
            <v>1.02</v>
          </cell>
        </row>
        <row r="8924">
          <cell r="B8924">
            <v>256877</v>
          </cell>
          <cell r="C8924" t="str">
            <v>PE Bag(Battery)-WMB0700101AABB</v>
          </cell>
          <cell r="D8924">
            <v>1</v>
          </cell>
        </row>
        <row r="8925">
          <cell r="B8925">
            <v>256878</v>
          </cell>
          <cell r="C8925" t="str">
            <v>Nickel Strip(Positive Pole)-WMB0700101AABB</v>
          </cell>
          <cell r="D8925">
            <v>4.5000000000000003E-5</v>
          </cell>
        </row>
        <row r="8926">
          <cell r="B8926">
            <v>256879</v>
          </cell>
          <cell r="C8926" t="str">
            <v>Nickel Strip(Negative Pole)-WMB0700101AABB</v>
          </cell>
          <cell r="D8926">
            <v>4.0000000000000003E-5</v>
          </cell>
        </row>
        <row r="8927">
          <cell r="B8927">
            <v>256880</v>
          </cell>
          <cell r="C8927" t="str">
            <v>3M Glue Tape-WMB0700101AABB</v>
          </cell>
          <cell r="D8927">
            <v>1E-4</v>
          </cell>
        </row>
        <row r="8928">
          <cell r="B8928">
            <v>256881</v>
          </cell>
          <cell r="C8928" t="str">
            <v>ABS (Battery)-WMB0700101AABB</v>
          </cell>
          <cell r="D8928">
            <v>2.5149999999999999E-4</v>
          </cell>
        </row>
        <row r="8929">
          <cell r="B8929">
            <v>256882</v>
          </cell>
          <cell r="C8929" t="str">
            <v>Insulating Tape Brown Paper L:32-33mm,W:5.0-5.2mm-WMB0700101AABB</v>
          </cell>
          <cell r="D8929">
            <v>0.03</v>
          </cell>
        </row>
        <row r="8930">
          <cell r="B8930">
            <v>256926</v>
          </cell>
          <cell r="C8930" t="str">
            <v>Main PCBA-Primo H9 Pro (WM) 3GB</v>
          </cell>
          <cell r="D8930">
            <v>1</v>
          </cell>
        </row>
        <row r="8931">
          <cell r="B8931">
            <v>257013</v>
          </cell>
          <cell r="C8931" t="str">
            <v>Antenna GSM-Axino A01</v>
          </cell>
          <cell r="D8931">
            <v>1</v>
          </cell>
        </row>
        <row r="8932">
          <cell r="B8932">
            <v>257014</v>
          </cell>
          <cell r="C8932" t="str">
            <v>Keypad Dark Blue-Axino A01</v>
          </cell>
          <cell r="D8932">
            <v>1.0149999999999999</v>
          </cell>
        </row>
        <row r="8933">
          <cell r="B8933">
            <v>257015</v>
          </cell>
          <cell r="C8933" t="str">
            <v>Keypad Light Blue-Axino A01</v>
          </cell>
          <cell r="D8933">
            <v>1.0149999999999999</v>
          </cell>
        </row>
        <row r="8934">
          <cell r="B8934">
            <v>257144</v>
          </cell>
          <cell r="C8934" t="str">
            <v>Antenna GSM-Olvio L28</v>
          </cell>
          <cell r="D8934">
            <v>1</v>
          </cell>
        </row>
        <row r="8935">
          <cell r="B8935">
            <v>257145</v>
          </cell>
          <cell r="C8935" t="str">
            <v>Keypad Light Blue-Olvio L28</v>
          </cell>
          <cell r="D8935">
            <v>1.0149999999999999</v>
          </cell>
        </row>
        <row r="8936">
          <cell r="B8936">
            <v>257184</v>
          </cell>
          <cell r="C8936" t="str">
            <v>Touch With LCM-Black-Primo NF5</v>
          </cell>
          <cell r="D8936">
            <v>1.02</v>
          </cell>
        </row>
        <row r="8937">
          <cell r="B8937">
            <v>257185</v>
          </cell>
          <cell r="C8937" t="str">
            <v>Camera 8M Front -Primo NF5</v>
          </cell>
          <cell r="D8937">
            <v>1.0049999999999999</v>
          </cell>
        </row>
        <row r="8938">
          <cell r="B8938">
            <v>257186</v>
          </cell>
          <cell r="C8938" t="str">
            <v>Camera 13M Rear-Primo NF5</v>
          </cell>
          <cell r="D8938">
            <v>1.0049999999999999</v>
          </cell>
        </row>
        <row r="8939">
          <cell r="B8939">
            <v>257187</v>
          </cell>
          <cell r="C8939" t="str">
            <v>Camera VGA 0.3M BTB-Primo NF5</v>
          </cell>
          <cell r="D8939">
            <v>1.0049999999999999</v>
          </cell>
        </row>
        <row r="8940">
          <cell r="B8940">
            <v>257188</v>
          </cell>
          <cell r="C8940" t="str">
            <v>Camera VGA 0.3M -Primo NF5</v>
          </cell>
          <cell r="D8940">
            <v>1.0049999999999999</v>
          </cell>
        </row>
        <row r="8941">
          <cell r="B8941">
            <v>257189</v>
          </cell>
          <cell r="C8941" t="str">
            <v>Fingerprint-Carbon Black-Primo NF5</v>
          </cell>
          <cell r="D8941">
            <v>1.01</v>
          </cell>
        </row>
        <row r="8942">
          <cell r="B8942">
            <v>257190</v>
          </cell>
          <cell r="C8942" t="str">
            <v>Fingerprint-Earth Blue-Primo NF5</v>
          </cell>
          <cell r="D8942">
            <v>1.01</v>
          </cell>
        </row>
        <row r="8943">
          <cell r="B8943">
            <v>257191</v>
          </cell>
          <cell r="C8943" t="str">
            <v>Fingerprint-Emerald Green-Primo NF5</v>
          </cell>
          <cell r="D8943">
            <v>1.01</v>
          </cell>
        </row>
        <row r="8944">
          <cell r="B8944">
            <v>257192</v>
          </cell>
          <cell r="C8944" t="str">
            <v>Fingerprint-Pastel Purple-Primo NF5</v>
          </cell>
          <cell r="D8944">
            <v>1.01</v>
          </cell>
        </row>
        <row r="8945">
          <cell r="B8945">
            <v>257193</v>
          </cell>
          <cell r="C8945" t="str">
            <v>Receiver-Primo NF5</v>
          </cell>
          <cell r="D8945">
            <v>1.01</v>
          </cell>
        </row>
        <row r="8946">
          <cell r="B8946">
            <v>257194</v>
          </cell>
          <cell r="C8946" t="str">
            <v>Speaker-Primo NF5</v>
          </cell>
          <cell r="D8946">
            <v>1.0149999999999999</v>
          </cell>
        </row>
        <row r="8947">
          <cell r="B8947">
            <v>257195</v>
          </cell>
          <cell r="C8947" t="str">
            <v>Vibrator Motor-Primo NF5</v>
          </cell>
          <cell r="D8947">
            <v>1.01</v>
          </cell>
        </row>
        <row r="8948">
          <cell r="B8948">
            <v>257196</v>
          </cell>
          <cell r="C8948" t="str">
            <v>Microphone-Primo NF5</v>
          </cell>
          <cell r="D8948">
            <v>1.0149999999999999</v>
          </cell>
        </row>
        <row r="8949">
          <cell r="B8949">
            <v>257197</v>
          </cell>
          <cell r="C8949" t="str">
            <v>Main FPC-Primo NF5</v>
          </cell>
          <cell r="D8949">
            <v>1.008</v>
          </cell>
        </row>
        <row r="8950">
          <cell r="B8950">
            <v>257198</v>
          </cell>
          <cell r="C8950" t="str">
            <v>FPC Side Key-Primo NF5</v>
          </cell>
          <cell r="D8950">
            <v>1.0125</v>
          </cell>
        </row>
        <row r="8951">
          <cell r="B8951">
            <v>257199</v>
          </cell>
          <cell r="C8951" t="str">
            <v>FPC Light Sensor -Primo NF5</v>
          </cell>
          <cell r="D8951">
            <v>1.008</v>
          </cell>
        </row>
        <row r="8952">
          <cell r="B8952">
            <v>257200</v>
          </cell>
          <cell r="C8952" t="str">
            <v>FPC Speaker-Primo NF5</v>
          </cell>
          <cell r="D8952">
            <v>1.0044999999999999</v>
          </cell>
        </row>
        <row r="8953">
          <cell r="B8953">
            <v>257201</v>
          </cell>
          <cell r="C8953" t="str">
            <v>FPC Receiver -Primo NF5</v>
          </cell>
          <cell r="D8953">
            <v>1.0044999999999999</v>
          </cell>
        </row>
        <row r="8954">
          <cell r="B8954">
            <v>257202</v>
          </cell>
          <cell r="C8954" t="str">
            <v>Cable Coaxial-Primo NF5</v>
          </cell>
          <cell r="D8954">
            <v>1.0149999999999999</v>
          </cell>
        </row>
        <row r="8955">
          <cell r="B8955">
            <v>257203</v>
          </cell>
          <cell r="C8955" t="str">
            <v>Antenna GSM -Primo NF5</v>
          </cell>
          <cell r="D8955">
            <v>1.03</v>
          </cell>
        </row>
        <row r="8956">
          <cell r="B8956">
            <v>257204</v>
          </cell>
          <cell r="C8956" t="str">
            <v>Antenna Diversity-Primo NF5</v>
          </cell>
          <cell r="D8956">
            <v>1.03</v>
          </cell>
        </row>
        <row r="8957">
          <cell r="B8957">
            <v>257205</v>
          </cell>
          <cell r="C8957" t="str">
            <v>Antenna WIFI/GPS/BT-Primo NF5</v>
          </cell>
          <cell r="D8957">
            <v>1.03</v>
          </cell>
        </row>
        <row r="8958">
          <cell r="B8958">
            <v>257206</v>
          </cell>
          <cell r="C8958" t="str">
            <v>Battery WMB4000I-Primo NF5</v>
          </cell>
          <cell r="D8958">
            <v>1.004</v>
          </cell>
        </row>
        <row r="8959">
          <cell r="B8959">
            <v>257207</v>
          </cell>
          <cell r="C8959" t="str">
            <v>Front Housing-Carbon Black-Primo NF5</v>
          </cell>
          <cell r="D8959">
            <v>1.02</v>
          </cell>
        </row>
        <row r="8960">
          <cell r="B8960">
            <v>257208</v>
          </cell>
          <cell r="C8960" t="str">
            <v>Middle Housing-Carbon Black-Primo NF5</v>
          </cell>
          <cell r="D8960">
            <v>1.02</v>
          </cell>
        </row>
        <row r="8961">
          <cell r="B8961">
            <v>257209</v>
          </cell>
          <cell r="C8961" t="str">
            <v>Speaker Bracket-Carbon Black-Primo NF5</v>
          </cell>
          <cell r="D8961">
            <v>1.02</v>
          </cell>
        </row>
        <row r="8962">
          <cell r="B8962">
            <v>257210</v>
          </cell>
          <cell r="C8962" t="str">
            <v>Back Housing(Battery Cover)-Carbon Black-Primo NF5</v>
          </cell>
          <cell r="D8962">
            <v>1.02</v>
          </cell>
        </row>
        <row r="8963">
          <cell r="B8963">
            <v>257211</v>
          </cell>
          <cell r="C8963" t="str">
            <v>Back Housing(Battery Cover)-Earth Blue-Primo NF5</v>
          </cell>
          <cell r="D8963">
            <v>1.02</v>
          </cell>
        </row>
        <row r="8964">
          <cell r="B8964">
            <v>257212</v>
          </cell>
          <cell r="C8964" t="str">
            <v>Back Housing(Battery Cover)-Emerald Green-Primo NF5</v>
          </cell>
          <cell r="D8964">
            <v>1.02</v>
          </cell>
        </row>
        <row r="8965">
          <cell r="B8965">
            <v>257213</v>
          </cell>
          <cell r="C8965" t="str">
            <v>Back Housing(Battery Cover)-Pastel Purple-Primo NF5</v>
          </cell>
          <cell r="D8965">
            <v>1.02</v>
          </cell>
        </row>
        <row r="8966">
          <cell r="B8966">
            <v>257214</v>
          </cell>
          <cell r="C8966" t="str">
            <v>SIM Card Tray-Carbon Black-Primo NF5</v>
          </cell>
          <cell r="D8966">
            <v>1.01</v>
          </cell>
        </row>
        <row r="8967">
          <cell r="B8967">
            <v>257215</v>
          </cell>
          <cell r="C8967" t="str">
            <v>SIM Card Tray-Earth Blue-Primo NF5</v>
          </cell>
          <cell r="D8967">
            <v>1.01</v>
          </cell>
        </row>
        <row r="8968">
          <cell r="B8968">
            <v>257216</v>
          </cell>
          <cell r="C8968" t="str">
            <v>SIM Card Tray-Emerald Green-Primo NF5</v>
          </cell>
          <cell r="D8968">
            <v>1.01</v>
          </cell>
        </row>
        <row r="8969">
          <cell r="B8969">
            <v>257217</v>
          </cell>
          <cell r="C8969" t="str">
            <v>SIM Card Tray-Pastel Purple-Primo NF5</v>
          </cell>
          <cell r="D8969">
            <v>1.01</v>
          </cell>
        </row>
        <row r="8970">
          <cell r="B8970">
            <v>257218</v>
          </cell>
          <cell r="C8970" t="str">
            <v>Silicon Light Sensor Case-Primo NF5</v>
          </cell>
          <cell r="D8970">
            <v>1.0249999999999999</v>
          </cell>
        </row>
        <row r="8971">
          <cell r="B8971">
            <v>257219</v>
          </cell>
          <cell r="C8971" t="str">
            <v>Side Key-Carbon Black-Primo NF5</v>
          </cell>
          <cell r="D8971">
            <v>1.01</v>
          </cell>
        </row>
        <row r="8972">
          <cell r="B8972">
            <v>257220</v>
          </cell>
          <cell r="C8972" t="str">
            <v>Side Key-Earth Blue-Primo NF5</v>
          </cell>
          <cell r="D8972">
            <v>1.01</v>
          </cell>
        </row>
        <row r="8973">
          <cell r="B8973">
            <v>257221</v>
          </cell>
          <cell r="C8973" t="str">
            <v>Side Key-Emerald Green-Primo NF5</v>
          </cell>
          <cell r="D8973">
            <v>1.01</v>
          </cell>
        </row>
        <row r="8974">
          <cell r="B8974">
            <v>257222</v>
          </cell>
          <cell r="C8974" t="str">
            <v>Side Key-Pastel Purple-Primo NF5</v>
          </cell>
          <cell r="D8974">
            <v>1.01</v>
          </cell>
        </row>
        <row r="8975">
          <cell r="B8975">
            <v>257223</v>
          </cell>
          <cell r="C8975" t="str">
            <v>Camera Lens Rear-Black-Primo NF5</v>
          </cell>
          <cell r="D8975">
            <v>1.0149999999999999</v>
          </cell>
        </row>
        <row r="8976">
          <cell r="B8976">
            <v>257224</v>
          </cell>
          <cell r="C8976" t="str">
            <v>Foam Front Camera 5.4*3.4*0.85mm-Primo NF5</v>
          </cell>
          <cell r="D8976">
            <v>1.03</v>
          </cell>
        </row>
        <row r="8977">
          <cell r="B8977">
            <v>257225</v>
          </cell>
          <cell r="C8977" t="str">
            <v>Mylar LCD Shading 18.5*4.6*0.03mm-Primo NF5</v>
          </cell>
          <cell r="D8977">
            <v>1.03</v>
          </cell>
        </row>
        <row r="8978">
          <cell r="B8978">
            <v>257226</v>
          </cell>
          <cell r="C8978" t="str">
            <v>Mylar Light Sensor Connector 5.5*5.5*0.05mm-Primo NF5</v>
          </cell>
          <cell r="D8978">
            <v>1.03</v>
          </cell>
        </row>
        <row r="8979">
          <cell r="B8979">
            <v>257227</v>
          </cell>
          <cell r="C8979" t="str">
            <v>Mylar Side Key Connector 18.0*7.4*0.05mm-Primo NF5</v>
          </cell>
          <cell r="D8979">
            <v>1.03</v>
          </cell>
        </row>
        <row r="8980">
          <cell r="B8980">
            <v>257228</v>
          </cell>
          <cell r="C8980" t="str">
            <v>Mylar Battery Connector 13.0*4.8*0.05mm-Primo NF5</v>
          </cell>
          <cell r="D8980">
            <v>1.03</v>
          </cell>
        </row>
        <row r="8981">
          <cell r="B8981">
            <v>257229</v>
          </cell>
          <cell r="C8981" t="str">
            <v>Conductive Cloth Speaker 21.7*6.0*0.05mm-Primo NF5</v>
          </cell>
          <cell r="D8981">
            <v>1.03</v>
          </cell>
        </row>
        <row r="8982">
          <cell r="B8982">
            <v>257230</v>
          </cell>
          <cell r="C8982" t="str">
            <v>Conductive Cloth Camera Connector 18.75*14.25*0.05mm -Primo NF5</v>
          </cell>
          <cell r="D8982">
            <v>1.03</v>
          </cell>
        </row>
        <row r="8983">
          <cell r="B8983">
            <v>257231</v>
          </cell>
          <cell r="C8983" t="str">
            <v>Mylar MIC 12.0*7.0*0.08mm-Primo NF5</v>
          </cell>
          <cell r="D8983">
            <v>1.03</v>
          </cell>
        </row>
        <row r="8984">
          <cell r="B8984">
            <v>257232</v>
          </cell>
          <cell r="C8984" t="str">
            <v>Graphite Film LCD 81.0*70.0*0.05mm-Primo NF5</v>
          </cell>
          <cell r="D8984">
            <v>1.0149999999999999</v>
          </cell>
        </row>
        <row r="8985">
          <cell r="B8985">
            <v>257233</v>
          </cell>
          <cell r="C8985" t="str">
            <v>Graphite Film Speaker 40.0*40.0*0.075mm-Primo NF5</v>
          </cell>
          <cell r="D8985">
            <v>1.0149999999999999</v>
          </cell>
        </row>
        <row r="8986">
          <cell r="B8986">
            <v>257234</v>
          </cell>
          <cell r="C8986" t="str">
            <v>Graphite Film PCBA 90.0*48.78*0.075mm-Primo NF5</v>
          </cell>
          <cell r="D8986">
            <v>1.0149999999999999</v>
          </cell>
        </row>
        <row r="8987">
          <cell r="B8987">
            <v>257235</v>
          </cell>
          <cell r="C8987" t="str">
            <v>Screw 1.4*2.5mm-Primo NF5</v>
          </cell>
          <cell r="D8987">
            <v>3.12</v>
          </cell>
        </row>
        <row r="8988">
          <cell r="B8988">
            <v>257236</v>
          </cell>
          <cell r="C8988" t="str">
            <v>Screw 1.4*3.0mm-Primo NF5</v>
          </cell>
          <cell r="D8988">
            <v>17.68</v>
          </cell>
        </row>
        <row r="8989">
          <cell r="B8989">
            <v>257237</v>
          </cell>
          <cell r="C8989" t="str">
            <v>Screw Label Dia 2.5mm With "W"-Primo NF5</v>
          </cell>
          <cell r="D8989">
            <v>2.0699999999999998</v>
          </cell>
        </row>
        <row r="8990">
          <cell r="B8990">
            <v>257238</v>
          </cell>
          <cell r="C8990" t="str">
            <v>Waterproof Label 3.5mm-Primo NF5</v>
          </cell>
          <cell r="D8990">
            <v>2.0699999999999998</v>
          </cell>
        </row>
        <row r="8991">
          <cell r="B8991">
            <v>257239</v>
          </cell>
          <cell r="C8991" t="str">
            <v>Sim Card Ejector Pin-Primo NF5</v>
          </cell>
          <cell r="D8991">
            <v>1.0015000000000001</v>
          </cell>
        </row>
        <row r="8992">
          <cell r="B8992">
            <v>257240</v>
          </cell>
          <cell r="C8992" t="str">
            <v>TP Protective Film-Primo NF5</v>
          </cell>
          <cell r="D8992">
            <v>1.02</v>
          </cell>
        </row>
        <row r="8993">
          <cell r="B8993">
            <v>257241</v>
          </cell>
          <cell r="C8993" t="str">
            <v>Battery Cover Protective Film-Primo NF5</v>
          </cell>
          <cell r="D8993">
            <v>1.03</v>
          </cell>
        </row>
        <row r="8994">
          <cell r="B8994">
            <v>257242</v>
          </cell>
          <cell r="C8994" t="str">
            <v>Phone Case-Primo NF5</v>
          </cell>
          <cell r="D8994">
            <v>1</v>
          </cell>
        </row>
        <row r="8995">
          <cell r="B8995">
            <v>257243</v>
          </cell>
          <cell r="C8995" t="str">
            <v>Handset IMEI Label 35.19mm-Primo NF5</v>
          </cell>
          <cell r="D8995">
            <v>1.0349999999999999</v>
          </cell>
        </row>
        <row r="8996">
          <cell r="B8996">
            <v>257244</v>
          </cell>
          <cell r="C8996" t="str">
            <v>GB Seal Label 38*19mm-Primo NF5</v>
          </cell>
          <cell r="D8996">
            <v>1.0349999999999999</v>
          </cell>
        </row>
        <row r="8997">
          <cell r="B8997">
            <v>257245</v>
          </cell>
          <cell r="C8997" t="str">
            <v>Handset PE Bag 100*200mm-Primo NF5</v>
          </cell>
          <cell r="D8997">
            <v>1.0029999999999999</v>
          </cell>
        </row>
        <row r="8998">
          <cell r="B8998">
            <v>257386</v>
          </cell>
          <cell r="C8998" t="str">
            <v>Main PCBA-Primo RM4 (WM) 3GB</v>
          </cell>
          <cell r="D8998">
            <v>1</v>
          </cell>
        </row>
        <row r="8999">
          <cell r="B8999">
            <v>257407</v>
          </cell>
          <cell r="C8999" t="str">
            <v>Main PCBA-Primo N5 (WM) 4GB</v>
          </cell>
          <cell r="D8999">
            <v>1</v>
          </cell>
        </row>
        <row r="9000">
          <cell r="B9000">
            <v>257426</v>
          </cell>
          <cell r="C9000" t="str">
            <v>Main PCBA-Primo NF5 (WM) 3GB</v>
          </cell>
          <cell r="D9000">
            <v>1</v>
          </cell>
        </row>
        <row r="9001">
          <cell r="B9001">
            <v>257434</v>
          </cell>
          <cell r="C9001" t="str">
            <v>Sub PCBA-Primo NF5 (WM) 3GB</v>
          </cell>
          <cell r="D9001">
            <v>1</v>
          </cell>
        </row>
        <row r="9002">
          <cell r="B9002">
            <v>257457</v>
          </cell>
          <cell r="C9002" t="str">
            <v>Sub PCBA-Primo N5 (WM) 4GB</v>
          </cell>
          <cell r="D9002">
            <v>1</v>
          </cell>
        </row>
        <row r="9003">
          <cell r="B9003">
            <v>257537</v>
          </cell>
          <cell r="C9003" t="str">
            <v>IND 0201 22nH 130mA</v>
          </cell>
          <cell r="D9003">
            <v>1.0309999999999999</v>
          </cell>
        </row>
        <row r="9004">
          <cell r="B9004">
            <v>257538</v>
          </cell>
          <cell r="C9004" t="str">
            <v>IND 2016 0.33uH 4600mA</v>
          </cell>
          <cell r="D9004">
            <v>2.0619999999999998</v>
          </cell>
        </row>
        <row r="9005">
          <cell r="B9005">
            <v>257544</v>
          </cell>
          <cell r="C9005" t="str">
            <v>CPU/MT6762V/WB/A53/Octa core/2.0GHz/1.5GHz/TDD+FDD+W+TD+G/VFBGA-558/11.4*11*0.9mm</v>
          </cell>
          <cell r="D9005">
            <v>1.0149999999999999</v>
          </cell>
        </row>
        <row r="9006">
          <cell r="B9006">
            <v>257545</v>
          </cell>
          <cell r="C9006" t="str">
            <v>one way LDO/1.8V/2%/600mA/100uA/80dB/UDFN4/1*1*0.4mm</v>
          </cell>
          <cell r="D9006">
            <v>1.0309999999999999</v>
          </cell>
        </row>
        <row r="9007">
          <cell r="B9007">
            <v>257546</v>
          </cell>
          <cell r="C9007" t="str">
            <v>one way LDO/1.05V/1%/300mA/50uA/78dB/UDFN4/1*1*0.4mm</v>
          </cell>
          <cell r="D9007">
            <v>1.0309999999999999</v>
          </cell>
        </row>
        <row r="9008">
          <cell r="B9008">
            <v>257548</v>
          </cell>
          <cell r="C9008" t="str">
            <v>DC-DC/MT6691ZXP/A/2.5-5.5V/3A/45uA/0.6V/2.4MHz/WL-CSP15/2.02*1.31*0.6mm</v>
          </cell>
          <cell r="D9008">
            <v>1.0309999999999999</v>
          </cell>
        </row>
        <row r="9009">
          <cell r="B9009">
            <v>257550</v>
          </cell>
          <cell r="C9009" t="str">
            <v>DC-DC/MT6691OOP/A/2.5-5.5V/3A/45uA/1.125V/2.4MHz/WL-CSP15/2.02*1.31*0.6mm</v>
          </cell>
          <cell r="D9009">
            <v>1.0309999999999999</v>
          </cell>
        </row>
        <row r="9010">
          <cell r="B9010">
            <v>257551</v>
          </cell>
          <cell r="C9010" t="str">
            <v>Filter/HDFB07RSS-B5/B7RX/15dBm/2dB/50ohm/50ohm/1109/0.65mm/0.25kV/2a</v>
          </cell>
          <cell r="D9010">
            <v>1.0309999999999999</v>
          </cell>
        </row>
        <row r="9011">
          <cell r="B9011">
            <v>257553</v>
          </cell>
          <cell r="C9011" t="str">
            <v>Duplexer/B39272B1230P810/B7/29 dBm/1.9000dB/1.9000dB/55+56dB/1814/1.8000*1.4000*0.475mm</v>
          </cell>
          <cell r="D9011">
            <v>1.0309999999999999</v>
          </cell>
        </row>
        <row r="9012">
          <cell r="B9012">
            <v>257554</v>
          </cell>
          <cell r="C9012" t="str">
            <v>Duplexer/B39851B8622P810/B20/29 dBm/2.5000dB/3.0000dB/60+60dB/1814/1.8000*1.4000*0.475mm</v>
          </cell>
          <cell r="D9012">
            <v>1.0309999999999999</v>
          </cell>
        </row>
        <row r="9013">
          <cell r="B9013">
            <v>257556</v>
          </cell>
          <cell r="C9013" t="str">
            <v>BTB/34/9.3 +/-0.2mm*2.5 +/-0.2mm*0.8 +/-0.05mm/0.4 PITCH</v>
          </cell>
          <cell r="D9013">
            <v>1.0149999999999999</v>
          </cell>
        </row>
        <row r="9014">
          <cell r="B9014">
            <v>257558</v>
          </cell>
          <cell r="C9014" t="str">
            <v>H02A Shield CoVer/Copper-Nickel-Zinc Alloy/Spray insulating paint inside on top/31.16+/-0.08mm*33.42+/-0.08mm*1.45MM+/-0.06mm</v>
          </cell>
          <cell r="D9014">
            <v>1.0149999999999999</v>
          </cell>
        </row>
        <row r="9015">
          <cell r="B9015">
            <v>257560</v>
          </cell>
          <cell r="C9015" t="str">
            <v>H02A Shield CoVer/Copper-Nickel-Zinc Alloy/Spray insulating paint inside on top/13.31+/-0.08mm*18.26+/-0.08mm*1.45MM+/-0.06mm</v>
          </cell>
          <cell r="D9015">
            <v>1.0149999999999999</v>
          </cell>
        </row>
        <row r="9016">
          <cell r="B9016">
            <v>257563</v>
          </cell>
          <cell r="C9016" t="str">
            <v>H02A Shield CoVer/Copper-Nickel-Zinc Alloy/Spray insulating paint inside on top/15.16+/-0.08mm*10.84+/-0.08mm*1.45MM+/-0.06mm</v>
          </cell>
          <cell r="D9016">
            <v>1.0149999999999999</v>
          </cell>
        </row>
        <row r="9017">
          <cell r="B9017">
            <v>257565</v>
          </cell>
          <cell r="C9017" t="str">
            <v>H02A Shield CoVer/Copper-Nickel-Zinc Alloy/Spray insulating paint inside on top/28.24+/-0.08mm*19.73+/-0.08mm*1.40MM+/-0.06mm</v>
          </cell>
          <cell r="D9017">
            <v>1.0149999999999999</v>
          </cell>
        </row>
        <row r="9018">
          <cell r="B9018">
            <v>257567</v>
          </cell>
          <cell r="C9018" t="str">
            <v>H02A Shield CoVer/Copper-Nickel-Zinc Alloy/Spray insulating paint inside on top/26.36+/-0.08mm*18.36+/-0.08mm*1.45MM+/-0.06mm</v>
          </cell>
          <cell r="D9018">
            <v>1.0149999999999999</v>
          </cell>
        </row>
        <row r="9019">
          <cell r="B9019">
            <v>257568</v>
          </cell>
          <cell r="C9019" t="str">
            <v>H02A Shield CoVer/Copper-Nickel-Zinc Alloy/Spray insulating paint inside on top/23.49+/-0.08mm*8.81+/-0.08mm*1.45MM+/-0.06mm</v>
          </cell>
          <cell r="D9019">
            <v>1.0149999999999999</v>
          </cell>
        </row>
        <row r="9020">
          <cell r="B9020">
            <v>257569</v>
          </cell>
          <cell r="C9020" t="str">
            <v>H02A/8 layer/2 class/P0/surface treatment/Immersion gold+OSP (BGAarea)/69.3 +/-0.1mm*47 +/-0.1mm*/0.8 +/-0.08mm</v>
          </cell>
          <cell r="D9020">
            <v>1.0149999999999999</v>
          </cell>
        </row>
        <row r="9021">
          <cell r="B9021">
            <v>257570</v>
          </cell>
          <cell r="C9021" t="str">
            <v>cilicon mic/sensitivity -38+/-1dB/Bottom-ported/spec : 3.76x2.95x1.1mm</v>
          </cell>
          <cell r="D9021">
            <v>1.018</v>
          </cell>
        </row>
        <row r="9022">
          <cell r="B9022">
            <v>257571</v>
          </cell>
          <cell r="C9022" t="str">
            <v>H02A_SUBPCB/P1/4 layer through-hole/41*16.9*0.6mm</v>
          </cell>
          <cell r="D9022">
            <v>1.0149999999999999</v>
          </cell>
        </row>
        <row r="9023">
          <cell r="B9023">
            <v>257585</v>
          </cell>
          <cell r="C9023" t="str">
            <v>Touch Panel-Black-Primo F10</v>
          </cell>
          <cell r="D9023">
            <v>1.02</v>
          </cell>
        </row>
        <row r="9024">
          <cell r="B9024">
            <v>257586</v>
          </cell>
          <cell r="C9024" t="str">
            <v>LCM-Primo F10</v>
          </cell>
          <cell r="D9024">
            <v>1.02</v>
          </cell>
        </row>
        <row r="9025">
          <cell r="B9025">
            <v>257587</v>
          </cell>
          <cell r="C9025" t="str">
            <v>Front Housing-Oil Black-Primo F10</v>
          </cell>
          <cell r="D9025">
            <v>1.02</v>
          </cell>
        </row>
        <row r="9026">
          <cell r="B9026">
            <v>257588</v>
          </cell>
          <cell r="C9026" t="str">
            <v>Front Housing-Mint Green-Primo F10</v>
          </cell>
          <cell r="D9026">
            <v>1.02</v>
          </cell>
        </row>
        <row r="9027">
          <cell r="B9027">
            <v>257589</v>
          </cell>
          <cell r="C9027" t="str">
            <v>Camera 5M FF Front-Primo F10</v>
          </cell>
          <cell r="D9027">
            <v>1.0049999999999999</v>
          </cell>
        </row>
        <row r="9028">
          <cell r="B9028">
            <v>257590</v>
          </cell>
          <cell r="C9028" t="str">
            <v>Camera 8M Back-Primo F10</v>
          </cell>
          <cell r="D9028">
            <v>1.0049999999999999</v>
          </cell>
        </row>
        <row r="9029">
          <cell r="B9029">
            <v>257591</v>
          </cell>
          <cell r="C9029" t="str">
            <v>Camera 8W Back-Primo F10</v>
          </cell>
          <cell r="D9029">
            <v>1.0049999999999999</v>
          </cell>
        </row>
        <row r="9030">
          <cell r="B9030">
            <v>257592</v>
          </cell>
          <cell r="C9030" t="str">
            <v>Fingerprint-Oil Black-Primo F10</v>
          </cell>
          <cell r="D9030">
            <v>1.01</v>
          </cell>
        </row>
        <row r="9031">
          <cell r="B9031">
            <v>257593</v>
          </cell>
          <cell r="C9031" t="str">
            <v>Fingerprint-Mint Green-Primo F10</v>
          </cell>
          <cell r="D9031">
            <v>1.01</v>
          </cell>
        </row>
        <row r="9032">
          <cell r="B9032">
            <v>257594</v>
          </cell>
          <cell r="C9032" t="str">
            <v>Camera Lens Back-Primo F10</v>
          </cell>
          <cell r="D9032">
            <v>1.0149999999999999</v>
          </cell>
        </row>
        <row r="9033">
          <cell r="B9033">
            <v>257595</v>
          </cell>
          <cell r="C9033" t="str">
            <v>Rubber Front Camera 6.8*5.8*1.15mm-Primo F10</v>
          </cell>
          <cell r="D9033">
            <v>1.0249999999999999</v>
          </cell>
        </row>
        <row r="9034">
          <cell r="B9034">
            <v>257596</v>
          </cell>
          <cell r="C9034" t="str">
            <v>Photosensitive Rubber 6.44*4.06*4.8mm-Primo F10</v>
          </cell>
          <cell r="D9034">
            <v>1.0249999999999999</v>
          </cell>
        </row>
        <row r="9035">
          <cell r="B9035">
            <v>257597</v>
          </cell>
          <cell r="C9035" t="str">
            <v>Waterproof Label Dia 3.0mm-Primo F10</v>
          </cell>
          <cell r="D9035">
            <v>1.0349999999999999</v>
          </cell>
        </row>
        <row r="9036">
          <cell r="B9036">
            <v>257598</v>
          </cell>
          <cell r="C9036" t="str">
            <v>Screw Label Dia 2.5mm With "W"-Primo F10</v>
          </cell>
          <cell r="D9036">
            <v>2.0699999999999998</v>
          </cell>
        </row>
        <row r="9037">
          <cell r="B9037">
            <v>257599</v>
          </cell>
          <cell r="C9037" t="str">
            <v>Handset IMEI Label 60.52*84.33*0.1mm-Primo F10</v>
          </cell>
          <cell r="D9037">
            <v>1.0349999999999999</v>
          </cell>
        </row>
        <row r="9038">
          <cell r="B9038">
            <v>257600</v>
          </cell>
          <cell r="C9038" t="str">
            <v>Screw 1.35*3.0*2.5*0.55mm-Primo F10</v>
          </cell>
          <cell r="D9038">
            <v>16.64</v>
          </cell>
        </row>
        <row r="9039">
          <cell r="B9039">
            <v>257601</v>
          </cell>
          <cell r="C9039" t="str">
            <v>FPC Side key-Primo F10</v>
          </cell>
          <cell r="D9039">
            <v>1.0125</v>
          </cell>
        </row>
        <row r="9040">
          <cell r="B9040">
            <v>257602</v>
          </cell>
          <cell r="C9040" t="str">
            <v>Vibrator Motor-Primo F10</v>
          </cell>
          <cell r="D9040">
            <v>1.01</v>
          </cell>
        </row>
        <row r="9041">
          <cell r="B9041">
            <v>257603</v>
          </cell>
          <cell r="C9041" t="str">
            <v>Speaker-Primo F10</v>
          </cell>
          <cell r="D9041">
            <v>1.0149999999999999</v>
          </cell>
        </row>
        <row r="9042">
          <cell r="B9042">
            <v>257604</v>
          </cell>
          <cell r="C9042" t="str">
            <v>Receiver-Primo F10</v>
          </cell>
          <cell r="D9042">
            <v>1.01</v>
          </cell>
        </row>
        <row r="9043">
          <cell r="B9043">
            <v>257605</v>
          </cell>
          <cell r="C9043" t="str">
            <v>Fingerprint Gasket 13*0.25 mm-Primo F10</v>
          </cell>
          <cell r="D9043">
            <v>1.03</v>
          </cell>
        </row>
        <row r="9044">
          <cell r="B9044">
            <v>257606</v>
          </cell>
          <cell r="C9044" t="str">
            <v>Conductive Cloth 3.5*3.5*0.5mm-Primo F10</v>
          </cell>
          <cell r="D9044">
            <v>1.03</v>
          </cell>
        </row>
        <row r="9045">
          <cell r="B9045">
            <v>257607</v>
          </cell>
          <cell r="C9045" t="str">
            <v>Foam TP 155.36*74.36mm-Primo F10</v>
          </cell>
          <cell r="D9045">
            <v>1.03</v>
          </cell>
        </row>
        <row r="9046">
          <cell r="B9046">
            <v>257608</v>
          </cell>
          <cell r="C9046" t="str">
            <v>Cable Coaxial-Primo F10</v>
          </cell>
          <cell r="D9046">
            <v>1.0149999999999999</v>
          </cell>
        </row>
        <row r="9047">
          <cell r="B9047">
            <v>257609</v>
          </cell>
          <cell r="C9047" t="str">
            <v>Battery WMB3000N-Primo F10</v>
          </cell>
          <cell r="D9047">
            <v>1.004</v>
          </cell>
        </row>
        <row r="9048">
          <cell r="B9048">
            <v>257610</v>
          </cell>
          <cell r="C9048" t="str">
            <v>Back Housing(Battery Cover) Oil Black-Primo F10</v>
          </cell>
          <cell r="D9048">
            <v>1.02</v>
          </cell>
        </row>
        <row r="9049">
          <cell r="B9049">
            <v>257611</v>
          </cell>
          <cell r="C9049" t="str">
            <v>Back Housing(Battery Cover) Mint Green-Primo F10</v>
          </cell>
          <cell r="D9049">
            <v>1.02</v>
          </cell>
        </row>
        <row r="9050">
          <cell r="B9050">
            <v>257612</v>
          </cell>
          <cell r="C9050" t="str">
            <v>Conductive Copper Foil Shield Cover Heat Dissipation Double 52.46*22.04mm-Primo F10</v>
          </cell>
          <cell r="D9050">
            <v>1.0349999999999999</v>
          </cell>
        </row>
        <row r="9051">
          <cell r="B9051">
            <v>257613</v>
          </cell>
          <cell r="C9051" t="str">
            <v>Handset PE Bag A10 93*180mm-Primo F10</v>
          </cell>
          <cell r="D9051">
            <v>1.0029999999999999</v>
          </cell>
        </row>
        <row r="9052">
          <cell r="B9052">
            <v>257614</v>
          </cell>
          <cell r="C9052" t="str">
            <v>GB Seal Label 38*19 mm-Primo F10</v>
          </cell>
          <cell r="D9052">
            <v>1.0349999999999999</v>
          </cell>
        </row>
        <row r="9053">
          <cell r="B9053">
            <v>257615</v>
          </cell>
          <cell r="C9053" t="str">
            <v>Screen Protector Film-Primo F10</v>
          </cell>
          <cell r="D9053">
            <v>1.02</v>
          </cell>
        </row>
        <row r="9054">
          <cell r="B9054">
            <v>257616</v>
          </cell>
          <cell r="C9054" t="str">
            <v>Middle Housing TOP-Black-Primo F10</v>
          </cell>
          <cell r="D9054">
            <v>1.02</v>
          </cell>
        </row>
        <row r="9055">
          <cell r="B9055">
            <v>257617</v>
          </cell>
          <cell r="C9055" t="str">
            <v>Middle Housing Bottom-Black-Primo F10</v>
          </cell>
          <cell r="D9055">
            <v>1.02</v>
          </cell>
        </row>
        <row r="9056">
          <cell r="B9056">
            <v>257827</v>
          </cell>
          <cell r="C9056" t="str">
            <v>Touch With LCM-Black-Primo N5</v>
          </cell>
          <cell r="D9056">
            <v>1.02</v>
          </cell>
        </row>
        <row r="9057">
          <cell r="B9057">
            <v>257828</v>
          </cell>
          <cell r="C9057" t="str">
            <v>Camera 13M FF Front-Primo N5</v>
          </cell>
          <cell r="D9057">
            <v>1.0049999999999999</v>
          </cell>
        </row>
        <row r="9058">
          <cell r="B9058">
            <v>257829</v>
          </cell>
          <cell r="C9058" t="str">
            <v>Camera 13M AF Rear-Primo N5</v>
          </cell>
          <cell r="D9058">
            <v>1.0049999999999999</v>
          </cell>
        </row>
        <row r="9059">
          <cell r="B9059">
            <v>257830</v>
          </cell>
          <cell r="C9059" t="str">
            <v>Camera 5M FF Rear Auxiliary Wide Angle-Primo N5</v>
          </cell>
          <cell r="D9059">
            <v>1.0049999999999999</v>
          </cell>
        </row>
        <row r="9060">
          <cell r="B9060">
            <v>257831</v>
          </cell>
          <cell r="C9060" t="str">
            <v>Camera 2M FF Rear Auxiliary Depth -Primo N5</v>
          </cell>
          <cell r="D9060">
            <v>1.0049999999999999</v>
          </cell>
        </row>
        <row r="9061">
          <cell r="B9061">
            <v>257832</v>
          </cell>
          <cell r="C9061" t="str">
            <v>Fingerpint-Black Pearl-Primo N5</v>
          </cell>
          <cell r="D9061">
            <v>1.01</v>
          </cell>
        </row>
        <row r="9062">
          <cell r="B9062">
            <v>257833</v>
          </cell>
          <cell r="C9062" t="str">
            <v>Fingerpint-Space Blue-Primo N5</v>
          </cell>
          <cell r="D9062">
            <v>1.01</v>
          </cell>
        </row>
        <row r="9063">
          <cell r="B9063">
            <v>257834</v>
          </cell>
          <cell r="C9063" t="str">
            <v>Fingerpint-Teal Green-Primo N5</v>
          </cell>
          <cell r="D9063">
            <v>1.01</v>
          </cell>
        </row>
        <row r="9064">
          <cell r="B9064">
            <v>257835</v>
          </cell>
          <cell r="C9064" t="str">
            <v>Fingerpint-Scarelt Red-Primo N5</v>
          </cell>
          <cell r="D9064">
            <v>1.01</v>
          </cell>
        </row>
        <row r="9065">
          <cell r="B9065">
            <v>257836</v>
          </cell>
          <cell r="C9065" t="str">
            <v>Receiver-Primo N5</v>
          </cell>
          <cell r="D9065">
            <v>1.01</v>
          </cell>
        </row>
        <row r="9066">
          <cell r="B9066">
            <v>257837</v>
          </cell>
          <cell r="C9066" t="str">
            <v>Speaker Bracket -Primo N5</v>
          </cell>
          <cell r="D9066">
            <v>1.0149999999999999</v>
          </cell>
        </row>
        <row r="9067">
          <cell r="B9067">
            <v>257838</v>
          </cell>
          <cell r="C9067" t="str">
            <v>Vibrator Motor-Primo N5</v>
          </cell>
          <cell r="D9067">
            <v>1.01</v>
          </cell>
        </row>
        <row r="9068">
          <cell r="B9068">
            <v>257839</v>
          </cell>
          <cell r="C9068" t="str">
            <v>Main FPC-Primo N5</v>
          </cell>
          <cell r="D9068">
            <v>1.008</v>
          </cell>
        </row>
        <row r="9069">
          <cell r="B9069">
            <v>257840</v>
          </cell>
          <cell r="C9069" t="str">
            <v>FPC Side Key-Primo N5</v>
          </cell>
          <cell r="D9069">
            <v>1.0125</v>
          </cell>
        </row>
        <row r="9070">
          <cell r="B9070">
            <v>257841</v>
          </cell>
          <cell r="C9070" t="str">
            <v>FPC P/L Sensor-Primo N5</v>
          </cell>
          <cell r="D9070">
            <v>1.008</v>
          </cell>
        </row>
        <row r="9071">
          <cell r="B9071">
            <v>257842</v>
          </cell>
          <cell r="C9071" t="str">
            <v>FPC Receiver -Primo N5</v>
          </cell>
          <cell r="D9071">
            <v>1.0044999999999999</v>
          </cell>
        </row>
        <row r="9072">
          <cell r="B9072">
            <v>257843</v>
          </cell>
          <cell r="C9072" t="str">
            <v>Cable Coaxial-Primo N5</v>
          </cell>
          <cell r="D9072">
            <v>1.0149999999999999</v>
          </cell>
        </row>
        <row r="9073">
          <cell r="B9073">
            <v>257844</v>
          </cell>
          <cell r="C9073" t="str">
            <v>Main Antenna-Primo N5</v>
          </cell>
          <cell r="D9073">
            <v>1.03</v>
          </cell>
        </row>
        <row r="9074">
          <cell r="B9074">
            <v>257845</v>
          </cell>
          <cell r="C9074" t="str">
            <v>Antenna Diversity-Primo N5</v>
          </cell>
          <cell r="D9074">
            <v>1.03</v>
          </cell>
        </row>
        <row r="9075">
          <cell r="B9075">
            <v>257846</v>
          </cell>
          <cell r="C9075" t="str">
            <v>Antenna Triad-Primo N5</v>
          </cell>
          <cell r="D9075">
            <v>1.03</v>
          </cell>
        </row>
        <row r="9076">
          <cell r="B9076">
            <v>257847</v>
          </cell>
          <cell r="C9076" t="str">
            <v>Front Housing-Black-Primo N5</v>
          </cell>
          <cell r="D9076">
            <v>1.02</v>
          </cell>
        </row>
        <row r="9077">
          <cell r="B9077">
            <v>257848</v>
          </cell>
          <cell r="C9077" t="str">
            <v>Middle Housing-Black-Primo N5</v>
          </cell>
          <cell r="D9077">
            <v>1.02</v>
          </cell>
        </row>
        <row r="9078">
          <cell r="B9078">
            <v>257849</v>
          </cell>
          <cell r="C9078" t="str">
            <v>Back Housing(Battery Cover) Black Pearl-Primo N5</v>
          </cell>
          <cell r="D9078">
            <v>1.02</v>
          </cell>
        </row>
        <row r="9079">
          <cell r="B9079">
            <v>257850</v>
          </cell>
          <cell r="C9079" t="str">
            <v>Back Housing(Battery Cover) Space Blue-Primo N5</v>
          </cell>
          <cell r="D9079">
            <v>1.02</v>
          </cell>
        </row>
        <row r="9080">
          <cell r="B9080">
            <v>257851</v>
          </cell>
          <cell r="C9080" t="str">
            <v>Back Housing(Battery Cover) Teal Green-Primo N5</v>
          </cell>
          <cell r="D9080">
            <v>1.02</v>
          </cell>
        </row>
        <row r="9081">
          <cell r="B9081">
            <v>257852</v>
          </cell>
          <cell r="C9081" t="str">
            <v>Back Housing(Battery Cover) Scarelt Red-Primo N5</v>
          </cell>
          <cell r="D9081">
            <v>1.02</v>
          </cell>
        </row>
        <row r="9082">
          <cell r="B9082">
            <v>257853</v>
          </cell>
          <cell r="C9082" t="str">
            <v>Flashlight cover-Primo N5</v>
          </cell>
          <cell r="D9082">
            <v>1.0249999999999999</v>
          </cell>
        </row>
        <row r="9083">
          <cell r="B9083">
            <v>257854</v>
          </cell>
          <cell r="C9083" t="str">
            <v>Camera Decorations-Black Pearl-Primo N5</v>
          </cell>
          <cell r="D9083">
            <v>1.02</v>
          </cell>
        </row>
        <row r="9084">
          <cell r="B9084">
            <v>257855</v>
          </cell>
          <cell r="C9084" t="str">
            <v>Camera Decorations-Space Blue-Primo N5</v>
          </cell>
          <cell r="D9084">
            <v>1.02</v>
          </cell>
        </row>
        <row r="9085">
          <cell r="B9085">
            <v>257856</v>
          </cell>
          <cell r="C9085" t="str">
            <v>Camera Decorations-Teal Green-Primo N5</v>
          </cell>
          <cell r="D9085">
            <v>1.02</v>
          </cell>
        </row>
        <row r="9086">
          <cell r="B9086">
            <v>257857</v>
          </cell>
          <cell r="C9086" t="str">
            <v>Camera Decorations-Scarelt Red-Primo N5</v>
          </cell>
          <cell r="D9086">
            <v>1.02</v>
          </cell>
        </row>
        <row r="9087">
          <cell r="B9087">
            <v>257858</v>
          </cell>
          <cell r="C9087" t="str">
            <v>SIM Card Tray-Black Pearl-Primo N5</v>
          </cell>
          <cell r="D9087">
            <v>1.01</v>
          </cell>
        </row>
        <row r="9088">
          <cell r="B9088">
            <v>257859</v>
          </cell>
          <cell r="C9088" t="str">
            <v>SIM Card Tray-Space Blue-Primo N5</v>
          </cell>
          <cell r="D9088">
            <v>1.01</v>
          </cell>
        </row>
        <row r="9089">
          <cell r="B9089">
            <v>257860</v>
          </cell>
          <cell r="C9089" t="str">
            <v>SIM Card Tray-Teal Green-Primo N5</v>
          </cell>
          <cell r="D9089">
            <v>1.01</v>
          </cell>
        </row>
        <row r="9090">
          <cell r="B9090">
            <v>257861</v>
          </cell>
          <cell r="C9090" t="str">
            <v>SIM Card Tray-Scarelt Red-Primo N5</v>
          </cell>
          <cell r="D9090">
            <v>1.01</v>
          </cell>
        </row>
        <row r="9091">
          <cell r="B9091">
            <v>257862</v>
          </cell>
          <cell r="C9091" t="str">
            <v>L Sensor Silicon Case-Primo N5</v>
          </cell>
          <cell r="D9091">
            <v>1.0249999999999999</v>
          </cell>
        </row>
        <row r="9092">
          <cell r="B9092">
            <v>257863</v>
          </cell>
          <cell r="C9092" t="str">
            <v>Silicon Case Front Camera -Primo N5</v>
          </cell>
          <cell r="D9092">
            <v>1.0249999999999999</v>
          </cell>
        </row>
        <row r="9093">
          <cell r="B9093">
            <v>257864</v>
          </cell>
          <cell r="C9093" t="str">
            <v>Silicon Case Rear Auxiliary Camera -Primo N5</v>
          </cell>
          <cell r="D9093">
            <v>1.0249999999999999</v>
          </cell>
        </row>
        <row r="9094">
          <cell r="B9094">
            <v>257865</v>
          </cell>
          <cell r="C9094" t="str">
            <v>Side Key-Black Pearl-Primo N5</v>
          </cell>
          <cell r="D9094">
            <v>1.01</v>
          </cell>
        </row>
        <row r="9095">
          <cell r="B9095">
            <v>257866</v>
          </cell>
          <cell r="C9095" t="str">
            <v>Side Key-Space Blue-Primo N5</v>
          </cell>
          <cell r="D9095">
            <v>1.01</v>
          </cell>
        </row>
        <row r="9096">
          <cell r="B9096">
            <v>257867</v>
          </cell>
          <cell r="C9096" t="str">
            <v>Side Key-Teal Green-Primo N5</v>
          </cell>
          <cell r="D9096">
            <v>1.01</v>
          </cell>
        </row>
        <row r="9097">
          <cell r="B9097">
            <v>257868</v>
          </cell>
          <cell r="C9097" t="str">
            <v>Side Key-Scarelt Red-Primo N5</v>
          </cell>
          <cell r="D9097">
            <v>1.01</v>
          </cell>
        </row>
        <row r="9098">
          <cell r="B9098">
            <v>257869</v>
          </cell>
          <cell r="C9098" t="str">
            <v>Camera Lens Black-Primo N5</v>
          </cell>
          <cell r="D9098">
            <v>1.0149999999999999</v>
          </cell>
        </row>
        <row r="9099">
          <cell r="B9099">
            <v>257870</v>
          </cell>
          <cell r="C9099" t="str">
            <v>Graphite Film LCM 81.0*69.2*0.05mm-Primo N5</v>
          </cell>
          <cell r="D9099">
            <v>1.0149999999999999</v>
          </cell>
        </row>
        <row r="9100">
          <cell r="B9100">
            <v>257871</v>
          </cell>
          <cell r="C9100" t="str">
            <v>Graphite Film Speaker 37.4*58.5*0.075mm-Primo N5</v>
          </cell>
          <cell r="D9100">
            <v>1.0149999999999999</v>
          </cell>
        </row>
        <row r="9101">
          <cell r="B9101">
            <v>257872</v>
          </cell>
          <cell r="C9101" t="str">
            <v>Graphite Film PCBA 80.0*47.08*0.075mm-Primo N5</v>
          </cell>
          <cell r="D9101">
            <v>1.0149999999999999</v>
          </cell>
        </row>
        <row r="9102">
          <cell r="B9102">
            <v>257873</v>
          </cell>
          <cell r="C9102" t="str">
            <v>Mylar LCM 18.5*4.6*0.03mm-Primo N5</v>
          </cell>
          <cell r="D9102">
            <v>1.03</v>
          </cell>
        </row>
        <row r="9103">
          <cell r="B9103">
            <v>257874</v>
          </cell>
          <cell r="C9103" t="str">
            <v>Conductive Cloth Front Camera Grouding 22*5.3*0.1mm-Primo N5</v>
          </cell>
          <cell r="D9103">
            <v>2.06</v>
          </cell>
        </row>
        <row r="9104">
          <cell r="B9104">
            <v>257875</v>
          </cell>
          <cell r="C9104" t="str">
            <v>Foam Flashlight Shading 6.6*5.48*1.5mm-Primo N5</v>
          </cell>
          <cell r="D9104">
            <v>1.03</v>
          </cell>
        </row>
        <row r="9105">
          <cell r="B9105">
            <v>257876</v>
          </cell>
          <cell r="C9105" t="str">
            <v>Mylar Light Sensor Connector 6m*6.0*0.05mm-Primo N5</v>
          </cell>
          <cell r="D9105">
            <v>2.06</v>
          </cell>
        </row>
        <row r="9106">
          <cell r="B9106">
            <v>257877</v>
          </cell>
          <cell r="C9106" t="str">
            <v>Mylar Side Key Connector 6*14.5*0.05mm-Primo N5</v>
          </cell>
          <cell r="D9106">
            <v>1.03</v>
          </cell>
        </row>
        <row r="9107">
          <cell r="B9107">
            <v>257878</v>
          </cell>
          <cell r="C9107" t="str">
            <v>Screw M 1.4*2.5 mm-Primo N5</v>
          </cell>
          <cell r="D9107">
            <v>3.12</v>
          </cell>
        </row>
        <row r="9108">
          <cell r="B9108">
            <v>257879</v>
          </cell>
          <cell r="C9108" t="str">
            <v>Screw M1.4*3.0mm-Primo N5</v>
          </cell>
          <cell r="D9108">
            <v>16.64</v>
          </cell>
        </row>
        <row r="9109">
          <cell r="B9109">
            <v>257880</v>
          </cell>
          <cell r="C9109" t="str">
            <v>Screw Label 2.5mm With "W"-Primo N5</v>
          </cell>
          <cell r="D9109">
            <v>2.0699999999999998</v>
          </cell>
        </row>
        <row r="9110">
          <cell r="B9110">
            <v>257881</v>
          </cell>
          <cell r="C9110" t="str">
            <v>Waterproof Label Dia 3.5mm-Primo N5</v>
          </cell>
          <cell r="D9110">
            <v>2.0699999999999998</v>
          </cell>
        </row>
        <row r="9111">
          <cell r="B9111">
            <v>257882</v>
          </cell>
          <cell r="C9111" t="str">
            <v>Sim Card Ejector Pin-Primo N5</v>
          </cell>
          <cell r="D9111">
            <v>1.0015000000000001</v>
          </cell>
        </row>
        <row r="9112">
          <cell r="B9112">
            <v>257883</v>
          </cell>
          <cell r="C9112" t="str">
            <v>TP Protective Film-Primo N5</v>
          </cell>
          <cell r="D9112">
            <v>1.02</v>
          </cell>
        </row>
        <row r="9113">
          <cell r="B9113">
            <v>257884</v>
          </cell>
          <cell r="C9113" t="str">
            <v>Battery Cover Protective Film-Primo N5</v>
          </cell>
          <cell r="D9113">
            <v>1.03</v>
          </cell>
        </row>
        <row r="9114">
          <cell r="B9114">
            <v>257885</v>
          </cell>
          <cell r="C9114" t="str">
            <v>Phone Case-Primo N5</v>
          </cell>
          <cell r="D9114">
            <v>1</v>
          </cell>
        </row>
        <row r="9115">
          <cell r="B9115">
            <v>257886</v>
          </cell>
          <cell r="C9115" t="str">
            <v>Handset IMEI Label 35*19mm-Primo N5</v>
          </cell>
          <cell r="D9115">
            <v>1.0349999999999999</v>
          </cell>
        </row>
        <row r="9116">
          <cell r="B9116">
            <v>257887</v>
          </cell>
          <cell r="C9116" t="str">
            <v>GB Seal Label 38*19mm-Primo N5</v>
          </cell>
          <cell r="D9116">
            <v>1.0349999999999999</v>
          </cell>
        </row>
        <row r="9117">
          <cell r="B9117">
            <v>257888</v>
          </cell>
          <cell r="C9117" t="str">
            <v>Handset PE Bag 100*200mm-Primo N5</v>
          </cell>
          <cell r="D9117">
            <v>1.0029999999999999</v>
          </cell>
        </row>
        <row r="9118">
          <cell r="B9118">
            <v>257889</v>
          </cell>
          <cell r="C9118" t="str">
            <v>Polymer Cell-WMB5501112BBBB</v>
          </cell>
          <cell r="D9118">
            <v>1.004</v>
          </cell>
        </row>
        <row r="9119">
          <cell r="B9119">
            <v>257890</v>
          </cell>
          <cell r="C9119" t="str">
            <v>Walton Brand Label 64*46*0.1mm-WMB5501112BBBB</v>
          </cell>
          <cell r="D9119">
            <v>1.02</v>
          </cell>
        </row>
        <row r="9120">
          <cell r="B9120">
            <v>257891</v>
          </cell>
          <cell r="C9120" t="str">
            <v>Battery Protective Film 104.80*117.06mm-WMB5501112BBBB</v>
          </cell>
          <cell r="D9120">
            <v>1.02</v>
          </cell>
        </row>
        <row r="9121">
          <cell r="B9121">
            <v>257892</v>
          </cell>
          <cell r="C9121" t="str">
            <v>High Temperature Tape 20 * 0.05mm-WMB5501112BBBB</v>
          </cell>
          <cell r="D9121">
            <v>1.4076E-3</v>
          </cell>
        </row>
        <row r="9122">
          <cell r="B9122">
            <v>257893</v>
          </cell>
          <cell r="C9122" t="str">
            <v>High Temperature Tape 8 * 0.05mm-WMB5501112BBBB</v>
          </cell>
          <cell r="D9122">
            <v>3.264E-3</v>
          </cell>
        </row>
        <row r="9123">
          <cell r="B9123">
            <v>257894</v>
          </cell>
          <cell r="C9123" t="str">
            <v>PCBA Protection Board-WMB5501112BBBB</v>
          </cell>
          <cell r="D9123">
            <v>1.02</v>
          </cell>
        </row>
        <row r="9124">
          <cell r="B9124">
            <v>258023</v>
          </cell>
          <cell r="C9124" t="str">
            <v>Master Batches ABS Light Blue CMR-12202095</v>
          </cell>
          <cell r="D9124">
            <v>1.1620000000000001E-4</v>
          </cell>
        </row>
        <row r="9125">
          <cell r="B9125">
            <v>258025</v>
          </cell>
          <cell r="C9125" t="str">
            <v>Master Batches ABS Aqua CMR-12202096</v>
          </cell>
          <cell r="D9125">
            <v>1.1620000000000001E-4</v>
          </cell>
        </row>
        <row r="9126">
          <cell r="B9126">
            <v>258376</v>
          </cell>
          <cell r="C9126" t="str">
            <v>CAP 0402 100nF 10V</v>
          </cell>
          <cell r="D9126">
            <v>2.0619999999999998</v>
          </cell>
        </row>
        <row r="9127">
          <cell r="B9127">
            <v>258377</v>
          </cell>
          <cell r="C9127" t="str">
            <v>RES 0201 68ohm</v>
          </cell>
          <cell r="D9127">
            <v>2.0619999999999998</v>
          </cell>
        </row>
        <row r="9128">
          <cell r="B9128">
            <v>258378</v>
          </cell>
          <cell r="C9128" t="str">
            <v>IND 0201 22nH 190mA</v>
          </cell>
          <cell r="D9128">
            <v>1.0309999999999999</v>
          </cell>
        </row>
        <row r="9129">
          <cell r="B9129">
            <v>258379</v>
          </cell>
          <cell r="C9129" t="str">
            <v>IND 2016 0.33uH 5500mA</v>
          </cell>
          <cell r="D9129">
            <v>2.0619999999999998</v>
          </cell>
        </row>
        <row r="9130">
          <cell r="B9130">
            <v>258380</v>
          </cell>
          <cell r="C9130" t="str">
            <v>IND 2016 1uH 3350mA</v>
          </cell>
          <cell r="D9130">
            <v>1.0309999999999999</v>
          </cell>
        </row>
        <row r="9131">
          <cell r="B9131">
            <v>258381</v>
          </cell>
          <cell r="C9131" t="str">
            <v>IND 2016 2.2uH 1800mA</v>
          </cell>
          <cell r="D9131">
            <v>2.0619999999999998</v>
          </cell>
        </row>
        <row r="9132">
          <cell r="B9132">
            <v>258382</v>
          </cell>
          <cell r="C9132" t="str">
            <v>IND 3010 10uH 700mA</v>
          </cell>
          <cell r="D9132">
            <v>1.0309999999999999</v>
          </cell>
        </row>
        <row r="9133">
          <cell r="B9133">
            <v>258383</v>
          </cell>
          <cell r="C9133" t="str">
            <v>IND 0402 47nH 300mA</v>
          </cell>
          <cell r="D9133">
            <v>2.0619999999999998</v>
          </cell>
        </row>
        <row r="9134">
          <cell r="B9134">
            <v>258396</v>
          </cell>
          <cell r="C9134" t="str">
            <v>FLASH EMMC 16GB FORESEE 11.5+/-0.1mm*13+/-0.1mm*1.0 mm+/-0.1mm FEMDNN016G-58A43</v>
          </cell>
          <cell r="D9134">
            <v>1.0149999999999999</v>
          </cell>
        </row>
        <row r="9135">
          <cell r="B9135">
            <v>258397</v>
          </cell>
          <cell r="C9135" t="str">
            <v>LPDDR3 8Gb FORESEE 11.0*11.5mm,0.65mm pitch,FL3B1001G-29</v>
          </cell>
          <cell r="D9135">
            <v>1.018</v>
          </cell>
        </row>
        <row r="9136">
          <cell r="B9136">
            <v>258398</v>
          </cell>
          <cell r="C9136" t="str">
            <v>BB IC SC9832E 11mm*11.5mm*1mm</v>
          </cell>
          <cell r="D9136">
            <v>1.0149999999999999</v>
          </cell>
        </row>
        <row r="9137">
          <cell r="B9137">
            <v>258399</v>
          </cell>
          <cell r="C9137" t="str">
            <v>PMU SC2721G</v>
          </cell>
          <cell r="D9137">
            <v>1.018</v>
          </cell>
        </row>
        <row r="9138">
          <cell r="B9138">
            <v>258400</v>
          </cell>
          <cell r="C9138" t="str">
            <v>RFPA MMMB 3G/LTE RPM6743-31</v>
          </cell>
          <cell r="D9138">
            <v>1.018</v>
          </cell>
        </row>
        <row r="9139">
          <cell r="B9139">
            <v>258401</v>
          </cell>
          <cell r="C9139" t="str">
            <v>RFPA TXM QB/E/T/L 14T RTM7916-51</v>
          </cell>
          <cell r="D9139">
            <v>1.018</v>
          </cell>
        </row>
        <row r="9140">
          <cell r="B9140">
            <v>258402</v>
          </cell>
          <cell r="C9140" t="str">
            <v>Proximity-sensor3in1SENSOR STK3311-X</v>
          </cell>
          <cell r="D9140">
            <v>1.0309999999999999</v>
          </cell>
        </row>
        <row r="9141">
          <cell r="B9141">
            <v>258403</v>
          </cell>
          <cell r="C9141" t="str">
            <v>3D G-Sensor 2*2 12bit SC7A20TR</v>
          </cell>
          <cell r="D9141">
            <v>1.0309999999999999</v>
          </cell>
        </row>
        <row r="9142">
          <cell r="B9142">
            <v>258404</v>
          </cell>
          <cell r="C9142" t="str">
            <v>Flash LED 2216 0.65T 96lm @ 250mA</v>
          </cell>
          <cell r="D9142">
            <v>1.0149999999999999</v>
          </cell>
        </row>
        <row r="9143">
          <cell r="B9143">
            <v>258405</v>
          </cell>
          <cell r="C9143" t="str">
            <v>AudioPA K 0.6/0.8/1.0/1.2W AW8737L 1.68 +/-0.025mm*1.6 +/-0.025mm*0.575 +/-0.055mm</v>
          </cell>
          <cell r="D9143">
            <v>1.018</v>
          </cell>
        </row>
        <row r="9144">
          <cell r="B9144">
            <v>258406</v>
          </cell>
          <cell r="C9144" t="str">
            <v>DCDC Backlight Series10C dfn2x2-6L</v>
          </cell>
          <cell r="D9144">
            <v>1.018</v>
          </cell>
        </row>
        <row r="9145">
          <cell r="B9145">
            <v>258408</v>
          </cell>
          <cell r="C9145" t="str">
            <v>TSX 26MHZ 9pF 2520</v>
          </cell>
          <cell r="D9145">
            <v>1.01</v>
          </cell>
        </row>
        <row r="9146">
          <cell r="B9146">
            <v>258409</v>
          </cell>
          <cell r="C9146" t="str">
            <v>RF transceiver SR3593A</v>
          </cell>
          <cell r="D9146">
            <v>1.018</v>
          </cell>
        </row>
        <row r="9147">
          <cell r="B9147">
            <v>258410</v>
          </cell>
          <cell r="C9147" t="str">
            <v>RX SAW BAND2 1109 unbalance MURATA</v>
          </cell>
          <cell r="D9147">
            <v>1.0309999999999999</v>
          </cell>
        </row>
        <row r="9148">
          <cell r="B9148">
            <v>258411</v>
          </cell>
          <cell r="C9148" t="str">
            <v>BTB Conn 10pin_0.8H_0.4pitch 4.5+/-0.1mm*2.2+/-0.1mm*0.77+/-0.1mm</v>
          </cell>
          <cell r="D9148">
            <v>1.0149999999999999</v>
          </cell>
        </row>
        <row r="9149">
          <cell r="B9149">
            <v>258412</v>
          </cell>
          <cell r="C9149" t="str">
            <v>BTB Conn 50pin_0.7H_0.35pitch 8.4+/-0.1mm*1.9+/-0.1mm*0.7+/-0.1mm</v>
          </cell>
          <cell r="D9149">
            <v>1.0149999999999999</v>
          </cell>
        </row>
        <row r="9150">
          <cell r="B9150">
            <v>258413</v>
          </cell>
          <cell r="C9150" t="str">
            <v>Single nano conn 6pin 1.35H 12.35+/-0.1mm*9.8+/-0.1mm*1.35+/-0.1mm</v>
          </cell>
          <cell r="D9150">
            <v>1.0149999999999999</v>
          </cell>
        </row>
        <row r="9151">
          <cell r="B9151">
            <v>258414</v>
          </cell>
          <cell r="C9151" t="str">
            <v>Head connDia3.58_5pin_2.0H back sink 12.5+/-0.1mm*6.4+/-0.1mm*3.3+/-0.1mm</v>
          </cell>
          <cell r="D9151">
            <v>1.0149999999999999</v>
          </cell>
        </row>
        <row r="9152">
          <cell r="B9152">
            <v>258415</v>
          </cell>
          <cell r="C9152" t="str">
            <v>GPS shielding frame VQ571 8.1+/-0.1mm*13.1+/-0.1mm*1.3+/-0.05mm</v>
          </cell>
          <cell r="D9152">
            <v>1.0149999999999999</v>
          </cell>
        </row>
        <row r="9153">
          <cell r="B9153">
            <v>258416</v>
          </cell>
          <cell r="C9153" t="str">
            <v>EMMC shielding cover VQ571 20.2+/-0.1mm*17.3+/-0.1mm*1.35+/-0.05mm</v>
          </cell>
          <cell r="D9153">
            <v>1.0149999999999999</v>
          </cell>
        </row>
        <row r="9154">
          <cell r="B9154">
            <v>258417</v>
          </cell>
          <cell r="C9154" t="str">
            <v>BB shielding frame SQ571 38.2+/-0.1mm*30.15+/-0.1mm*1.25+/-0.05mm</v>
          </cell>
          <cell r="D9154">
            <v>1.0149999999999999</v>
          </cell>
        </row>
        <row r="9155">
          <cell r="B9155">
            <v>258418</v>
          </cell>
          <cell r="C9155" t="str">
            <v>RF shileding frame SQ571 26.71+/-0.08mm*20.0+/-0.08mm*1.30+/-0.05mm</v>
          </cell>
          <cell r="D9155">
            <v>1.0149999999999999</v>
          </cell>
        </row>
        <row r="9156">
          <cell r="B9156">
            <v>258419</v>
          </cell>
          <cell r="C9156" t="str">
            <v>PCB BOARD SQ571 10L1S HDI V01</v>
          </cell>
          <cell r="D9156">
            <v>1.0149999999999999</v>
          </cell>
        </row>
        <row r="9157">
          <cell r="B9157">
            <v>258420</v>
          </cell>
          <cell r="C9157" t="str">
            <v>CIE label 5mm*12mm</v>
          </cell>
          <cell r="D9157">
            <v>1</v>
          </cell>
        </row>
        <row r="9158">
          <cell r="B9158">
            <v>258421</v>
          </cell>
          <cell r="C9158" t="str">
            <v>BB shielding cover SQ571 38.30+/-0.08mm*30.25+/-0.08mm*1.10+/-0.05mm</v>
          </cell>
          <cell r="D9158">
            <v>1.0149999999999999</v>
          </cell>
        </row>
        <row r="9159">
          <cell r="B9159">
            <v>258422</v>
          </cell>
          <cell r="C9159" t="str">
            <v>RF shileding cover SQ571 26.76+/-0.08mm*20.05+/-0.08mm*1.30+/-0.05mm</v>
          </cell>
          <cell r="D9159">
            <v>1.0149999999999999</v>
          </cell>
        </row>
        <row r="9160">
          <cell r="B9160">
            <v>258423</v>
          </cell>
          <cell r="C9160" t="str">
            <v>SUB BOARD VQ571_AH5902 4L HOLE V02</v>
          </cell>
          <cell r="D9160">
            <v>1.0149999999999999</v>
          </cell>
        </row>
        <row r="9161">
          <cell r="B9161">
            <v>258424</v>
          </cell>
          <cell r="C9161" t="str">
            <v>MIC 4*1.3 Mesh STD</v>
          </cell>
          <cell r="D9161">
            <v>1.018</v>
          </cell>
        </row>
        <row r="9162">
          <cell r="B9162">
            <v>258427</v>
          </cell>
          <cell r="C9162" t="str">
            <v>Chip_Bead 0402 600ohm 400mA</v>
          </cell>
          <cell r="D9162">
            <v>1.0309999999999999</v>
          </cell>
        </row>
        <row r="9163">
          <cell r="B9163">
            <v>259116</v>
          </cell>
          <cell r="C9163" t="str">
            <v>Marcel Warranty Card (Feature Phone)</v>
          </cell>
          <cell r="D9163">
            <v>1</v>
          </cell>
        </row>
        <row r="9164">
          <cell r="B9164">
            <v>259132</v>
          </cell>
          <cell r="C9164" t="str">
            <v>Screen Protector Glass-Primo R8</v>
          </cell>
          <cell r="D9164">
            <v>1</v>
          </cell>
        </row>
        <row r="9165">
          <cell r="B9165">
            <v>259133</v>
          </cell>
          <cell r="C9165" t="str">
            <v>Cleaning Wipe For Glass Protector-Primo R8</v>
          </cell>
          <cell r="D9165">
            <v>1</v>
          </cell>
        </row>
        <row r="9166">
          <cell r="B9166">
            <v>259134</v>
          </cell>
          <cell r="C9166" t="str">
            <v>Polybag For Glass Protector-Primo R8</v>
          </cell>
          <cell r="D9166">
            <v>1</v>
          </cell>
        </row>
        <row r="9167">
          <cell r="B9167">
            <v>259390</v>
          </cell>
          <cell r="C9167" t="str">
            <v>Cartoon Marcel Mobile Distribution L 381xW 305xH 318 mm</v>
          </cell>
          <cell r="D9167">
            <v>2.5000000000000001E-2</v>
          </cell>
        </row>
        <row r="9168">
          <cell r="B9168">
            <v>259584</v>
          </cell>
          <cell r="C9168" t="str">
            <v>Main PCBA-Primo RX8 (WM) 4GB</v>
          </cell>
          <cell r="D9168">
            <v>1</v>
          </cell>
        </row>
        <row r="9169">
          <cell r="B9169">
            <v>259599</v>
          </cell>
          <cell r="C9169" t="str">
            <v>WMB5501112BBBB</v>
          </cell>
          <cell r="D9169">
            <v>1</v>
          </cell>
        </row>
        <row r="9170">
          <cell r="B9170">
            <v>260145</v>
          </cell>
          <cell r="C9170" t="str">
            <v>MMB1000811AAAX</v>
          </cell>
          <cell r="D9170">
            <v>1</v>
          </cell>
        </row>
        <row r="9171">
          <cell r="B9171">
            <v>260146</v>
          </cell>
          <cell r="C9171" t="str">
            <v>MMB2700106AAAZ</v>
          </cell>
          <cell r="D9171">
            <v>1</v>
          </cell>
        </row>
        <row r="9172">
          <cell r="B9172">
            <v>260147</v>
          </cell>
          <cell r="C9172" t="str">
            <v>WMB1000811AAAW</v>
          </cell>
          <cell r="D9172">
            <v>1</v>
          </cell>
        </row>
        <row r="9173">
          <cell r="B9173">
            <v>260394</v>
          </cell>
          <cell r="C9173" t="str">
            <v>MMC05010BA-BK</v>
          </cell>
          <cell r="D9173">
            <v>1</v>
          </cell>
        </row>
        <row r="9174">
          <cell r="B9174">
            <v>260466</v>
          </cell>
          <cell r="C9174" t="str">
            <v>Main PCBA Axino B50 (MM)</v>
          </cell>
          <cell r="D9174">
            <v>1</v>
          </cell>
        </row>
        <row r="9175">
          <cell r="B9175">
            <v>260723</v>
          </cell>
          <cell r="C9175" t="str">
            <v>Main PCBA-Olvio P18 (WM)</v>
          </cell>
          <cell r="D9175">
            <v>1</v>
          </cell>
        </row>
        <row r="9176">
          <cell r="B9176">
            <v>261060</v>
          </cell>
          <cell r="C9176" t="str">
            <v>WMB2700106AAAY</v>
          </cell>
          <cell r="D9176">
            <v>1</v>
          </cell>
        </row>
        <row r="9177">
          <cell r="B9177">
            <v>261158</v>
          </cell>
          <cell r="C9177" t="str">
            <v>Screen Protector Glass-Primo RX8 Mini</v>
          </cell>
          <cell r="D9177">
            <v>1</v>
          </cell>
        </row>
        <row r="9178">
          <cell r="B9178">
            <v>261161</v>
          </cell>
          <cell r="C9178" t="str">
            <v>Cleaning Wipe For Glass Protector-Primo RX8 Mini</v>
          </cell>
          <cell r="D9178">
            <v>1</v>
          </cell>
        </row>
        <row r="9179">
          <cell r="B9179">
            <v>261163</v>
          </cell>
          <cell r="C9179" t="str">
            <v>Polybag For Glass Protector-Primo RX8 Mini</v>
          </cell>
          <cell r="D9179">
            <v>1</v>
          </cell>
        </row>
        <row r="9180">
          <cell r="B9180">
            <v>261213</v>
          </cell>
          <cell r="C9180" t="str">
            <v>Mylar Shielding Case 23.40*12.0*0.1mm-Olvio ML20</v>
          </cell>
          <cell r="D9180">
            <v>1.03</v>
          </cell>
        </row>
        <row r="9181">
          <cell r="B9181">
            <v>261214</v>
          </cell>
          <cell r="C9181" t="str">
            <v>LCD Conductive Cloth 18*15*0.15mm -Olvio ML20</v>
          </cell>
          <cell r="D9181">
            <v>1.03</v>
          </cell>
        </row>
        <row r="9182">
          <cell r="B9182">
            <v>261215</v>
          </cell>
          <cell r="C9182" t="str">
            <v>Foam LCD Support 43*2*0.3mm-Olvio ML20</v>
          </cell>
          <cell r="D9182">
            <v>2.06</v>
          </cell>
        </row>
        <row r="9183">
          <cell r="B9183">
            <v>261299</v>
          </cell>
          <cell r="C9183" t="str">
            <v>Injection Type Mold(S34)-WMB1400107AABC</v>
          </cell>
          <cell r="D9183">
            <v>6.6667000000000004E-5</v>
          </cell>
        </row>
        <row r="9184">
          <cell r="B9184">
            <v>261373</v>
          </cell>
          <cell r="C9184" t="str">
            <v>Keypad Black Light Blue-Olvio ML20</v>
          </cell>
          <cell r="D9184">
            <v>1.0149999999999999</v>
          </cell>
        </row>
        <row r="9185">
          <cell r="B9185">
            <v>261647</v>
          </cell>
          <cell r="C9185" t="str">
            <v>Front Housing-Black-Olvio L29 (WM)</v>
          </cell>
          <cell r="D9185">
            <v>1</v>
          </cell>
        </row>
        <row r="9186">
          <cell r="B9186">
            <v>261648</v>
          </cell>
          <cell r="C9186" t="str">
            <v>Front Housing-Black-Axino A25 (MM)</v>
          </cell>
          <cell r="D9186">
            <v>1</v>
          </cell>
        </row>
        <row r="9187">
          <cell r="B9187">
            <v>261649</v>
          </cell>
          <cell r="C9187" t="str">
            <v>Middle Housing-Black-Axino A25 (MM)</v>
          </cell>
          <cell r="D9187">
            <v>1</v>
          </cell>
        </row>
        <row r="9188">
          <cell r="B9188">
            <v>261650</v>
          </cell>
          <cell r="C9188" t="str">
            <v>Middle Housing-Black-Olvio L29 (WM)</v>
          </cell>
          <cell r="D9188">
            <v>1</v>
          </cell>
        </row>
        <row r="9189">
          <cell r="B9189">
            <v>261651</v>
          </cell>
          <cell r="C9189" t="str">
            <v>Back Housing(Battery Cover) Black-Axino A25 (MM)</v>
          </cell>
          <cell r="D9189">
            <v>1</v>
          </cell>
        </row>
        <row r="9190">
          <cell r="B9190">
            <v>261652</v>
          </cell>
          <cell r="C9190" t="str">
            <v>Back Housing(Battery Cover) Black-Olvio L29 (WM)</v>
          </cell>
          <cell r="D9190">
            <v>1</v>
          </cell>
        </row>
        <row r="9191">
          <cell r="B9191">
            <v>261664</v>
          </cell>
          <cell r="C9191" t="str">
            <v>MMB0700101AABA</v>
          </cell>
          <cell r="D9191">
            <v>1</v>
          </cell>
        </row>
        <row r="9192">
          <cell r="B9192">
            <v>262480</v>
          </cell>
          <cell r="C9192" t="str">
            <v>Battery Label-WMB1400107AABC</v>
          </cell>
          <cell r="D9192">
            <v>1.02</v>
          </cell>
        </row>
        <row r="9193">
          <cell r="B9193">
            <v>262484</v>
          </cell>
          <cell r="C9193" t="str">
            <v>PE Bag(Battery)-WMB1400107AABC</v>
          </cell>
          <cell r="D9193">
            <v>1</v>
          </cell>
        </row>
        <row r="9194">
          <cell r="B9194">
            <v>262486</v>
          </cell>
          <cell r="C9194" t="str">
            <v>Battery Cell-WMB1400107AABC</v>
          </cell>
          <cell r="D9194">
            <v>1.004</v>
          </cell>
        </row>
        <row r="9195">
          <cell r="B9195">
            <v>262487</v>
          </cell>
          <cell r="C9195" t="str">
            <v>Protection Board-WMB1400107AABC</v>
          </cell>
          <cell r="D9195">
            <v>1.02</v>
          </cell>
        </row>
        <row r="9196">
          <cell r="B9196">
            <v>262489</v>
          </cell>
          <cell r="C9196" t="str">
            <v>Top Housing-WMB1400107AABC</v>
          </cell>
          <cell r="D9196">
            <v>1.0149999999999999</v>
          </cell>
        </row>
        <row r="9197">
          <cell r="B9197">
            <v>262490</v>
          </cell>
          <cell r="C9197" t="str">
            <v>Bottom Housing-WMB1400107AABC</v>
          </cell>
          <cell r="D9197">
            <v>1.01</v>
          </cell>
        </row>
        <row r="9198">
          <cell r="B9198">
            <v>262494</v>
          </cell>
          <cell r="C9198" t="str">
            <v>Nickel Strip Positive Pole-WMB1400107AABC</v>
          </cell>
          <cell r="D9198">
            <v>1.36E-4</v>
          </cell>
        </row>
        <row r="9199">
          <cell r="B9199">
            <v>262495</v>
          </cell>
          <cell r="C9199" t="str">
            <v>3M Glue Tape-WMB1400107AABC</v>
          </cell>
          <cell r="D9199">
            <v>1.1E-4</v>
          </cell>
        </row>
        <row r="9200">
          <cell r="B9200">
            <v>262505</v>
          </cell>
          <cell r="C9200" t="str">
            <v>ABS (Battery)-WMB1400107AABC</v>
          </cell>
          <cell r="D9200">
            <v>2.68602E-4</v>
          </cell>
        </row>
        <row r="9201">
          <cell r="B9201">
            <v>262529</v>
          </cell>
          <cell r="C9201" t="str">
            <v>Barley Paper 0.5*2.8*10mm-WMB1400107AABC</v>
          </cell>
          <cell r="D9201">
            <v>1.02</v>
          </cell>
        </row>
        <row r="9202">
          <cell r="B9202">
            <v>262530</v>
          </cell>
          <cell r="C9202" t="str">
            <v>Barley Paper 1.1*3*30mm-WMB1400107AABC</v>
          </cell>
          <cell r="D9202">
            <v>1.02</v>
          </cell>
        </row>
        <row r="9203">
          <cell r="B9203">
            <v>262531</v>
          </cell>
          <cell r="C9203" t="str">
            <v>Surface Pad Paper-WMB1400107AABC</v>
          </cell>
          <cell r="D9203">
            <v>0.03</v>
          </cell>
        </row>
        <row r="9204">
          <cell r="B9204">
            <v>262717</v>
          </cell>
          <cell r="C9204" t="str">
            <v>Middle Housing-Red-Olvio L29 (WM)</v>
          </cell>
          <cell r="D9204">
            <v>1</v>
          </cell>
        </row>
        <row r="9205">
          <cell r="B9205">
            <v>262721</v>
          </cell>
          <cell r="C9205" t="str">
            <v>Front Housing-Light Blue-Olvio L29 (WM)</v>
          </cell>
          <cell r="D9205">
            <v>1</v>
          </cell>
        </row>
        <row r="9206">
          <cell r="B9206">
            <v>262723</v>
          </cell>
          <cell r="C9206" t="str">
            <v>Back Housing(Battery Cover) Light Blue-Olvio L29 (WM)</v>
          </cell>
          <cell r="D9206">
            <v>1</v>
          </cell>
        </row>
        <row r="9207">
          <cell r="B9207">
            <v>262726</v>
          </cell>
          <cell r="C9207" t="str">
            <v>Middle Housing-Dark Blue-Olvio L29 (WM)</v>
          </cell>
          <cell r="D9207">
            <v>1</v>
          </cell>
        </row>
        <row r="9208">
          <cell r="B9208">
            <v>262739</v>
          </cell>
          <cell r="C9208" t="str">
            <v>Middle Housing-Red-Axino A25 (MM)</v>
          </cell>
          <cell r="D9208">
            <v>1</v>
          </cell>
        </row>
        <row r="9209">
          <cell r="B9209">
            <v>262741</v>
          </cell>
          <cell r="C9209" t="str">
            <v>Middle Housing-Green-Axino A25 (MM)</v>
          </cell>
          <cell r="D9209">
            <v>1</v>
          </cell>
        </row>
        <row r="9210">
          <cell r="B9210">
            <v>262744</v>
          </cell>
          <cell r="C9210" t="str">
            <v>Front Housing-Dark Blue-Axino A25 (MM)</v>
          </cell>
          <cell r="D9210">
            <v>1</v>
          </cell>
        </row>
        <row r="9211">
          <cell r="B9211">
            <v>262746</v>
          </cell>
          <cell r="C9211" t="str">
            <v>Middle Housing-Dark Blue-Axino A25 (MM)</v>
          </cell>
          <cell r="D9211">
            <v>1</v>
          </cell>
        </row>
        <row r="9212">
          <cell r="B9212">
            <v>262747</v>
          </cell>
          <cell r="C9212" t="str">
            <v>Back Housing(Battery Cover) Dark Blue-Axino A25 (MM)</v>
          </cell>
          <cell r="D9212">
            <v>1</v>
          </cell>
        </row>
        <row r="9213">
          <cell r="B9213">
            <v>262762</v>
          </cell>
          <cell r="C9213" t="str">
            <v>WMB0700101AABB</v>
          </cell>
          <cell r="D9213">
            <v>1</v>
          </cell>
        </row>
        <row r="9214">
          <cell r="B9214">
            <v>262847</v>
          </cell>
          <cell r="C9214" t="str">
            <v>Shield Pallet-Primo F10 (WM)</v>
          </cell>
          <cell r="D9214">
            <v>1.05263E-4</v>
          </cell>
        </row>
        <row r="9215">
          <cell r="B9215">
            <v>262910</v>
          </cell>
          <cell r="C9215" t="str">
            <v>Front Housing-Black-Primo R8</v>
          </cell>
          <cell r="D9215">
            <v>1.02</v>
          </cell>
        </row>
        <row r="9216">
          <cell r="B9216">
            <v>262911</v>
          </cell>
          <cell r="C9216" t="str">
            <v>Touch With LCM-Black-Primo R8</v>
          </cell>
          <cell r="D9216">
            <v>1.02</v>
          </cell>
        </row>
        <row r="9217">
          <cell r="B9217">
            <v>262912</v>
          </cell>
          <cell r="C9217" t="str">
            <v>Camera 2.0M FF Sub Rear-Primo R8</v>
          </cell>
          <cell r="D9217">
            <v>1.0049999999999999</v>
          </cell>
        </row>
        <row r="9218">
          <cell r="B9218">
            <v>262913</v>
          </cell>
          <cell r="C9218" t="str">
            <v>Camera 8.0M FF Front-Primo R8</v>
          </cell>
          <cell r="D9218">
            <v>1.0049999999999999</v>
          </cell>
        </row>
        <row r="9219">
          <cell r="B9219">
            <v>262914</v>
          </cell>
          <cell r="C9219" t="str">
            <v>Camera 13M AF Back-Primo R8</v>
          </cell>
          <cell r="D9219">
            <v>1.0049999999999999</v>
          </cell>
        </row>
        <row r="9220">
          <cell r="B9220">
            <v>262915</v>
          </cell>
          <cell r="C9220" t="str">
            <v>Front Cooling Copper Foil Right 37.91*25.45*0.05mm-Primo R8</v>
          </cell>
          <cell r="D9220">
            <v>1.0149999999999999</v>
          </cell>
        </row>
        <row r="9221">
          <cell r="B9221">
            <v>262916</v>
          </cell>
          <cell r="C9221" t="str">
            <v>Front Cooling Copper Foil Right 27.65*12.48*0.05mm-Primo R8</v>
          </cell>
          <cell r="D9221">
            <v>1.0149999999999999</v>
          </cell>
        </row>
        <row r="9222">
          <cell r="B9222">
            <v>262917</v>
          </cell>
          <cell r="C9222" t="str">
            <v>Graphite Sheet Back 55.66*28.83*0.15mm-Primo R8</v>
          </cell>
          <cell r="D9222">
            <v>1.0149999999999999</v>
          </cell>
        </row>
        <row r="9223">
          <cell r="B9223">
            <v>262918</v>
          </cell>
          <cell r="C9223" t="str">
            <v>Graphite Sheet Battery Cover 59*45*0.12mm-Primo R8</v>
          </cell>
          <cell r="D9223">
            <v>1.0149999999999999</v>
          </cell>
        </row>
        <row r="9224">
          <cell r="B9224">
            <v>262919</v>
          </cell>
          <cell r="C9224" t="str">
            <v>Thermal Silica 6*6*0.7mm-Primo R8</v>
          </cell>
          <cell r="D9224">
            <v>2.0699999999999998</v>
          </cell>
        </row>
        <row r="9225">
          <cell r="B9225">
            <v>262920</v>
          </cell>
          <cell r="C9225" t="str">
            <v>Light Diffusion Film1.05*2.3*0.075-White-Primo R8</v>
          </cell>
          <cell r="D9225">
            <v>1.0149999999999999</v>
          </cell>
        </row>
        <row r="9226">
          <cell r="B9226">
            <v>262921</v>
          </cell>
          <cell r="C9226" t="str">
            <v>Connector Silicone 20.55*5.21*0.75mm-Primo R8</v>
          </cell>
          <cell r="D9226">
            <v>1.03</v>
          </cell>
        </row>
        <row r="9227">
          <cell r="B9227">
            <v>262922</v>
          </cell>
          <cell r="C9227" t="str">
            <v>Dust Sticker Back Housing 51.21*20.06*0.03mm-Black-Primo R8</v>
          </cell>
          <cell r="D9227">
            <v>1.0349999999999999</v>
          </cell>
        </row>
        <row r="9228">
          <cell r="B9228">
            <v>262923</v>
          </cell>
          <cell r="C9228" t="str">
            <v>Button Dustproof Silicone Pad 9.2*4.95*1.15mm-Black-Primo R8</v>
          </cell>
          <cell r="D9228">
            <v>1.03</v>
          </cell>
        </row>
        <row r="9229">
          <cell r="B9229">
            <v>262924</v>
          </cell>
          <cell r="C9229" t="str">
            <v>Maylar-Sub PCBA 9.69*8.47*0.05-Yellow-Primo R8</v>
          </cell>
          <cell r="D9229">
            <v>1.03</v>
          </cell>
        </row>
        <row r="9230">
          <cell r="B9230">
            <v>262925</v>
          </cell>
          <cell r="C9230" t="str">
            <v>Maylar-Earphone 8.9*8.3*0.05mm-Black-Primo R8</v>
          </cell>
          <cell r="D9230">
            <v>1.03</v>
          </cell>
        </row>
        <row r="9231">
          <cell r="B9231">
            <v>262926</v>
          </cell>
          <cell r="C9231" t="str">
            <v>Maylar-PCBA 5.8*5.8*0.05mm-Yellow-Primo R8</v>
          </cell>
          <cell r="D9231">
            <v>1.03</v>
          </cell>
        </row>
        <row r="9232">
          <cell r="B9232">
            <v>262927</v>
          </cell>
          <cell r="C9232" t="str">
            <v>Button Dust Sticker 12*10.83*0.05mm-Black-Primo R8</v>
          </cell>
          <cell r="D9232">
            <v>1.03</v>
          </cell>
        </row>
        <row r="9233">
          <cell r="B9233">
            <v>262928</v>
          </cell>
          <cell r="C9233" t="str">
            <v>Tape Front Housing Battery Compartment 69.6*8.1*0.1mm-Primo R8</v>
          </cell>
          <cell r="D9233">
            <v>3.105</v>
          </cell>
        </row>
        <row r="9234">
          <cell r="B9234">
            <v>262929</v>
          </cell>
          <cell r="C9234" t="str">
            <v>Conductive Cloth Front Camera 13.4*6.5*0.1mm-Primo R8</v>
          </cell>
          <cell r="D9234">
            <v>1.03</v>
          </cell>
        </row>
        <row r="9235">
          <cell r="B9235">
            <v>262930</v>
          </cell>
          <cell r="C9235" t="str">
            <v>Foam PCBA 5*3.5*0.5mm-Primo R8</v>
          </cell>
          <cell r="D9235">
            <v>5.15</v>
          </cell>
        </row>
        <row r="9236">
          <cell r="B9236">
            <v>262931</v>
          </cell>
          <cell r="C9236" t="str">
            <v>Foam Receiver 2.5*2.5*0.5mm-Primo R8</v>
          </cell>
          <cell r="D9236">
            <v>2.06</v>
          </cell>
        </row>
        <row r="9237">
          <cell r="B9237">
            <v>262932</v>
          </cell>
          <cell r="C9237" t="str">
            <v>Foam Battery Compartment 93.5*66.5*0.3mm-Black-Primo R8</v>
          </cell>
          <cell r="D9237">
            <v>1.03</v>
          </cell>
        </row>
        <row r="9238">
          <cell r="B9238">
            <v>262933</v>
          </cell>
          <cell r="C9238" t="str">
            <v>Foam Speaker Antenna 23.95*7.8*0.3mm-Black-Primo R8</v>
          </cell>
          <cell r="D9238">
            <v>1.03</v>
          </cell>
        </row>
        <row r="9239">
          <cell r="B9239">
            <v>262934</v>
          </cell>
          <cell r="C9239" t="str">
            <v>Foam Back Cover 3.5*17.66*0.3mm-Black-Primo R8</v>
          </cell>
          <cell r="D9239">
            <v>1.03</v>
          </cell>
        </row>
        <row r="9240">
          <cell r="B9240">
            <v>262935</v>
          </cell>
          <cell r="C9240" t="str">
            <v>FPC Power &amp; Volume Key -Primo R8</v>
          </cell>
          <cell r="D9240">
            <v>1.01</v>
          </cell>
        </row>
        <row r="9241">
          <cell r="B9241">
            <v>262936</v>
          </cell>
          <cell r="C9241" t="str">
            <v>FPC Receiver -Primo R8</v>
          </cell>
          <cell r="D9241">
            <v>1.0044999999999999</v>
          </cell>
        </row>
        <row r="9242">
          <cell r="B9242">
            <v>262937</v>
          </cell>
          <cell r="C9242" t="str">
            <v>Main FPC-Primo R8</v>
          </cell>
          <cell r="D9242">
            <v>1.008</v>
          </cell>
        </row>
        <row r="9243">
          <cell r="B9243">
            <v>262938</v>
          </cell>
          <cell r="C9243" t="str">
            <v>FPC Google Key -Primo R8</v>
          </cell>
          <cell r="D9243">
            <v>1.0044999999999999</v>
          </cell>
        </row>
        <row r="9244">
          <cell r="B9244">
            <v>262939</v>
          </cell>
          <cell r="C9244" t="str">
            <v>Antenna GSM-Black-Primo R8</v>
          </cell>
          <cell r="D9244">
            <v>1.03</v>
          </cell>
        </row>
        <row r="9245">
          <cell r="B9245">
            <v>262940</v>
          </cell>
          <cell r="C9245" t="str">
            <v>Antenna Diversity-Black-Primo R8</v>
          </cell>
          <cell r="D9245">
            <v>1.03</v>
          </cell>
        </row>
        <row r="9246">
          <cell r="B9246">
            <v>262941</v>
          </cell>
          <cell r="C9246" t="str">
            <v>Antenna WIFI/GPS/BT-Black-Primo R8</v>
          </cell>
          <cell r="D9246">
            <v>1.03</v>
          </cell>
        </row>
        <row r="9247">
          <cell r="B9247">
            <v>262942</v>
          </cell>
          <cell r="C9247" t="str">
            <v>RF Cable Coaxial-Primo R8</v>
          </cell>
          <cell r="D9247">
            <v>1.0149999999999999</v>
          </cell>
        </row>
        <row r="9248">
          <cell r="B9248">
            <v>262943</v>
          </cell>
          <cell r="C9248" t="str">
            <v>Middle Housing-Black-Primo R8</v>
          </cell>
          <cell r="D9248">
            <v>1.02</v>
          </cell>
        </row>
        <row r="9249">
          <cell r="B9249">
            <v>262944</v>
          </cell>
          <cell r="C9249" t="str">
            <v>Camera Lens Rear-Black-Primo R8</v>
          </cell>
          <cell r="D9249">
            <v>1.0149999999999999</v>
          </cell>
        </row>
        <row r="9250">
          <cell r="B9250">
            <v>262945</v>
          </cell>
          <cell r="C9250" t="str">
            <v>Back Housing (Battery Cover) Magic Blue-Primo R8</v>
          </cell>
          <cell r="D9250">
            <v>1.02</v>
          </cell>
        </row>
        <row r="9251">
          <cell r="B9251">
            <v>262946</v>
          </cell>
          <cell r="C9251" t="str">
            <v>Screw M1.4* L2.5* D2.5* T0.5-P-B-Silver-Primo R8</v>
          </cell>
          <cell r="D9251">
            <v>12.48</v>
          </cell>
        </row>
        <row r="9252">
          <cell r="B9252">
            <v>262947</v>
          </cell>
          <cell r="C9252" t="str">
            <v>Screw PM1.4*3.5*2.5*0.5-Black-Primo R8</v>
          </cell>
          <cell r="D9252">
            <v>4.16</v>
          </cell>
        </row>
        <row r="9253">
          <cell r="B9253">
            <v>262948</v>
          </cell>
          <cell r="C9253" t="str">
            <v>Receiver Net -Primo R8</v>
          </cell>
          <cell r="D9253">
            <v>1.0249999999999999</v>
          </cell>
        </row>
        <row r="9254">
          <cell r="B9254">
            <v>262949</v>
          </cell>
          <cell r="C9254" t="str">
            <v>Earphone Gum Cover 20.5*17.8*4.6mm-Black-Primo R8</v>
          </cell>
          <cell r="D9254">
            <v>1.0249999999999999</v>
          </cell>
        </row>
        <row r="9255">
          <cell r="B9255">
            <v>262950</v>
          </cell>
          <cell r="C9255" t="str">
            <v>Light Sensor Silicon Case 6.7*2.6*1.9mm-Black-Primo R8</v>
          </cell>
          <cell r="D9255">
            <v>1.0249999999999999</v>
          </cell>
        </row>
        <row r="9256">
          <cell r="B9256">
            <v>262951</v>
          </cell>
          <cell r="C9256" t="str">
            <v>Front Camera Gum Cover 7.55*7.74*4.6mm-Balck-Primo R8</v>
          </cell>
          <cell r="D9256">
            <v>1.0249999999999999</v>
          </cell>
        </row>
        <row r="9257">
          <cell r="B9257">
            <v>262952</v>
          </cell>
          <cell r="C9257" t="str">
            <v>Sim Card Tray-Magic Blue-Primo R8</v>
          </cell>
          <cell r="D9257">
            <v>1.01</v>
          </cell>
        </row>
        <row r="9258">
          <cell r="B9258">
            <v>262953</v>
          </cell>
          <cell r="C9258" t="str">
            <v>Fingerprint-Magic Blue-Primo R8</v>
          </cell>
          <cell r="D9258">
            <v>1.01</v>
          </cell>
        </row>
        <row r="9259">
          <cell r="B9259">
            <v>262954</v>
          </cell>
          <cell r="C9259" t="str">
            <v>Vibrator Motor-Primo R8</v>
          </cell>
          <cell r="D9259">
            <v>1.01</v>
          </cell>
        </row>
        <row r="9260">
          <cell r="B9260">
            <v>262955</v>
          </cell>
          <cell r="C9260" t="str">
            <v>Speaker-Primo R8</v>
          </cell>
          <cell r="D9260">
            <v>1.0149999999999999</v>
          </cell>
        </row>
        <row r="9261">
          <cell r="B9261">
            <v>262956</v>
          </cell>
          <cell r="C9261" t="str">
            <v>Reciver -Primo R8</v>
          </cell>
          <cell r="D9261">
            <v>1.01</v>
          </cell>
        </row>
        <row r="9262">
          <cell r="B9262">
            <v>262957</v>
          </cell>
          <cell r="C9262" t="str">
            <v>Speaker Bracket-Black-Primo R8</v>
          </cell>
          <cell r="D9262">
            <v>1.02</v>
          </cell>
        </row>
        <row r="9263">
          <cell r="B9263">
            <v>262958</v>
          </cell>
          <cell r="C9263" t="str">
            <v>Sub PCBA-Primo R8</v>
          </cell>
          <cell r="D9263">
            <v>1.0069999999999999</v>
          </cell>
        </row>
        <row r="9264">
          <cell r="B9264">
            <v>262959</v>
          </cell>
          <cell r="C9264" t="str">
            <v>Screw Label Dia 2.5mm With "W"-Primo R8</v>
          </cell>
          <cell r="D9264">
            <v>2.0699999999999998</v>
          </cell>
        </row>
        <row r="9265">
          <cell r="B9265">
            <v>262960</v>
          </cell>
          <cell r="C9265" t="str">
            <v>Water Proof Label Dia 4.5mm-Primo R8</v>
          </cell>
          <cell r="D9265">
            <v>1.0349999999999999</v>
          </cell>
        </row>
        <row r="9266">
          <cell r="B9266">
            <v>262961</v>
          </cell>
          <cell r="C9266" t="str">
            <v>Sim Ejection Pin-Primo R8</v>
          </cell>
          <cell r="D9266">
            <v>1.0015000000000001</v>
          </cell>
        </row>
        <row r="9267">
          <cell r="B9267">
            <v>262962</v>
          </cell>
          <cell r="C9267" t="str">
            <v>Phone Case -Primo R8</v>
          </cell>
          <cell r="D9267">
            <v>1</v>
          </cell>
        </row>
        <row r="9268">
          <cell r="B9268">
            <v>262963</v>
          </cell>
          <cell r="C9268" t="str">
            <v>TP Protector Film-Primo R8</v>
          </cell>
          <cell r="D9268">
            <v>1.02</v>
          </cell>
        </row>
        <row r="9269">
          <cell r="B9269">
            <v>262964</v>
          </cell>
          <cell r="C9269" t="str">
            <v>Battery Cover Protector Film-Primo R8</v>
          </cell>
          <cell r="D9269">
            <v>1.03</v>
          </cell>
        </row>
        <row r="9270">
          <cell r="B9270">
            <v>262965</v>
          </cell>
          <cell r="C9270" t="str">
            <v>GB Seal Label 38*19mm-Primo R8</v>
          </cell>
          <cell r="D9270">
            <v>1.0349999999999999</v>
          </cell>
        </row>
        <row r="9271">
          <cell r="B9271">
            <v>262966</v>
          </cell>
          <cell r="C9271" t="str">
            <v>Handset PE Bag 90*190mm-Primo R8</v>
          </cell>
          <cell r="D9271">
            <v>1.0029999999999999</v>
          </cell>
        </row>
        <row r="9272">
          <cell r="B9272">
            <v>262967</v>
          </cell>
          <cell r="C9272" t="str">
            <v>Carton Seal Label 60*30mm-Primo R8</v>
          </cell>
          <cell r="D9272">
            <v>0.10349999999999999</v>
          </cell>
        </row>
        <row r="9273">
          <cell r="B9273">
            <v>262968</v>
          </cell>
          <cell r="C9273" t="str">
            <v>Handset IMEI Label 35*18*0.1mm-Primo R8</v>
          </cell>
          <cell r="D9273">
            <v>1.0349999999999999</v>
          </cell>
        </row>
        <row r="9274">
          <cell r="B9274">
            <v>262969</v>
          </cell>
          <cell r="C9274" t="str">
            <v>Battery Cell-WMB5001213BBBE</v>
          </cell>
          <cell r="D9274">
            <v>1.004</v>
          </cell>
        </row>
        <row r="9275">
          <cell r="B9275">
            <v>262970</v>
          </cell>
          <cell r="C9275" t="str">
            <v>Protection Board-WMB5001213BBBE</v>
          </cell>
          <cell r="D9275">
            <v>1.02</v>
          </cell>
        </row>
        <row r="9276">
          <cell r="B9276">
            <v>262971</v>
          </cell>
          <cell r="C9276" t="str">
            <v>High Temperature Glue(3M Adhesive)-WMB5001213BBBE</v>
          </cell>
          <cell r="D9276">
            <v>2.04E-4</v>
          </cell>
        </row>
        <row r="9277">
          <cell r="B9277">
            <v>262972</v>
          </cell>
          <cell r="C9277" t="str">
            <v>High Temperature Glue-WMB5001213BBBE</v>
          </cell>
          <cell r="D9277">
            <v>2.04E-4</v>
          </cell>
        </row>
        <row r="9278">
          <cell r="B9278">
            <v>262973</v>
          </cell>
          <cell r="C9278" t="str">
            <v>Gum On The Back-WMB5001213BBBE</v>
          </cell>
          <cell r="D9278">
            <v>1.02</v>
          </cell>
        </row>
        <row r="9279">
          <cell r="B9279">
            <v>262974</v>
          </cell>
          <cell r="C9279" t="str">
            <v>Handle -WMB5001213BBBE</v>
          </cell>
          <cell r="D9279">
            <v>1.02</v>
          </cell>
        </row>
        <row r="9280">
          <cell r="B9280">
            <v>263070</v>
          </cell>
          <cell r="C9280" t="str">
            <v>TVS_Diode_Uni 24V DFN1006-2</v>
          </cell>
          <cell r="D9280">
            <v>1.0309999999999999</v>
          </cell>
        </row>
        <row r="9281">
          <cell r="B9281">
            <v>263072</v>
          </cell>
          <cell r="C9281" t="str">
            <v>RES 0201 215Kohm</v>
          </cell>
          <cell r="D9281">
            <v>1.0309999999999999</v>
          </cell>
        </row>
        <row r="9282">
          <cell r="B9282">
            <v>263073</v>
          </cell>
          <cell r="C9282" t="str">
            <v>RES 0201 309Kohm</v>
          </cell>
          <cell r="D9282">
            <v>1.0309999999999999</v>
          </cell>
        </row>
        <row r="9283">
          <cell r="B9283">
            <v>263074</v>
          </cell>
          <cell r="C9283" t="str">
            <v>CAP 0201 5.1PF 25V</v>
          </cell>
          <cell r="D9283">
            <v>1.0309999999999999</v>
          </cell>
        </row>
        <row r="9284">
          <cell r="B9284">
            <v>263076</v>
          </cell>
          <cell r="C9284" t="str">
            <v>IND POWER 3030 1.0uH+/-20% 0.65A</v>
          </cell>
          <cell r="D9284">
            <v>1.0309999999999999</v>
          </cell>
        </row>
        <row r="9285">
          <cell r="B9285">
            <v>263077</v>
          </cell>
          <cell r="C9285" t="str">
            <v>IND POWER 2520 1uH +/-20% 4.50A</v>
          </cell>
          <cell r="D9285">
            <v>1.0309999999999999</v>
          </cell>
        </row>
        <row r="9286">
          <cell r="B9286">
            <v>263078</v>
          </cell>
          <cell r="C9286" t="str">
            <v>IND POWER 2016 4.7uH +/-20% 1.2A</v>
          </cell>
          <cell r="D9286">
            <v>1.0309999999999999</v>
          </cell>
        </row>
        <row r="9287">
          <cell r="B9287">
            <v>263079</v>
          </cell>
          <cell r="C9287" t="str">
            <v>IND POWER 2016 0.47UH +/-20% 5.2A</v>
          </cell>
          <cell r="D9287">
            <v>2.0619999999999998</v>
          </cell>
        </row>
        <row r="9288">
          <cell r="B9288">
            <v>263080</v>
          </cell>
          <cell r="C9288" t="str">
            <v>IND POWER 2016 0.33UH +/-20% 6.1A</v>
          </cell>
          <cell r="D9288">
            <v>1.0309999999999999</v>
          </cell>
        </row>
        <row r="9289">
          <cell r="B9289">
            <v>263119</v>
          </cell>
          <cell r="C9289" t="str">
            <v>Back Housing (Battery Cover) Gradient Purple-Primo R8</v>
          </cell>
          <cell r="D9289">
            <v>1.02</v>
          </cell>
        </row>
        <row r="9290">
          <cell r="B9290">
            <v>263120</v>
          </cell>
          <cell r="C9290" t="str">
            <v>Sim Card Tray-Gradient Purple-Primo R8</v>
          </cell>
          <cell r="D9290">
            <v>1.01</v>
          </cell>
        </row>
        <row r="9291">
          <cell r="B9291">
            <v>263121</v>
          </cell>
          <cell r="C9291" t="str">
            <v>Fingerprint-Gradient Purple Primo R8</v>
          </cell>
          <cell r="D9291">
            <v>1.01</v>
          </cell>
        </row>
        <row r="9292">
          <cell r="B9292">
            <v>263123</v>
          </cell>
          <cell r="C9292" t="str">
            <v>Back Housing (Battery Cover)Ocean Green-Primo R8</v>
          </cell>
          <cell r="D9292">
            <v>1.02</v>
          </cell>
        </row>
        <row r="9293">
          <cell r="B9293">
            <v>263126</v>
          </cell>
          <cell r="C9293" t="str">
            <v>Sim Card Tray-Ocean Green-Primo R8</v>
          </cell>
          <cell r="D9293">
            <v>1.01</v>
          </cell>
        </row>
        <row r="9294">
          <cell r="B9294">
            <v>263129</v>
          </cell>
          <cell r="C9294" t="str">
            <v>Fingerprint-Ocean Green-Primo R8</v>
          </cell>
          <cell r="D9294">
            <v>1.01</v>
          </cell>
        </row>
        <row r="9295">
          <cell r="B9295">
            <v>263148</v>
          </cell>
          <cell r="C9295" t="str">
            <v>8 layer 2 rank_Wuzhu__V2.0(20200816)(4 jointed board size:130.8+/-0.1*87.49+/-0.1*0.8+/-0.08mm)</v>
          </cell>
          <cell r="D9295">
            <v>1.0149999999999999</v>
          </cell>
        </row>
        <row r="9296">
          <cell r="B9296">
            <v>263149</v>
          </cell>
          <cell r="C9296" t="str">
            <v>VFBGA,11.4*11*0.9mm,558balls_4xCortex-A53 up to 2.3Ghz,4xCortex-A53 up to 1.8Ghz,_8core__</v>
          </cell>
          <cell r="D9296">
            <v>1.0149999999999999</v>
          </cell>
        </row>
        <row r="9297">
          <cell r="B9297">
            <v>263150</v>
          </cell>
          <cell r="C9297" t="str">
            <v>VFBGA;209(7.0*6.6mm)_PMU_</v>
          </cell>
          <cell r="D9297">
            <v>1.018</v>
          </cell>
        </row>
        <row r="9298">
          <cell r="B9298">
            <v>263151</v>
          </cell>
          <cell r="C9298" t="str">
            <v>11.5*13.0*1.0 153FBGA_4GB_64GB_eMMC5.1__</v>
          </cell>
          <cell r="D9298">
            <v>1.0149999999999999</v>
          </cell>
        </row>
        <row r="9299">
          <cell r="B9299">
            <v>263152</v>
          </cell>
          <cell r="C9299" t="str">
            <v>200-ball VFBGA (10mm x 14.5mm x1.0mm max)_4GB_LPDDR4/LPDDR4X__</v>
          </cell>
          <cell r="D9299">
            <v>1.0149999999999999</v>
          </cell>
        </row>
        <row r="9300">
          <cell r="B9300">
            <v>263153</v>
          </cell>
          <cell r="C9300" t="str">
            <v>BGA,5.0x4.6x0.9mm,ball 12x11_LTE/WCDMA/TD-SCDMA/GGE/C2K</v>
          </cell>
          <cell r="D9300">
            <v>1.018</v>
          </cell>
        </row>
        <row r="9301">
          <cell r="B9301">
            <v>263155</v>
          </cell>
          <cell r="C9301" t="str">
            <v>40PIN,QFN,5x5x0.8mm_WCN_3.3V</v>
          </cell>
          <cell r="D9301">
            <v>1.018</v>
          </cell>
        </row>
        <row r="9302">
          <cell r="B9302">
            <v>263157</v>
          </cell>
          <cell r="C9302" t="str">
            <v>WDFN-8JL.2*1.5(FC)_DC-DC__1-3.3V/2A</v>
          </cell>
          <cell r="D9302">
            <v>1.0309999999999999</v>
          </cell>
        </row>
        <row r="9303">
          <cell r="B9303">
            <v>263159</v>
          </cell>
          <cell r="C9303" t="str">
            <v>WL-CSP-6B 0.8*1.2(BSC)_LDO__0.5-3V/1A</v>
          </cell>
          <cell r="D9303">
            <v>1.0309999999999999</v>
          </cell>
        </row>
        <row r="9304">
          <cell r="B9304">
            <v>263160</v>
          </cell>
          <cell r="C9304" t="str">
            <v>WL-CSP-15B 1.31*2.02(BSC)_DC-DC__1.125V/0-3A</v>
          </cell>
          <cell r="D9304">
            <v>1.0309999999999999</v>
          </cell>
        </row>
        <row r="9305">
          <cell r="B9305">
            <v>263161</v>
          </cell>
          <cell r="C9305" t="str">
            <v>DFN4(1*1)_LDO__1.8V</v>
          </cell>
          <cell r="D9305">
            <v>2.0619999999999998</v>
          </cell>
        </row>
        <row r="9306">
          <cell r="B9306">
            <v>263162</v>
          </cell>
          <cell r="C9306" t="str">
            <v>1.901 mm x 1.501mm 20-Pin WCSP Package_switch-mode charging IC,BGA_5V/2A</v>
          </cell>
          <cell r="D9306">
            <v>1.018</v>
          </cell>
        </row>
        <row r="9307">
          <cell r="B9307">
            <v>263163</v>
          </cell>
          <cell r="C9307" t="str">
            <v>QFN,2mm x 2mm, 14-pin_SP8T switch_2.5V~3.0V_2G/3G/4G antenna diversity or LTE (FDD/TDD) TRX</v>
          </cell>
          <cell r="D9307">
            <v>1.0309999999999999</v>
          </cell>
        </row>
        <row r="9308">
          <cell r="B9308">
            <v>263164</v>
          </cell>
          <cell r="C9308" t="str">
            <v>SP4T,QFN 1.1mm x 1.5mm x 0.38mm,10-pin;_SP4T;_VC = 1.0 to 3.0 V, VDD = 2.5 to 3.3 V;_GSM/WCDMA/LTE.</v>
          </cell>
          <cell r="D9308">
            <v>1.0309999999999999</v>
          </cell>
        </row>
        <row r="9309">
          <cell r="B9309">
            <v>263166</v>
          </cell>
          <cell r="C9309" t="str">
            <v>QFN1616-12L_type c ic_</v>
          </cell>
          <cell r="D9309">
            <v>1.018</v>
          </cell>
        </row>
        <row r="9310">
          <cell r="B9310">
            <v>263168</v>
          </cell>
          <cell r="C9310" t="str">
            <v>Thermistor 100Kohm+/-1%;B value4308K-0201</v>
          </cell>
          <cell r="D9310">
            <v>2.0619999999999998</v>
          </cell>
        </row>
        <row r="9311">
          <cell r="B9311">
            <v>263170</v>
          </cell>
          <cell r="C9311" t="str">
            <v>H1.35_3in1 PinPush SIM connector-TF pieces.L9.6+/-0.15*W7.65+/-0.1*H0.89+/-0.05</v>
          </cell>
          <cell r="D9311">
            <v>1.0149999999999999</v>
          </cell>
        </row>
        <row r="9312">
          <cell r="B9312">
            <v>263171</v>
          </cell>
          <cell r="C9312" t="str">
            <v>H0.8,W2.54_24pin_0.4MM_0.8_BTB-SOCKET,7.32+/-0.2*2.54+/-0.2*0.79+/-0.1mm</v>
          </cell>
          <cell r="D9312">
            <v>1.0149999999999999</v>
          </cell>
        </row>
        <row r="9313">
          <cell r="B9313">
            <v>263172</v>
          </cell>
          <cell r="C9313" t="str">
            <v>L10.52+/-0.2*W2.54+/-0.2_40pin_0.4MM PITCH_H0.8_BTB-SOCKET</v>
          </cell>
          <cell r="D9313">
            <v>1.0149999999999999</v>
          </cell>
        </row>
        <row r="9314">
          <cell r="B9314">
            <v>263173</v>
          </cell>
          <cell r="C9314" t="str">
            <v>2+/-0.1*2+/-0.1*0.6+/-0.05__coaxial line connector match height 1.2max,2.0*2.0*0.6,High temperature resistant plastic resin + alloy copper</v>
          </cell>
          <cell r="D9314">
            <v>1.0309999999999999</v>
          </cell>
        </row>
        <row r="9315">
          <cell r="B9315">
            <v>263175</v>
          </cell>
          <cell r="C9315" t="str">
            <v>1.1X0.9mm_GPS_SAW.</v>
          </cell>
          <cell r="D9315">
            <v>1.0309999999999999</v>
          </cell>
        </row>
        <row r="9316">
          <cell r="B9316">
            <v>263178</v>
          </cell>
          <cell r="C9316" t="str">
            <v>1.6mmx0.8mm_673~2690MHz</v>
          </cell>
          <cell r="D9316">
            <v>1.0309999999999999</v>
          </cell>
        </row>
        <row r="9317">
          <cell r="B9317">
            <v>263179</v>
          </cell>
          <cell r="C9317" t="str">
            <v>1.8mmx1.4mm_SAW;band1_</v>
          </cell>
          <cell r="D9317">
            <v>1.0309999999999999</v>
          </cell>
        </row>
        <row r="9318">
          <cell r="B9318">
            <v>263180</v>
          </cell>
          <cell r="C9318" t="str">
            <v>1814_880~960MHz;_</v>
          </cell>
          <cell r="D9318">
            <v>1.0309999999999999</v>
          </cell>
        </row>
        <row r="9319">
          <cell r="B9319">
            <v>263181</v>
          </cell>
          <cell r="C9319" t="str">
            <v>1.8 mm x 1.4 mm x 0.61 mm_Band 3 (1710 - 1785 MHz UL, 1805 - 1880 MHz DL).</v>
          </cell>
          <cell r="D9319">
            <v>1.0309999999999999</v>
          </cell>
        </row>
        <row r="9320">
          <cell r="B9320">
            <v>263182</v>
          </cell>
          <cell r="C9320" t="str">
            <v>2012_1560-1610MHz 2400-2500MHz 4900-5950MHz.</v>
          </cell>
          <cell r="D9320">
            <v>1.0309999999999999</v>
          </cell>
        </row>
        <row r="9321">
          <cell r="B9321">
            <v>263183</v>
          </cell>
          <cell r="C9321" t="str">
            <v>material: nickel silver, and the inner top surface is sprayed with insulating paint_34.82+/-0.08*13.48+/-0.08*1.45+/-0.06</v>
          </cell>
          <cell r="D9321">
            <v>1.0149999999999999</v>
          </cell>
        </row>
        <row r="9322">
          <cell r="B9322">
            <v>263184</v>
          </cell>
          <cell r="C9322" t="str">
            <v>material: nickel silver, and the inner top surface is sprayed with insulating paint_37.1+/-0.08*14.83+/-0.08*1.35+/-0.06</v>
          </cell>
          <cell r="D9322">
            <v>1.0149999999999999</v>
          </cell>
        </row>
        <row r="9323">
          <cell r="B9323">
            <v>263185</v>
          </cell>
          <cell r="C9323" t="str">
            <v>material: nickel silver, and the inner top surface is sprayed with insulating paint_38.91+/-0.08*16.37+/-0.08*1.45+/-0.06</v>
          </cell>
          <cell r="D9323">
            <v>1.0149999999999999</v>
          </cell>
        </row>
        <row r="9324">
          <cell r="B9324">
            <v>263186</v>
          </cell>
          <cell r="C9324" t="str">
            <v>material: nickel silver, and the inner top surface is sprayed with insulating paint_40.46+/-0.08*30.45+/-0.08*1.35+/-0.06</v>
          </cell>
          <cell r="D9324">
            <v>1.0149999999999999</v>
          </cell>
        </row>
        <row r="9325">
          <cell r="B9325">
            <v>263187</v>
          </cell>
          <cell r="C9325" t="str">
            <v>stainless_37.06+/-0.08*16.62+/-0.08*1.15+/-0.06</v>
          </cell>
          <cell r="D9325">
            <v>1.0149999999999999</v>
          </cell>
        </row>
        <row r="9326">
          <cell r="B9326">
            <v>263188</v>
          </cell>
          <cell r="C9326" t="str">
            <v>stainless40.42+/-0.08*30.41+/-0.08*1.2+/-0.08</v>
          </cell>
          <cell r="D9326">
            <v>1.0149999999999999</v>
          </cell>
        </row>
        <row r="9327">
          <cell r="B9327">
            <v>263189</v>
          </cell>
          <cell r="C9327" t="str">
            <v>Heat dissipation Silico_6+/-0.15*6+/-0.15*0.5+/-0.05</v>
          </cell>
          <cell r="D9327">
            <v>1</v>
          </cell>
        </row>
        <row r="9328">
          <cell r="B9328">
            <v>263190</v>
          </cell>
          <cell r="C9328" t="str">
            <v>PET_16+/-0.15*6.2+/-0.15*0.05+/-0.01_yellow_</v>
          </cell>
          <cell r="D9328">
            <v>1</v>
          </cell>
        </row>
        <row r="9329">
          <cell r="B9329">
            <v>263281</v>
          </cell>
          <cell r="C9329" t="str">
            <v>UTDFN-1x1-4L_UTDFN-1x1-4L__1.05V/300mA</v>
          </cell>
          <cell r="D9329">
            <v>1.0309999999999999</v>
          </cell>
        </row>
        <row r="9330">
          <cell r="B9330">
            <v>263381</v>
          </cell>
          <cell r="C9330" t="str">
            <v>Front Housing-Black-Axino A01 (MM)</v>
          </cell>
          <cell r="D9330">
            <v>1</v>
          </cell>
        </row>
        <row r="9331">
          <cell r="B9331">
            <v>263384</v>
          </cell>
          <cell r="C9331" t="str">
            <v>Middle Housing-Black-Axino A01 (MM)</v>
          </cell>
          <cell r="D9331">
            <v>1</v>
          </cell>
        </row>
        <row r="9332">
          <cell r="B9332">
            <v>263385</v>
          </cell>
          <cell r="C9332" t="str">
            <v>Back Housing(Battery Cover) Black-Axino A01 (MM)</v>
          </cell>
          <cell r="D9332">
            <v>1</v>
          </cell>
        </row>
        <row r="9333">
          <cell r="B9333">
            <v>263386</v>
          </cell>
          <cell r="C9333" t="str">
            <v>Front Housing-Dark Blue-Axino A01 (MM)</v>
          </cell>
          <cell r="D9333">
            <v>1</v>
          </cell>
        </row>
        <row r="9334">
          <cell r="B9334">
            <v>263387</v>
          </cell>
          <cell r="C9334" t="str">
            <v>Back Housing(Battery Cover) Dark Blue-Axino A01 (MM)</v>
          </cell>
          <cell r="D9334">
            <v>1</v>
          </cell>
        </row>
        <row r="9335">
          <cell r="B9335">
            <v>263394</v>
          </cell>
          <cell r="C9335" t="str">
            <v>Front Housing-Light Blue-Axino A01 (MM)</v>
          </cell>
          <cell r="D9335">
            <v>1</v>
          </cell>
        </row>
        <row r="9336">
          <cell r="B9336">
            <v>263398</v>
          </cell>
          <cell r="C9336" t="str">
            <v>Back Housing(Battery Cover) Light Blue-Axino A01 (MM)</v>
          </cell>
          <cell r="D9336">
            <v>1</v>
          </cell>
        </row>
        <row r="9337">
          <cell r="B9337">
            <v>263399</v>
          </cell>
          <cell r="C9337" t="str">
            <v>Front Housing-Black-Olvio L28 (WM)</v>
          </cell>
          <cell r="D9337">
            <v>1</v>
          </cell>
        </row>
        <row r="9338">
          <cell r="B9338">
            <v>263400</v>
          </cell>
          <cell r="C9338" t="str">
            <v>Middle Housing-Black-Olvio L28 (WM)</v>
          </cell>
          <cell r="D9338">
            <v>1</v>
          </cell>
        </row>
        <row r="9339">
          <cell r="B9339">
            <v>263402</v>
          </cell>
          <cell r="C9339" t="str">
            <v>Back Housing(Battery Cover) Black-Olvio L28 (WM)</v>
          </cell>
          <cell r="D9339">
            <v>1</v>
          </cell>
        </row>
        <row r="9340">
          <cell r="B9340">
            <v>263406</v>
          </cell>
          <cell r="C9340" t="str">
            <v>Front Housing-Dark Green-Olvio L28 (WM)</v>
          </cell>
          <cell r="D9340">
            <v>1</v>
          </cell>
        </row>
        <row r="9341">
          <cell r="B9341">
            <v>263408</v>
          </cell>
          <cell r="C9341" t="str">
            <v>Back Housing(Battery Cover) Dark Green-Olvio L28 (WM)</v>
          </cell>
          <cell r="D9341">
            <v>1</v>
          </cell>
        </row>
        <row r="9342">
          <cell r="B9342">
            <v>263409</v>
          </cell>
          <cell r="C9342" t="str">
            <v>Front Housing-Light Blue-Olvio L28 (WM)</v>
          </cell>
          <cell r="D9342">
            <v>1</v>
          </cell>
        </row>
        <row r="9343">
          <cell r="B9343">
            <v>263410</v>
          </cell>
          <cell r="C9343" t="str">
            <v>Back Housing(Battery Cover) Light Blue-Olvio L28 (WM)</v>
          </cell>
          <cell r="D9343">
            <v>1</v>
          </cell>
        </row>
        <row r="9344">
          <cell r="B9344">
            <v>263521</v>
          </cell>
          <cell r="C9344" t="str">
            <v>Main PCBA-Primo HM6 (WM) 2GB</v>
          </cell>
          <cell r="D9344">
            <v>1</v>
          </cell>
        </row>
        <row r="9345">
          <cell r="B9345">
            <v>263787</v>
          </cell>
          <cell r="C9345" t="str">
            <v>RES 0402 15Kohm</v>
          </cell>
          <cell r="D9345">
            <v>2.0619999999999998</v>
          </cell>
        </row>
        <row r="9346">
          <cell r="B9346">
            <v>263900</v>
          </cell>
          <cell r="C9346" t="str">
            <v>Sub PCBA-Primo RX8 Mini</v>
          </cell>
          <cell r="D9346">
            <v>1.0069999999999999</v>
          </cell>
        </row>
        <row r="9347">
          <cell r="B9347">
            <v>263901</v>
          </cell>
          <cell r="C9347" t="str">
            <v>Touch With LCM-Black-Primo RX8 Mini</v>
          </cell>
          <cell r="D9347">
            <v>1.02</v>
          </cell>
        </row>
        <row r="9348">
          <cell r="B9348">
            <v>263902</v>
          </cell>
          <cell r="C9348" t="str">
            <v>Camera 13M FF Front-Primo RX8 Mini</v>
          </cell>
          <cell r="D9348">
            <v>1.0049999999999999</v>
          </cell>
        </row>
        <row r="9349">
          <cell r="B9349">
            <v>263903</v>
          </cell>
          <cell r="C9349" t="str">
            <v>Camera 12M+5M AF Back-Primo RX8 Mini</v>
          </cell>
          <cell r="D9349">
            <v>1.0049999999999999</v>
          </cell>
        </row>
        <row r="9350">
          <cell r="B9350">
            <v>263904</v>
          </cell>
          <cell r="C9350" t="str">
            <v>Wide Angel Camera 8M Back-Primo RX8 Mini</v>
          </cell>
          <cell r="D9350">
            <v>1.0049999999999999</v>
          </cell>
        </row>
        <row r="9351">
          <cell r="B9351">
            <v>263905</v>
          </cell>
          <cell r="C9351" t="str">
            <v>Fingerprint-Black-Primo RX8 Mini</v>
          </cell>
          <cell r="D9351">
            <v>1.01</v>
          </cell>
        </row>
        <row r="9352">
          <cell r="B9352">
            <v>263906</v>
          </cell>
          <cell r="C9352" t="str">
            <v>Receiver-Primo RX8 Mini</v>
          </cell>
          <cell r="D9352">
            <v>1.01</v>
          </cell>
        </row>
        <row r="9353">
          <cell r="B9353">
            <v>263907</v>
          </cell>
          <cell r="C9353" t="str">
            <v>Speaker Bracket-Primo RX8 Mini</v>
          </cell>
          <cell r="D9353">
            <v>1.0149999999999999</v>
          </cell>
        </row>
        <row r="9354">
          <cell r="B9354">
            <v>263908</v>
          </cell>
          <cell r="C9354" t="str">
            <v>Vibrator Motor-Primo RX8 Mini</v>
          </cell>
          <cell r="D9354">
            <v>1.01</v>
          </cell>
        </row>
        <row r="9355">
          <cell r="B9355">
            <v>263909</v>
          </cell>
          <cell r="C9355" t="str">
            <v>Main FPC-Primo RX8 Mini</v>
          </cell>
          <cell r="D9355">
            <v>1.008</v>
          </cell>
        </row>
        <row r="9356">
          <cell r="B9356">
            <v>263910</v>
          </cell>
          <cell r="C9356" t="str">
            <v>FPC Key With Dome-Primo RX8 Mini</v>
          </cell>
          <cell r="D9356">
            <v>1.0125</v>
          </cell>
        </row>
        <row r="9357">
          <cell r="B9357">
            <v>263911</v>
          </cell>
          <cell r="C9357" t="str">
            <v>FPC Key With Dome-2-Primo RX8 Mini</v>
          </cell>
          <cell r="D9357">
            <v>1.0125</v>
          </cell>
        </row>
        <row r="9358">
          <cell r="B9358">
            <v>263912</v>
          </cell>
          <cell r="C9358" t="str">
            <v>FPC Receiver-Primo RX8 Mini</v>
          </cell>
          <cell r="D9358">
            <v>1.008</v>
          </cell>
        </row>
        <row r="9359">
          <cell r="B9359">
            <v>263913</v>
          </cell>
          <cell r="C9359" t="str">
            <v>Cable Coaxial2-Primo RX8 Mini</v>
          </cell>
          <cell r="D9359">
            <v>1.0149999999999999</v>
          </cell>
        </row>
        <row r="9360">
          <cell r="B9360">
            <v>263914</v>
          </cell>
          <cell r="C9360" t="str">
            <v>Cable Coaxial1-Primo RX8 Mini</v>
          </cell>
          <cell r="D9360">
            <v>1.0149999999999999</v>
          </cell>
        </row>
        <row r="9361">
          <cell r="B9361">
            <v>263915</v>
          </cell>
          <cell r="C9361" t="str">
            <v>Battery WMB3600A-Primo RX8 Mini</v>
          </cell>
          <cell r="D9361">
            <v>1.004</v>
          </cell>
        </row>
        <row r="9362">
          <cell r="B9362">
            <v>263916</v>
          </cell>
          <cell r="C9362" t="str">
            <v>Front Housing-Black-Primo RX8 Mini</v>
          </cell>
          <cell r="D9362">
            <v>1.02</v>
          </cell>
        </row>
        <row r="9363">
          <cell r="B9363">
            <v>263917</v>
          </cell>
          <cell r="C9363" t="str">
            <v>Middle Housing-Black-Primo RX8 Mini</v>
          </cell>
          <cell r="D9363">
            <v>1.02</v>
          </cell>
        </row>
        <row r="9364">
          <cell r="B9364">
            <v>263918</v>
          </cell>
          <cell r="C9364" t="str">
            <v>Back Housing(Battery Cover) Black-Primo RX8 Mini</v>
          </cell>
          <cell r="D9364">
            <v>1.02</v>
          </cell>
        </row>
        <row r="9365">
          <cell r="B9365">
            <v>263919</v>
          </cell>
          <cell r="C9365" t="str">
            <v>Receiver Bracket-Primo RX8 Mini</v>
          </cell>
          <cell r="D9365">
            <v>1.0125</v>
          </cell>
        </row>
        <row r="9366">
          <cell r="B9366">
            <v>263920</v>
          </cell>
          <cell r="C9366" t="str">
            <v>L Sensor Silicon Case-Primo RX8 Mini</v>
          </cell>
          <cell r="D9366">
            <v>1.0249999999999999</v>
          </cell>
        </row>
        <row r="9367">
          <cell r="B9367">
            <v>263921</v>
          </cell>
          <cell r="C9367" t="str">
            <v>Front Camera Silicon Case-Primo RX8 Mini</v>
          </cell>
          <cell r="D9367">
            <v>1.0249999999999999</v>
          </cell>
        </row>
        <row r="9368">
          <cell r="B9368">
            <v>263922</v>
          </cell>
          <cell r="C9368" t="str">
            <v>Rear Wide Angle Camera Sealing Case-Primo RX8 Mini</v>
          </cell>
          <cell r="D9368">
            <v>1.0249999999999999</v>
          </cell>
        </row>
        <row r="9369">
          <cell r="B9369">
            <v>263923</v>
          </cell>
          <cell r="C9369" t="str">
            <v>Earphone Socket Silicon Case-Primo RX8 Mini</v>
          </cell>
          <cell r="D9369">
            <v>1.0249999999999999</v>
          </cell>
        </row>
        <row r="9370">
          <cell r="B9370">
            <v>263924</v>
          </cell>
          <cell r="C9370" t="str">
            <v>USB Silicon Case-Primo RX8 Mini</v>
          </cell>
          <cell r="D9370">
            <v>1.0249999999999999</v>
          </cell>
        </row>
        <row r="9371">
          <cell r="B9371">
            <v>263925</v>
          </cell>
          <cell r="C9371" t="str">
            <v>Sim Card Tray-Black-Primo RX8 Mini</v>
          </cell>
          <cell r="D9371">
            <v>1.01</v>
          </cell>
        </row>
        <row r="9372">
          <cell r="B9372">
            <v>263926</v>
          </cell>
          <cell r="C9372" t="str">
            <v>Rear Wide Angle Camera Lens-Black-Primo RX8 Mini</v>
          </cell>
          <cell r="D9372">
            <v>1.0149999999999999</v>
          </cell>
        </row>
        <row r="9373">
          <cell r="B9373">
            <v>263927</v>
          </cell>
          <cell r="C9373" t="str">
            <v>Rear Camera Lens-Black-Primo RX8 Mini</v>
          </cell>
          <cell r="D9373">
            <v>1.0149999999999999</v>
          </cell>
        </row>
        <row r="9374">
          <cell r="B9374">
            <v>263928</v>
          </cell>
          <cell r="C9374" t="str">
            <v>Slide Button-Primo RX8 Mini</v>
          </cell>
          <cell r="D9374">
            <v>1.01</v>
          </cell>
        </row>
        <row r="9375">
          <cell r="B9375">
            <v>263929</v>
          </cell>
          <cell r="C9375" t="str">
            <v>Slide Button Steel Pad-Primo RX8 Mini</v>
          </cell>
          <cell r="D9375">
            <v>1.0125</v>
          </cell>
        </row>
        <row r="9376">
          <cell r="B9376">
            <v>263930</v>
          </cell>
          <cell r="C9376" t="str">
            <v>Fingerprint Connector Compression Steel Pad-Primo RX8 Mini</v>
          </cell>
          <cell r="D9376">
            <v>1.0125</v>
          </cell>
        </row>
        <row r="9377">
          <cell r="B9377">
            <v>263931</v>
          </cell>
          <cell r="C9377" t="str">
            <v>Receiver Steel Anti-Dust Mesh-Primo RX8 Mini</v>
          </cell>
          <cell r="D9377">
            <v>1.0249999999999999</v>
          </cell>
        </row>
        <row r="9378">
          <cell r="B9378">
            <v>263932</v>
          </cell>
          <cell r="C9378" t="str">
            <v>Receiver Nelon Mesh-Primo RX8 Mini</v>
          </cell>
          <cell r="D9378">
            <v>1.0249999999999999</v>
          </cell>
        </row>
        <row r="9379">
          <cell r="B9379">
            <v>263933</v>
          </cell>
          <cell r="C9379" t="str">
            <v>Conductive Cloth Receiver Mesh 11.75*2.0*0.1mm-Primo RX8 Mini</v>
          </cell>
          <cell r="D9379">
            <v>1.03</v>
          </cell>
        </row>
        <row r="9380">
          <cell r="B9380">
            <v>263934</v>
          </cell>
          <cell r="C9380" t="str">
            <v>L-Sensor Diffusion Film 4*1.15*0.1mm-Primo RX8 Mini</v>
          </cell>
          <cell r="D9380">
            <v>1.03</v>
          </cell>
        </row>
        <row r="9381">
          <cell r="B9381">
            <v>263935</v>
          </cell>
          <cell r="C9381" t="str">
            <v>Foam Battery Anti-Compress 62.8*3.7*0.3mm-Primo RX8 Mini</v>
          </cell>
          <cell r="D9381">
            <v>1.03</v>
          </cell>
        </row>
        <row r="9382">
          <cell r="B9382">
            <v>263936</v>
          </cell>
          <cell r="C9382" t="str">
            <v>Foam Camera Decoration 32.4*15.6*0.5mm-Primo RX8 Mini</v>
          </cell>
          <cell r="D9382">
            <v>1.03</v>
          </cell>
        </row>
        <row r="9383">
          <cell r="B9383">
            <v>263937</v>
          </cell>
          <cell r="C9383" t="str">
            <v>Foam Front Camera 6.5*6.5*0.8mm-Primo RX8 Mini</v>
          </cell>
          <cell r="D9383">
            <v>1.03</v>
          </cell>
        </row>
        <row r="9384">
          <cell r="B9384">
            <v>263938</v>
          </cell>
          <cell r="C9384" t="str">
            <v>Foam Sim Tray Sealing 29.45*20.1*0.5mm-Primo RX8 Mini</v>
          </cell>
          <cell r="D9384">
            <v>1.03</v>
          </cell>
        </row>
        <row r="9385">
          <cell r="B9385">
            <v>263939</v>
          </cell>
          <cell r="C9385" t="str">
            <v>Foam Receiver FPC Grounding 3.8*1.5*0.5mm-Primo RX8 Mini</v>
          </cell>
          <cell r="D9385">
            <v>1.03</v>
          </cell>
        </row>
        <row r="9386">
          <cell r="B9386">
            <v>263940</v>
          </cell>
          <cell r="C9386" t="str">
            <v>Foam Slide Button Steel Grounding 4*2.7*0.5mm-Primo RX8 Mini</v>
          </cell>
          <cell r="D9386">
            <v>1.03</v>
          </cell>
        </row>
        <row r="9387">
          <cell r="B9387">
            <v>263941</v>
          </cell>
          <cell r="C9387" t="str">
            <v>Foam Rear Camera Anti-Dust 32.4*10.4*1.5mm-Primo RX8 Mini</v>
          </cell>
          <cell r="D9387">
            <v>1.03</v>
          </cell>
        </row>
        <row r="9388">
          <cell r="B9388">
            <v>263942</v>
          </cell>
          <cell r="C9388" t="str">
            <v>Mylar USB Surface Protective Processing Usage 14.15*9.4*0.1mm-Primo RX8 Mini</v>
          </cell>
          <cell r="D9388">
            <v>1.03</v>
          </cell>
        </row>
        <row r="9389">
          <cell r="B9389">
            <v>263943</v>
          </cell>
          <cell r="C9389" t="str">
            <v>Foam Back Cover Bracket 4.8*4.8*1.5mm-Primo RX8 Mini</v>
          </cell>
          <cell r="D9389">
            <v>1.03</v>
          </cell>
        </row>
        <row r="9390">
          <cell r="B9390">
            <v>263944</v>
          </cell>
          <cell r="C9390" t="str">
            <v>Foam Back Cover Bracket 5.5*2.0*1.5mm-Primo RX8 Mini</v>
          </cell>
          <cell r="D9390">
            <v>1.03</v>
          </cell>
        </row>
        <row r="9391">
          <cell r="B9391">
            <v>263945</v>
          </cell>
          <cell r="C9391" t="str">
            <v>Graphite Film PCBA 48.35*38.25*0.05mm-Primo RX8 Mini</v>
          </cell>
          <cell r="D9391">
            <v>1.0149999999999999</v>
          </cell>
        </row>
        <row r="9392">
          <cell r="B9392">
            <v>263946</v>
          </cell>
          <cell r="C9392" t="str">
            <v>Copper Foil PCBA 57.9*22.3*0.05mm-Primo RX8 Mini</v>
          </cell>
          <cell r="D9392">
            <v>1.0149999999999999</v>
          </cell>
        </row>
        <row r="9393">
          <cell r="B9393">
            <v>263947</v>
          </cell>
          <cell r="C9393" t="str">
            <v>Screw M1.4*3.5mm-Black-Primo RX8 Mini</v>
          </cell>
          <cell r="D9393">
            <v>16.64</v>
          </cell>
        </row>
        <row r="9394">
          <cell r="B9394">
            <v>263948</v>
          </cell>
          <cell r="C9394" t="str">
            <v>Screw M1.4*2.5mm-Silver-Primo RX8 Mini</v>
          </cell>
          <cell r="D9394">
            <v>3.12</v>
          </cell>
        </row>
        <row r="9395">
          <cell r="B9395">
            <v>263949</v>
          </cell>
          <cell r="C9395" t="str">
            <v>Screw M1.2*1.5mmSilver-Primo RX8 Mini</v>
          </cell>
          <cell r="D9395">
            <v>2.08</v>
          </cell>
        </row>
        <row r="9396">
          <cell r="B9396">
            <v>263950</v>
          </cell>
          <cell r="C9396" t="str">
            <v>Waterproof Label Dia 3.0mm-Primo RX8 Mini</v>
          </cell>
          <cell r="D9396">
            <v>2.0699999999999998</v>
          </cell>
        </row>
        <row r="9397">
          <cell r="B9397">
            <v>263951</v>
          </cell>
          <cell r="C9397" t="str">
            <v>Screw Label Dia 2.5mm With "W"-Primo RX8 Mini</v>
          </cell>
          <cell r="D9397">
            <v>1.0349999999999999</v>
          </cell>
        </row>
        <row r="9398">
          <cell r="B9398">
            <v>263952</v>
          </cell>
          <cell r="C9398" t="str">
            <v>USB Cable Type-C 5V-3A Wire Length 1m-Black-Primo RX8 Mini</v>
          </cell>
          <cell r="D9398">
            <v>1.0029999999999999</v>
          </cell>
        </row>
        <row r="9399">
          <cell r="B9399">
            <v>263953</v>
          </cell>
          <cell r="C9399" t="str">
            <v>Sim Card Ejector Pin-Primo RX8 Mini</v>
          </cell>
          <cell r="D9399">
            <v>1.0015000000000001</v>
          </cell>
        </row>
        <row r="9400">
          <cell r="B9400">
            <v>263954</v>
          </cell>
          <cell r="C9400" t="str">
            <v>TP Protective Film-Primo RX8 Mini</v>
          </cell>
          <cell r="D9400">
            <v>1.02</v>
          </cell>
        </row>
        <row r="9401">
          <cell r="B9401">
            <v>263955</v>
          </cell>
          <cell r="C9401" t="str">
            <v>Battery Cover Protective Film-Primo RX8 Mini</v>
          </cell>
          <cell r="D9401">
            <v>1.03</v>
          </cell>
        </row>
        <row r="9402">
          <cell r="B9402">
            <v>263956</v>
          </cell>
          <cell r="C9402" t="str">
            <v>Phone Case-Primo RX8 Mini</v>
          </cell>
          <cell r="D9402">
            <v>1</v>
          </cell>
        </row>
        <row r="9403">
          <cell r="B9403">
            <v>263957</v>
          </cell>
          <cell r="C9403" t="str">
            <v>Handset IMEI Label 35*19mm-Primo RX8 Mini</v>
          </cell>
          <cell r="D9403">
            <v>1.0349999999999999</v>
          </cell>
        </row>
        <row r="9404">
          <cell r="B9404">
            <v>263958</v>
          </cell>
          <cell r="C9404" t="str">
            <v>GB Seal Label 38*19mm-Primo RX8 Mini</v>
          </cell>
          <cell r="D9404">
            <v>1.0349999999999999</v>
          </cell>
        </row>
        <row r="9405">
          <cell r="B9405">
            <v>263959</v>
          </cell>
          <cell r="C9405" t="str">
            <v>Handset PE Bag 100*200mm-Primo RX8 Mini</v>
          </cell>
          <cell r="D9405">
            <v>1.0029999999999999</v>
          </cell>
        </row>
        <row r="9406">
          <cell r="B9406">
            <v>263961</v>
          </cell>
          <cell r="C9406" t="str">
            <v>CAP 0201 680pF 25V</v>
          </cell>
          <cell r="D9406">
            <v>2.0619999999999998</v>
          </cell>
        </row>
        <row r="9407">
          <cell r="B9407">
            <v>263963</v>
          </cell>
          <cell r="C9407" t="str">
            <v>CAP 0201 2200pF 10V</v>
          </cell>
          <cell r="D9407">
            <v>1.0309999999999999</v>
          </cell>
        </row>
        <row r="9408">
          <cell r="B9408">
            <v>263964</v>
          </cell>
          <cell r="C9408" t="str">
            <v>CAP 0402 27nF 16V</v>
          </cell>
          <cell r="D9408">
            <v>2.0619999999999998</v>
          </cell>
        </row>
        <row r="9409">
          <cell r="B9409">
            <v>263965</v>
          </cell>
          <cell r="C9409" t="str">
            <v>CAP 0603 10uF 10V</v>
          </cell>
          <cell r="D9409">
            <v>14.433999999999999</v>
          </cell>
        </row>
        <row r="9410">
          <cell r="B9410">
            <v>263966</v>
          </cell>
          <cell r="C9410" t="str">
            <v>CAP 0603 47uF 6.3V</v>
          </cell>
          <cell r="D9410">
            <v>4.1239999999999997</v>
          </cell>
        </row>
        <row r="9411">
          <cell r="B9411">
            <v>263967</v>
          </cell>
          <cell r="C9411" t="str">
            <v>CAP 0805 4.7uF 25V</v>
          </cell>
          <cell r="D9411">
            <v>1.0309999999999999</v>
          </cell>
        </row>
        <row r="9412">
          <cell r="B9412">
            <v>263968</v>
          </cell>
          <cell r="C9412" t="str">
            <v>IND 0201 56nH 80mA</v>
          </cell>
          <cell r="D9412">
            <v>1.0309999999999999</v>
          </cell>
        </row>
        <row r="9413">
          <cell r="B9413">
            <v>263969</v>
          </cell>
          <cell r="C9413" t="str">
            <v>IND 0402 180nH 100mA</v>
          </cell>
          <cell r="D9413">
            <v>2.0619999999999998</v>
          </cell>
        </row>
        <row r="9414">
          <cell r="B9414">
            <v>263970</v>
          </cell>
          <cell r="C9414" t="str">
            <v>IND 2016 0.47nH 2700mA</v>
          </cell>
          <cell r="D9414">
            <v>10.31</v>
          </cell>
        </row>
        <row r="9415">
          <cell r="B9415">
            <v>263971</v>
          </cell>
          <cell r="C9415" t="str">
            <v>IND 2016 1.0nH 2050mA</v>
          </cell>
          <cell r="D9415">
            <v>1.0309999999999999</v>
          </cell>
        </row>
        <row r="9416">
          <cell r="B9416">
            <v>263972</v>
          </cell>
          <cell r="C9416" t="str">
            <v>IND 2520 1.0nH 2500mA</v>
          </cell>
          <cell r="D9416">
            <v>6.1859999999999999</v>
          </cell>
        </row>
        <row r="9417">
          <cell r="B9417">
            <v>263973</v>
          </cell>
          <cell r="C9417" t="str">
            <v>IND 2520 4.7nH 1100mA</v>
          </cell>
          <cell r="D9417">
            <v>2.0619999999999998</v>
          </cell>
        </row>
        <row r="9418">
          <cell r="B9418">
            <v>263974</v>
          </cell>
          <cell r="C9418" t="str">
            <v>RES 0201 1.4Kohm +/-1%</v>
          </cell>
          <cell r="D9418">
            <v>1.0309999999999999</v>
          </cell>
        </row>
        <row r="9419">
          <cell r="B9419">
            <v>263975</v>
          </cell>
          <cell r="C9419" t="str">
            <v>RES 0201 3.01Kohm +/-1%</v>
          </cell>
          <cell r="D9419">
            <v>1.0309999999999999</v>
          </cell>
        </row>
        <row r="9420">
          <cell r="B9420">
            <v>263976</v>
          </cell>
          <cell r="C9420" t="str">
            <v>RES 0201 4.02Kohm +/-1%</v>
          </cell>
          <cell r="D9420">
            <v>1.0309999999999999</v>
          </cell>
        </row>
        <row r="9421">
          <cell r="B9421">
            <v>263977</v>
          </cell>
          <cell r="C9421" t="str">
            <v>RES 0201 6.04Kohm +/-1%</v>
          </cell>
          <cell r="D9421">
            <v>2.0619999999999998</v>
          </cell>
        </row>
        <row r="9422">
          <cell r="B9422">
            <v>263978</v>
          </cell>
          <cell r="C9422" t="str">
            <v>RES 0201 18Kohm +/-5%</v>
          </cell>
          <cell r="D9422">
            <v>1.0309999999999999</v>
          </cell>
        </row>
        <row r="9423">
          <cell r="B9423">
            <v>263979</v>
          </cell>
          <cell r="C9423" t="str">
            <v>RES 0201 91Kohm +/-1%</v>
          </cell>
          <cell r="D9423">
            <v>1.0309999999999999</v>
          </cell>
        </row>
        <row r="9424">
          <cell r="B9424">
            <v>263980</v>
          </cell>
          <cell r="C9424" t="str">
            <v>RES 0201 1Mohm +/-5%</v>
          </cell>
          <cell r="D9424">
            <v>1.0309999999999999</v>
          </cell>
        </row>
        <row r="9425">
          <cell r="B9425">
            <v>263981</v>
          </cell>
          <cell r="C9425" t="str">
            <v>TVS_Diode_Uni 5V DFN1006-2</v>
          </cell>
          <cell r="D9425">
            <v>3.093</v>
          </cell>
        </row>
        <row r="9426">
          <cell r="B9426">
            <v>263982</v>
          </cell>
          <cell r="C9426" t="str">
            <v>TVS_Diode_Uni 5V DFN1610-2L</v>
          </cell>
          <cell r="D9426">
            <v>1.0309999999999999</v>
          </cell>
        </row>
        <row r="9427">
          <cell r="B9427">
            <v>263983</v>
          </cell>
          <cell r="C9427" t="str">
            <v>TVS_Diode_Uni 4.5V DFN2x2-3L</v>
          </cell>
          <cell r="D9427">
            <v>2.0619999999999998</v>
          </cell>
        </row>
        <row r="9428">
          <cell r="B9428">
            <v>263984</v>
          </cell>
          <cell r="C9428" t="str">
            <v>Chip_Bead 0402 120ohm 1300mA</v>
          </cell>
          <cell r="D9428">
            <v>2.0619999999999998</v>
          </cell>
        </row>
        <row r="9429">
          <cell r="B9429">
            <v>263985</v>
          </cell>
          <cell r="C9429" t="str">
            <v>Chip_Bead 0402 1000ohm 350mA</v>
          </cell>
          <cell r="D9429">
            <v>5.1550000000000002</v>
          </cell>
        </row>
        <row r="9430">
          <cell r="B9430">
            <v>263986</v>
          </cell>
          <cell r="C9430" t="str">
            <v>Diode 30V 200mA SOD-523</v>
          </cell>
          <cell r="D9430">
            <v>2.0619999999999998</v>
          </cell>
        </row>
        <row r="9431">
          <cell r="B9431">
            <v>263999</v>
          </cell>
          <cell r="C9431" t="str">
            <v>Diode 40V 625mA SOD-323</v>
          </cell>
          <cell r="D9431">
            <v>1.0309999999999999</v>
          </cell>
        </row>
        <row r="9432">
          <cell r="B9432">
            <v>264004</v>
          </cell>
          <cell r="C9432" t="str">
            <v>RF antenna shrapnel ;2.8+/-0.1*1.55+/-0.1*1.4+/-0.1mm;work height=0.95mm</v>
          </cell>
          <cell r="D9432">
            <v>1.0309999999999999</v>
          </cell>
        </row>
        <row r="9433">
          <cell r="B9433">
            <v>264005</v>
          </cell>
          <cell r="C9433" t="str">
            <v>RF ANT Spring;work height=0.6mm;2.2+/-0.1*1.2+/-0.1*1.05+/-0.1mm</v>
          </cell>
          <cell r="D9433">
            <v>4.1239999999999997</v>
          </cell>
        </row>
        <row r="9434">
          <cell r="B9434">
            <v>264006</v>
          </cell>
          <cell r="C9434" t="str">
            <v>RF ANT Spring;work height=1.25mm;2.2+/-0.1*1.2+/-0.1*1.7+/-0.1mm</v>
          </cell>
          <cell r="D9434">
            <v>13.403</v>
          </cell>
        </row>
        <row r="9435">
          <cell r="B9435">
            <v>264007</v>
          </cell>
          <cell r="C9435" t="str">
            <v>RF ANT Spring CON;work height=0.95mm;6pin;4.8+/-0.1*3.6+/-0.1*1.37+/-0.1mm</v>
          </cell>
          <cell r="D9435">
            <v>1.0309999999999999</v>
          </cell>
        </row>
        <row r="9436">
          <cell r="B9436">
            <v>264011</v>
          </cell>
          <cell r="C9436" t="str">
            <v>CON BTB;40PIN;5A;9.35+/-0.1*1.95+/-0.1*0.56+/-0.1mm</v>
          </cell>
          <cell r="D9436">
            <v>1.0149999999999999</v>
          </cell>
        </row>
        <row r="9437">
          <cell r="B9437">
            <v>264012</v>
          </cell>
          <cell r="C9437" t="str">
            <v>CON BTB;54PIN;3A;11.9+/-0.2*2.0+/-0.2*0.58+/-0.05mm</v>
          </cell>
          <cell r="D9437">
            <v>1.0149999999999999</v>
          </cell>
        </row>
        <row r="9438">
          <cell r="B9438">
            <v>264014</v>
          </cell>
          <cell r="C9438" t="str">
            <v>CON BTB;16PIN;5.8+/-0.2*2.5+/-0.2*0.7+/-0.1mm</v>
          </cell>
          <cell r="D9438">
            <v>1.0149999999999999</v>
          </cell>
        </row>
        <row r="9439">
          <cell r="B9439">
            <v>264015</v>
          </cell>
          <cell r="C9439" t="str">
            <v>CON BTB;24PIN;7.4+/-0.2*2.5+/-0.2*0.7+/-0.1mm</v>
          </cell>
          <cell r="D9439">
            <v>1.0149999999999999</v>
          </cell>
        </row>
        <row r="9440">
          <cell r="B9440">
            <v>264016</v>
          </cell>
          <cell r="C9440" t="str">
            <v>CON BTB;30PIN;8.6+/-0.2*2.5+/-0.2*0.7+/-0.1mm</v>
          </cell>
          <cell r="D9440">
            <v>3.0449999999999999</v>
          </cell>
        </row>
        <row r="9441">
          <cell r="B9441">
            <v>264017</v>
          </cell>
          <cell r="C9441" t="str">
            <v>BTB F;6PIN;4.45+/-0.2*2.4+/-0.2*0.6+/-0.1mm</v>
          </cell>
          <cell r="D9441">
            <v>1.0149999999999999</v>
          </cell>
        </row>
        <row r="9442">
          <cell r="B9442">
            <v>264018</v>
          </cell>
          <cell r="C9442" t="str">
            <v>cable clip;2.9+/-0.1*1.5+/-0.1*1.2+/-0.1mm</v>
          </cell>
          <cell r="D9442">
            <v>4.1239999999999997</v>
          </cell>
        </row>
        <row r="9443">
          <cell r="B9443">
            <v>264019</v>
          </cell>
          <cell r="C9443" t="str">
            <v>RF CON;4PIN;50ohm;1.7+/-0.1*1.7+/-0.1*0.6+/-0.05mm</v>
          </cell>
          <cell r="D9443">
            <v>2.0619999999999998</v>
          </cell>
        </row>
        <row r="9444">
          <cell r="B9444">
            <v>264020</v>
          </cell>
          <cell r="C9444" t="str">
            <v>RF CON;50ohm;2.0+/-0.1*2.0+/-0.1*0.9+/-0.1mm</v>
          </cell>
          <cell r="D9444">
            <v>7.2169999999999996</v>
          </cell>
        </row>
        <row r="9445">
          <cell r="B9445">
            <v>264022</v>
          </cell>
          <cell r="C9445" t="str">
            <v>3 in1 card Shield;28.2+/-0.1*16.5+/-0.1*1.35+/-0.05mm</v>
          </cell>
          <cell r="D9445">
            <v>1.0149999999999999</v>
          </cell>
        </row>
        <row r="9446">
          <cell r="B9446">
            <v>264023</v>
          </cell>
          <cell r="C9446" t="str">
            <v>SIM SOCKET;8.0+/-0.1*8.2+/-0.1*0.93+/-0.05mm</v>
          </cell>
          <cell r="D9446">
            <v>2.0299999999999998</v>
          </cell>
        </row>
        <row r="9447">
          <cell r="B9447">
            <v>264024</v>
          </cell>
          <cell r="C9447" t="str">
            <v>SOCKET T CARD;9.95+/-0.1*7.45+/-0.1*0.93+/-0.05mm</v>
          </cell>
          <cell r="D9447">
            <v>1.0149999999999999</v>
          </cell>
        </row>
        <row r="9448">
          <cell r="B9448">
            <v>264026</v>
          </cell>
          <cell r="C9448" t="str">
            <v>4*ARM A53-2.2GHz+4*ARM A53-1.843GHz;GPU:Adreno-508 700MHz;12*12*0.9mm;692NSP 0.4pitch;14nm</v>
          </cell>
          <cell r="D9448">
            <v>1.0149999999999999</v>
          </cell>
        </row>
        <row r="9449">
          <cell r="B9449">
            <v>264027</v>
          </cell>
          <cell r="C9449" t="str">
            <v>DC2DC;input:2.5-5.5V;output:0.6-1.394V;3A;WLNSP;2.01*1.21*0.59mm</v>
          </cell>
          <cell r="D9449">
            <v>1.018</v>
          </cell>
        </row>
        <row r="9450">
          <cell r="B9450">
            <v>264029</v>
          </cell>
          <cell r="C9450" t="str">
            <v>PMIC;input:3.6-10V;WLPSP-219pin(0.35mm pitch);5.64*5.05*0.53mm</v>
          </cell>
          <cell r="D9450">
            <v>1.018</v>
          </cell>
        </row>
        <row r="9451">
          <cell r="B9451">
            <v>264030</v>
          </cell>
          <cell r="C9451" t="str">
            <v>PMIC;input:2.8V-4.75V;WLPSP-196pin(0.35mm pitch);4.65*5.58*0.53mm</v>
          </cell>
          <cell r="D9451">
            <v>1.018</v>
          </cell>
        </row>
        <row r="9452">
          <cell r="B9452">
            <v>264032</v>
          </cell>
          <cell r="C9452" t="str">
            <v>Transceiver;C2K/GGE/WCDMA/TD-SCDMA/LTE/LTE-CA);support GPS/GALILEO/GLONASS/BEIDOU:5.79*4.43*0.50mm</v>
          </cell>
          <cell r="D9452">
            <v>1.018</v>
          </cell>
        </row>
        <row r="9453">
          <cell r="B9453">
            <v>264033</v>
          </cell>
          <cell r="C9453" t="str">
            <v>WLAN+BT+FM 3IN1 IC;2.4GHZ/5.8GHZ;IEEE802.11a/b/g/n/ac;BT5.0;3.07*3.79*0.55mm;</v>
          </cell>
          <cell r="D9453">
            <v>1.018</v>
          </cell>
        </row>
        <row r="9454">
          <cell r="B9454">
            <v>264034</v>
          </cell>
          <cell r="C9454" t="str">
            <v>RF PA PMIC;2A;WLNSP-12pin;1.58*1.28*0.55</v>
          </cell>
          <cell r="D9454">
            <v>1.018</v>
          </cell>
        </row>
        <row r="9455">
          <cell r="B9455">
            <v>264035</v>
          </cell>
          <cell r="C9455" t="str">
            <v>parallel charger IC;input:3.8-14.2V;5A;QC4.0;WLNSP-36pin;2.62*2.62*0.55mm</v>
          </cell>
          <cell r="D9455">
            <v>1.018</v>
          </cell>
        </row>
        <row r="9456">
          <cell r="B9456">
            <v>264036</v>
          </cell>
          <cell r="C9456" t="str">
            <v>Smart audio PA;class-D;4W/8ohm;WLNSP-35pin;2.24*2.63*0.55mm</v>
          </cell>
          <cell r="D9456">
            <v>1.018</v>
          </cell>
        </row>
        <row r="9457">
          <cell r="B9457">
            <v>264037</v>
          </cell>
          <cell r="C9457" t="str">
            <v>EMMC+LPDDR4x;64GB+32Gb;254FBGA;11.5mm*13mm*1.0mm</v>
          </cell>
          <cell r="D9457">
            <v>1.0149999999999999</v>
          </cell>
        </row>
        <row r="9458">
          <cell r="B9458">
            <v>264038</v>
          </cell>
          <cell r="C9458" t="str">
            <v>LTE MMMB PA;phase 3;42pin;4.0*6.79*0.725mm</v>
          </cell>
          <cell r="D9458">
            <v>1.018</v>
          </cell>
        </row>
        <row r="9459">
          <cell r="B9459">
            <v>264039</v>
          </cell>
          <cell r="C9459" t="str">
            <v>GSM/EDGE/TD/TDD;16TRx ports;5.5*5.5*0.69mm;</v>
          </cell>
          <cell r="D9459">
            <v>1.018</v>
          </cell>
        </row>
        <row r="9460">
          <cell r="B9460">
            <v>264040</v>
          </cell>
          <cell r="C9460" t="str">
            <v>Multiplexer;B1/B3/B7;3.2x2.6x0.73mm</v>
          </cell>
          <cell r="D9460">
            <v>1.0309999999999999</v>
          </cell>
        </row>
        <row r="9461">
          <cell r="B9461">
            <v>264041</v>
          </cell>
          <cell r="C9461" t="str">
            <v>Dpx;band2;1.8x1.4mm</v>
          </cell>
          <cell r="D9461">
            <v>1.0309999999999999</v>
          </cell>
        </row>
        <row r="9462">
          <cell r="B9462">
            <v>264042</v>
          </cell>
          <cell r="C9462" t="str">
            <v>Dpx;band8;single-end;1.8x1.4mm</v>
          </cell>
          <cell r="D9462">
            <v>1.0309999999999999</v>
          </cell>
        </row>
        <row r="9463">
          <cell r="B9463">
            <v>264043</v>
          </cell>
          <cell r="C9463" t="str">
            <v>Dpx;band20;single-end;1.8x1.4mm</v>
          </cell>
          <cell r="D9463">
            <v>1.0309999999999999</v>
          </cell>
        </row>
        <row r="9464">
          <cell r="B9464">
            <v>264044</v>
          </cell>
          <cell r="C9464" t="str">
            <v>Dpx;band26;1.8x1.4mm</v>
          </cell>
          <cell r="D9464">
            <v>1.0309999999999999</v>
          </cell>
        </row>
        <row r="9465">
          <cell r="B9465">
            <v>264046</v>
          </cell>
          <cell r="C9465" t="str">
            <v>BpF;4900-5950Mhz;1.0db;1.0*0.5mm</v>
          </cell>
          <cell r="D9465">
            <v>1.0309999999999999</v>
          </cell>
        </row>
        <row r="9466">
          <cell r="B9466">
            <v>264047</v>
          </cell>
          <cell r="C9466" t="str">
            <v>SAW;B1 &amp; B3 &amp; B7 for CA Rx;single-end;1.8x1.4mm</v>
          </cell>
          <cell r="D9466">
            <v>1.0309999999999999</v>
          </cell>
        </row>
        <row r="9467">
          <cell r="B9467">
            <v>264049</v>
          </cell>
          <cell r="C9467" t="str">
            <v>SAW;942.5MHz;B8 Rx;1.1x0.9x0.5mm</v>
          </cell>
          <cell r="D9467">
            <v>1.0309999999999999</v>
          </cell>
        </row>
        <row r="9468">
          <cell r="B9468">
            <v>264050</v>
          </cell>
          <cell r="C9468" t="str">
            <v>SAW;806MHz;B20 Rx;1.1x0.9x0.5mm</v>
          </cell>
          <cell r="D9468">
            <v>1.0309999999999999</v>
          </cell>
        </row>
        <row r="9469">
          <cell r="B9469">
            <v>264051</v>
          </cell>
          <cell r="C9469" t="str">
            <v>SAW;876.5MHz;B26 Rx;1.1x0.9x0.5mm</v>
          </cell>
          <cell r="D9469">
            <v>1.0309999999999999</v>
          </cell>
        </row>
        <row r="9470">
          <cell r="B9470">
            <v>264054</v>
          </cell>
          <cell r="C9470" t="str">
            <v>SAW;2350MHz;2.2dB;1.4x1.1x0.5mm</v>
          </cell>
          <cell r="D9470">
            <v>1.0309999999999999</v>
          </cell>
        </row>
        <row r="9471">
          <cell r="B9471">
            <v>264056</v>
          </cell>
          <cell r="C9471" t="str">
            <v>SAW;2350MHz;B40 Rx;1.1x0.9x0.5mm</v>
          </cell>
          <cell r="D9471">
            <v>1.0309999999999999</v>
          </cell>
        </row>
        <row r="9472">
          <cell r="B9472">
            <v>264058</v>
          </cell>
          <cell r="C9472" t="str">
            <v>SAW;Full B41-194MHz;2593MHz;1.4x1.1x0.7m</v>
          </cell>
          <cell r="D9472">
            <v>1.0309999999999999</v>
          </cell>
        </row>
        <row r="9473">
          <cell r="B9473">
            <v>264059</v>
          </cell>
          <cell r="C9473" t="str">
            <v>SAW;2593MHz;B41 Full Rx-194MHz;1.1x0.9x0.65mm</v>
          </cell>
          <cell r="D9473">
            <v>1.0309999999999999</v>
          </cell>
        </row>
        <row r="9474">
          <cell r="B9474">
            <v>264062</v>
          </cell>
          <cell r="C9474" t="str">
            <v>SAW FILTER for ISM2.4 / Band7/40 co-existence</v>
          </cell>
          <cell r="D9474">
            <v>1.0309999999999999</v>
          </cell>
        </row>
        <row r="9475">
          <cell r="B9475">
            <v>264063</v>
          </cell>
          <cell r="C9475" t="str">
            <v>SAW;1960MHz;B2 Rx;1.1x0.9x0.5mm</v>
          </cell>
          <cell r="D9475">
            <v>1.0309999999999999</v>
          </cell>
        </row>
        <row r="9476">
          <cell r="B9476">
            <v>264065</v>
          </cell>
          <cell r="C9476" t="str">
            <v>GPS SAW;1561.1/1575.42/1602MHz;1.1*0.9*0.5mm 5PIN</v>
          </cell>
          <cell r="D9476">
            <v>2.0619999999999998</v>
          </cell>
        </row>
        <row r="9477">
          <cell r="B9477">
            <v>264068</v>
          </cell>
          <cell r="C9477" t="str">
            <v>GPS LNA;18.5dB;DFN-6L;1.1*0.9*0.45mm</v>
          </cell>
          <cell r="D9477">
            <v>1.0309999999999999</v>
          </cell>
        </row>
        <row r="9478">
          <cell r="B9478">
            <v>264070</v>
          </cell>
          <cell r="C9478" t="str">
            <v>2.4G WIFI PA+LNA+SW+PDET FEM;2x2x0.65mm</v>
          </cell>
          <cell r="D9478">
            <v>1.018</v>
          </cell>
        </row>
        <row r="9479">
          <cell r="B9479">
            <v>264071</v>
          </cell>
          <cell r="C9479" t="str">
            <v>5G WIFI PA+LNA+SW+PDET FEM;2x1.7x0.64mm</v>
          </cell>
          <cell r="D9479">
            <v>1.018</v>
          </cell>
        </row>
        <row r="9480">
          <cell r="B9480">
            <v>264072</v>
          </cell>
          <cell r="C9480" t="str">
            <v>Diplexer at 5GHz and 2.4GHz;6pin;1.6x0.8mm</v>
          </cell>
          <cell r="D9480">
            <v>1.0309999999999999</v>
          </cell>
        </row>
        <row r="9481">
          <cell r="B9481">
            <v>264073</v>
          </cell>
          <cell r="C9481" t="str">
            <v>Dual sim analog switch;1.6-4.5V;TQFN3x3-16L</v>
          </cell>
          <cell r="D9481">
            <v>1.0309999999999999</v>
          </cell>
        </row>
        <row r="9482">
          <cell r="B9482">
            <v>264074</v>
          </cell>
          <cell r="C9482" t="str">
            <v>Dual SP6T Switch;MIPI;18pin;2.4x2.0x0.45mm</v>
          </cell>
          <cell r="D9482">
            <v>1.0309999999999999</v>
          </cell>
        </row>
        <row r="9483">
          <cell r="B9483">
            <v>264075</v>
          </cell>
          <cell r="C9483" t="str">
            <v>MIPI SWITCH;1.6-5V;7ohm;WLCSP-36B;2.43*2.43*0.5mm</v>
          </cell>
          <cell r="D9483">
            <v>1.0309999999999999</v>
          </cell>
        </row>
        <row r="9484">
          <cell r="B9484">
            <v>264076</v>
          </cell>
          <cell r="C9484" t="str">
            <v>DPDT analog switch;1.8-5.5V;TQFN-2.5x2.5-16L</v>
          </cell>
          <cell r="D9484">
            <v>1.0309999999999999</v>
          </cell>
        </row>
        <row r="9485">
          <cell r="B9485">
            <v>264077</v>
          </cell>
          <cell r="C9485" t="str">
            <v>Magnetic Sensor;3-axis;0.8*0.8x0.6mm</v>
          </cell>
          <cell r="D9485">
            <v>1.0309999999999999</v>
          </cell>
        </row>
        <row r="9486">
          <cell r="B9486">
            <v>264078</v>
          </cell>
          <cell r="C9486" t="str">
            <v>Gyro+Acc Sensor;6D;1.71-3.6V;LGA-14;2.5*3*0.9mm</v>
          </cell>
          <cell r="D9486">
            <v>1.0309999999999999</v>
          </cell>
        </row>
        <row r="9487">
          <cell r="B9487">
            <v>264079</v>
          </cell>
          <cell r="C9487" t="str">
            <v>ALS &amp; PS with IR LED;4x1.5x1mm</v>
          </cell>
          <cell r="D9487">
            <v>1.0309999999999999</v>
          </cell>
        </row>
        <row r="9488">
          <cell r="B9488">
            <v>264080</v>
          </cell>
          <cell r="C9488" t="str">
            <v>Hall Sensor;1.6-5.5V;DFN1216-4L</v>
          </cell>
          <cell r="D9488">
            <v>1.0309999999999999</v>
          </cell>
        </row>
        <row r="9489">
          <cell r="B9489">
            <v>264081</v>
          </cell>
          <cell r="C9489" t="str">
            <v>Ultra Low Power;Smart Proximity Sensor for SAR;1.69*0.92*0.57mm</v>
          </cell>
          <cell r="D9489">
            <v>1.0309999999999999</v>
          </cell>
        </row>
        <row r="9490">
          <cell r="B9490">
            <v>264082</v>
          </cell>
          <cell r="C9490" t="str">
            <v>LDO;2.8V;300mA;DFN-1*1-4</v>
          </cell>
          <cell r="D9490">
            <v>4.1239999999999997</v>
          </cell>
        </row>
        <row r="9491">
          <cell r="B9491">
            <v>264083</v>
          </cell>
          <cell r="C9491" t="str">
            <v>LDO;input:1.4-5.5V;output:1.2V;300mA;DFN-1*1-4</v>
          </cell>
          <cell r="D9491">
            <v>2.0619999999999998</v>
          </cell>
        </row>
        <row r="9492">
          <cell r="B9492">
            <v>264084</v>
          </cell>
          <cell r="C9492" t="str">
            <v>LDO;input:1.4-5.5V;output:1.05V;300mA;DFN-1*1-4</v>
          </cell>
          <cell r="D9492">
            <v>1.0309999999999999</v>
          </cell>
        </row>
        <row r="9493">
          <cell r="B9493">
            <v>264085</v>
          </cell>
          <cell r="C9493" t="str">
            <v>LDO;1.8V;300mA;DFN-1*1-4</v>
          </cell>
          <cell r="D9493">
            <v>1.0309999999999999</v>
          </cell>
        </row>
        <row r="9494">
          <cell r="B9494">
            <v>264086</v>
          </cell>
          <cell r="C9494" t="str">
            <v>LOAD-SWITCH;1A;WLCSP-0.9*0.9-4B</v>
          </cell>
          <cell r="D9494">
            <v>2.0619999999999998</v>
          </cell>
        </row>
        <row r="9495">
          <cell r="B9495">
            <v>264087</v>
          </cell>
          <cell r="C9495" t="str">
            <v>Single inverter;1.65-5.5V;SC70-5</v>
          </cell>
          <cell r="D9495">
            <v>1.018</v>
          </cell>
        </row>
        <row r="9496">
          <cell r="B9496">
            <v>264088</v>
          </cell>
          <cell r="C9496" t="str">
            <v>Analog Si MIC;bottom-ported;3.5*2.65*1.0mm</v>
          </cell>
          <cell r="D9496">
            <v>1.018</v>
          </cell>
        </row>
        <row r="9497">
          <cell r="B9497">
            <v>264089</v>
          </cell>
          <cell r="C9497" t="str">
            <v>Crystal Resonator;38.4Mhz;+/-10ppm;8pf;1.6x1.2x0.5mm</v>
          </cell>
          <cell r="D9497">
            <v>1.018</v>
          </cell>
        </row>
        <row r="9498">
          <cell r="B9498">
            <v>264090</v>
          </cell>
          <cell r="C9498" t="str">
            <v>CMFx2;CMF;0.8~1.7pF;90ohm;0.85x0.65x0.45mm</v>
          </cell>
          <cell r="D9498">
            <v>18.324000000000002</v>
          </cell>
        </row>
        <row r="9499">
          <cell r="B9499">
            <v>264091</v>
          </cell>
          <cell r="C9499" t="str">
            <v>RGB LED;30mA;1.6*1.5*0.55</v>
          </cell>
          <cell r="D9499">
            <v>1.0309999999999999</v>
          </cell>
        </row>
        <row r="9500">
          <cell r="B9500">
            <v>264093</v>
          </cell>
          <cell r="C9500" t="str">
            <v>Flash LED;Warm white;1950-2450K;350mA;2.04*1.64*0.75mm</v>
          </cell>
          <cell r="D9500">
            <v>1.0309999999999999</v>
          </cell>
        </row>
        <row r="9501">
          <cell r="B9501">
            <v>264094</v>
          </cell>
          <cell r="C9501" t="str">
            <v>Flash LED;white;5000-6500K;350mA;2.04*1.64*0.75mm</v>
          </cell>
          <cell r="D9501">
            <v>1.0309999999999999</v>
          </cell>
        </row>
        <row r="9502">
          <cell r="B9502">
            <v>264095</v>
          </cell>
          <cell r="C9502" t="str">
            <v>osp+Immersion gold;pasting qty=4PCS;H=0.7mm,55.25+/-0.1*68.63+/-0.1*0.7+/-0.07</v>
          </cell>
          <cell r="D9502">
            <v>1.0149999999999999</v>
          </cell>
        </row>
        <row r="9503">
          <cell r="B9503">
            <v>264096</v>
          </cell>
          <cell r="C9503" t="str">
            <v>shielding cover(43.5+/-0.05*24.185+/-0.05*1.1+/-0.05MM), stainless steel stamping,painting inside</v>
          </cell>
          <cell r="D9503">
            <v>1.0149999999999999</v>
          </cell>
        </row>
        <row r="9504">
          <cell r="B9504">
            <v>264097</v>
          </cell>
          <cell r="C9504" t="str">
            <v>shielding cover(43.6+/-0.05*24.285+/-0.05*1.4+/-0.05MM),Copper-Nickel-Zinc Alloy stretching ,paint inside</v>
          </cell>
          <cell r="D9504">
            <v>1.0149999999999999</v>
          </cell>
        </row>
        <row r="9505">
          <cell r="B9505">
            <v>264098</v>
          </cell>
          <cell r="C9505" t="str">
            <v>POW cover(44.66+/-0.05*16.76+/-0.05*1.05+/-0.05MM), stainless steel stamping,painting inside</v>
          </cell>
          <cell r="D9505">
            <v>1.0149999999999999</v>
          </cell>
        </row>
        <row r="9506">
          <cell r="B9506">
            <v>264099</v>
          </cell>
          <cell r="C9506" t="str">
            <v>POW frame(44.6+/-0.05*16.7+/-0.05*1.25+/-0.05MM),Copper-Nickel-Zinc Alloy stretching ,paint inside</v>
          </cell>
          <cell r="D9506">
            <v>1.0149999999999999</v>
          </cell>
        </row>
        <row r="9507">
          <cell r="B9507">
            <v>264102</v>
          </cell>
          <cell r="C9507" t="str">
            <v>NFC cover(14.975+/-0.05*7.25+/-0.05*1.4+/-0.05MM), stainless steel stamping,painting inside</v>
          </cell>
          <cell r="D9507">
            <v>1.0149999999999999</v>
          </cell>
        </row>
        <row r="9508">
          <cell r="B9508">
            <v>264103</v>
          </cell>
          <cell r="C9508" t="str">
            <v>RF-2 cover(5.875+/-0.05*4.8+/-0.05*1.4+/-0.05MM), stainless steel stamping,painting inside</v>
          </cell>
          <cell r="D9508">
            <v>1.0149999999999999</v>
          </cell>
        </row>
        <row r="9509">
          <cell r="B9509">
            <v>264104</v>
          </cell>
          <cell r="C9509" t="str">
            <v>GPS cover(6.6+/-0.05*4.5+/-0.05*1.4+/-0.05MM), stainless steel stamping,painting inside</v>
          </cell>
          <cell r="D9509">
            <v>1.0149999999999999</v>
          </cell>
        </row>
        <row r="9510">
          <cell r="B9510">
            <v>264105</v>
          </cell>
          <cell r="C9510" t="str">
            <v>RF cover(36.45+/-0.05*22.16+/-0.05*1.05+/-0.05MM), stainless steel stamping,painting inside</v>
          </cell>
          <cell r="D9510">
            <v>1.0149999999999999</v>
          </cell>
        </row>
        <row r="9511">
          <cell r="B9511">
            <v>264106</v>
          </cell>
          <cell r="C9511" t="str">
            <v>RF frame(36.4+/-0.05*22.1+/-0.05*1.22+/-0.05MM),Copper-Nickel-Zinc Alloy stretching ,paint inside</v>
          </cell>
          <cell r="D9511">
            <v>1.0149999999999999</v>
          </cell>
        </row>
        <row r="9512">
          <cell r="B9512">
            <v>264107</v>
          </cell>
          <cell r="C9512" t="str">
            <v>WIFI cover(13.5+/-0.05*11.175+/-0.05*2.0+/-0.05MM,Copper-Nickel-Zinc Alloy stretching</v>
          </cell>
          <cell r="D9512">
            <v>1.0149999999999999</v>
          </cell>
        </row>
        <row r="9513">
          <cell r="B9513">
            <v>264108</v>
          </cell>
          <cell r="C9513" t="str">
            <v>2.2+/-0.15*2.2+/-0.15*1.1+/-0.05MM,thermal conductivity 3W</v>
          </cell>
          <cell r="D9513">
            <v>1</v>
          </cell>
        </row>
        <row r="9514">
          <cell r="B9514">
            <v>264109</v>
          </cell>
          <cell r="C9514" t="str">
            <v>4.25+/-0.15*5.2+/-0.15*1+/-0.05MM,thermal conductivity 3W</v>
          </cell>
          <cell r="D9514">
            <v>2</v>
          </cell>
        </row>
        <row r="9515">
          <cell r="B9515">
            <v>264110</v>
          </cell>
          <cell r="C9515" t="str">
            <v>5.1+/-0.15*5.1+/-0.15*0.8+/-0.05MM,thermal conductivity 3W</v>
          </cell>
          <cell r="D9515">
            <v>1</v>
          </cell>
        </row>
        <row r="9516">
          <cell r="B9516">
            <v>264111</v>
          </cell>
          <cell r="C9516" t="str">
            <v>3.8+/-0.15*6.6+/-0.15*0.8+/-0.05MM,thermal conductivity 3W</v>
          </cell>
          <cell r="D9516">
            <v>1</v>
          </cell>
        </row>
        <row r="9517">
          <cell r="B9517">
            <v>264112</v>
          </cell>
          <cell r="C9517" t="str">
            <v>11.9+/-0.15*11.9+/-0.15*0.75+/-0.05MM,thermal conductivity 3W</v>
          </cell>
          <cell r="D9517">
            <v>1</v>
          </cell>
        </row>
        <row r="9518">
          <cell r="B9518">
            <v>266613</v>
          </cell>
          <cell r="C9518" t="str">
            <v>Main PCBA-Olvio L1(WM)</v>
          </cell>
          <cell r="D9518">
            <v>1</v>
          </cell>
        </row>
        <row r="9519">
          <cell r="B9519">
            <v>269365</v>
          </cell>
          <cell r="C9519" t="str">
            <v>WMB5001213BBBE</v>
          </cell>
          <cell r="D9519">
            <v>1</v>
          </cell>
        </row>
        <row r="9520">
          <cell r="B9520">
            <v>269849</v>
          </cell>
          <cell r="C9520" t="str">
            <v>Main PCBA-Primo R8 (WM) 4GB</v>
          </cell>
          <cell r="D9520">
            <v>1</v>
          </cell>
        </row>
        <row r="9521">
          <cell r="B9521">
            <v>269883</v>
          </cell>
          <cell r="C9521" t="str">
            <v>Main PCBA-Olvio MH21 (WM)</v>
          </cell>
          <cell r="D9521">
            <v>1</v>
          </cell>
        </row>
        <row r="9522">
          <cell r="B9522">
            <v>270042</v>
          </cell>
          <cell r="C9522" t="str">
            <v>Foam Main FPC-Black 11.82*4.64*0.8mm-Primo R8</v>
          </cell>
          <cell r="D9522">
            <v>1.03</v>
          </cell>
        </row>
        <row r="9523">
          <cell r="B9523">
            <v>270459</v>
          </cell>
          <cell r="C9523" t="str">
            <v>Main PCBA-Primo RX8 Mini (WM) 4GB</v>
          </cell>
          <cell r="D9523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V104"/>
  <sheetViews>
    <sheetView tabSelected="1" zoomScale="60" zoomScaleNormal="60" workbookViewId="0">
      <pane xSplit="17" ySplit="7" topLeftCell="R8" activePane="bottomRight" state="frozen"/>
      <selection pane="topRight" activeCell="R1" sqref="R1"/>
      <selection pane="bottomLeft" activeCell="A7" sqref="A7"/>
      <selection pane="bottomRight" activeCell="HU10" sqref="HU10"/>
    </sheetView>
  </sheetViews>
  <sheetFormatPr defaultColWidth="9.140625" defaultRowHeight="33" x14ac:dyDescent="0.25"/>
  <cols>
    <col min="1" max="1" width="20.42578125" style="5" hidden="1" customWidth="1"/>
    <col min="2" max="2" width="33.42578125" style="5" hidden="1" customWidth="1"/>
    <col min="3" max="3" width="19.42578125" style="5" hidden="1" customWidth="1"/>
    <col min="4" max="4" width="20.140625" style="5" hidden="1" customWidth="1"/>
    <col min="5" max="5" width="9.85546875" style="5" hidden="1" customWidth="1"/>
    <col min="6" max="6" width="12.28515625" style="5" hidden="1" customWidth="1"/>
    <col min="7" max="7" width="24.140625" style="49" customWidth="1"/>
    <col min="8" max="8" width="103.42578125" style="43" customWidth="1"/>
    <col min="9" max="9" width="26.28515625" style="21" customWidth="1"/>
    <col min="10" max="10" width="25.140625" style="22" customWidth="1"/>
    <col min="11" max="11" width="32" style="29" hidden="1" customWidth="1"/>
    <col min="12" max="12" width="22.5703125" style="24" customWidth="1"/>
    <col min="13" max="13" width="22" style="25" customWidth="1"/>
    <col min="14" max="14" width="22.28515625" style="24" customWidth="1"/>
    <col min="15" max="15" width="21.140625" style="24" customWidth="1"/>
    <col min="16" max="16" width="21.85546875" style="24" customWidth="1"/>
    <col min="17" max="17" width="23.7109375" style="24" customWidth="1"/>
    <col min="18" max="18" width="22.42578125" style="24" hidden="1" customWidth="1"/>
    <col min="19" max="19" width="24" style="24" hidden="1" customWidth="1"/>
    <col min="20" max="20" width="22.28515625" style="24" hidden="1" customWidth="1"/>
    <col min="21" max="21" width="24.7109375" style="24" hidden="1" customWidth="1"/>
    <col min="22" max="22" width="22.28515625" style="24" hidden="1" customWidth="1"/>
    <col min="23" max="23" width="23.28515625" style="24" hidden="1" customWidth="1"/>
    <col min="24" max="24" width="24" style="24" hidden="1" customWidth="1"/>
    <col min="25" max="25" width="24.42578125" style="24" hidden="1" customWidth="1"/>
    <col min="26" max="26" width="20.5703125" style="24" hidden="1" customWidth="1"/>
    <col min="27" max="27" width="22" style="24" hidden="1" customWidth="1"/>
    <col min="28" max="28" width="26.28515625" style="24" hidden="1" customWidth="1"/>
    <col min="29" max="29" width="26.42578125" style="24" hidden="1" customWidth="1"/>
    <col min="30" max="30" width="23.7109375" style="24" hidden="1" customWidth="1"/>
    <col min="31" max="31" width="23" style="24" hidden="1" customWidth="1"/>
    <col min="32" max="33" width="24.42578125" style="24" hidden="1" customWidth="1"/>
    <col min="34" max="34" width="20.42578125" style="24" hidden="1" customWidth="1"/>
    <col min="35" max="35" width="19.7109375" style="24" hidden="1" customWidth="1"/>
    <col min="36" max="36" width="24.42578125" style="24" hidden="1" customWidth="1"/>
    <col min="37" max="37" width="23.7109375" style="24" hidden="1" customWidth="1"/>
    <col min="38" max="38" width="25.140625" style="24" hidden="1" customWidth="1"/>
    <col min="39" max="39" width="25.42578125" style="24" hidden="1" customWidth="1"/>
    <col min="40" max="40" width="23.28515625" style="24" hidden="1" customWidth="1"/>
    <col min="41" max="41" width="20.42578125" style="24" hidden="1" customWidth="1"/>
    <col min="42" max="42" width="19.85546875" style="24" hidden="1" customWidth="1"/>
    <col min="43" max="43" width="24.140625" style="24" hidden="1" customWidth="1"/>
    <col min="44" max="44" width="19.28515625" style="24" hidden="1" customWidth="1"/>
    <col min="45" max="45" width="20.42578125" style="24" hidden="1" customWidth="1"/>
    <col min="46" max="46" width="21.5703125" style="24" hidden="1" customWidth="1"/>
    <col min="47" max="47" width="19.140625" style="24" hidden="1" customWidth="1"/>
    <col min="48" max="48" width="23" style="24" hidden="1" customWidth="1"/>
    <col min="49" max="49" width="21.85546875" style="24" hidden="1" customWidth="1"/>
    <col min="50" max="50" width="21.5703125" style="24" hidden="1" customWidth="1"/>
    <col min="51" max="51" width="21.140625" style="24" hidden="1" customWidth="1"/>
    <col min="52" max="52" width="17.7109375" style="24" hidden="1" customWidth="1"/>
    <col min="53" max="53" width="20.5703125" style="24" hidden="1" customWidth="1"/>
    <col min="54" max="54" width="23.28515625" style="24" hidden="1" customWidth="1"/>
    <col min="55" max="56" width="19.7109375" style="24" hidden="1" customWidth="1"/>
    <col min="57" max="57" width="19.42578125" style="24" hidden="1" customWidth="1"/>
    <col min="58" max="58" width="22.28515625" style="24" hidden="1" customWidth="1"/>
    <col min="59" max="59" width="19.42578125" style="24" hidden="1" customWidth="1"/>
    <col min="60" max="60" width="20.42578125" style="24" hidden="1" customWidth="1"/>
    <col min="61" max="61" width="21.5703125" style="24" hidden="1" customWidth="1"/>
    <col min="62" max="62" width="18.7109375" style="24" hidden="1" customWidth="1"/>
    <col min="63" max="64" width="22.28515625" style="24" hidden="1" customWidth="1"/>
    <col min="65" max="65" width="21.85546875" style="24" hidden="1" customWidth="1"/>
    <col min="66" max="66" width="22.28515625" style="24" hidden="1" customWidth="1"/>
    <col min="67" max="67" width="23.7109375" style="24" hidden="1" customWidth="1"/>
    <col min="68" max="68" width="23" style="24" hidden="1" customWidth="1"/>
    <col min="69" max="69" width="21.140625" style="24" hidden="1" customWidth="1"/>
    <col min="70" max="70" width="25.140625" style="24" hidden="1" customWidth="1"/>
    <col min="71" max="71" width="22.5703125" style="24" hidden="1" customWidth="1"/>
    <col min="72" max="72" width="21.5703125" style="24" hidden="1" customWidth="1"/>
    <col min="73" max="73" width="24.85546875" style="24" hidden="1" customWidth="1"/>
    <col min="74" max="74" width="21.85546875" style="24" hidden="1" customWidth="1"/>
    <col min="75" max="75" width="26.140625" style="24" hidden="1" customWidth="1"/>
    <col min="76" max="76" width="20.42578125" style="24" hidden="1" customWidth="1"/>
    <col min="77" max="77" width="20.5703125" style="24" hidden="1" customWidth="1"/>
    <col min="78" max="78" width="25.5703125" style="24" hidden="1" customWidth="1"/>
    <col min="79" max="79" width="20.140625" style="24" hidden="1" customWidth="1"/>
    <col min="80" max="80" width="21.85546875" style="24" hidden="1" customWidth="1"/>
    <col min="81" max="81" width="22.28515625" style="24" hidden="1" customWidth="1"/>
    <col min="82" max="82" width="19.42578125" style="24" hidden="1" customWidth="1"/>
    <col min="83" max="83" width="24.140625" style="24" hidden="1" customWidth="1"/>
    <col min="84" max="84" width="21.140625" style="24" hidden="1" customWidth="1"/>
    <col min="85" max="85" width="21.85546875" style="24" hidden="1" customWidth="1"/>
    <col min="86" max="86" width="23" style="24" hidden="1" customWidth="1"/>
    <col min="87" max="87" width="20.85546875" style="24" hidden="1" customWidth="1"/>
    <col min="88" max="88" width="21.28515625" style="24" hidden="1" customWidth="1"/>
    <col min="89" max="89" width="22.5703125" style="24" hidden="1" customWidth="1"/>
    <col min="90" max="90" width="21.5703125" style="24" hidden="1" customWidth="1"/>
    <col min="91" max="91" width="20.85546875" style="24" hidden="1" customWidth="1"/>
    <col min="92" max="92" width="24.140625" style="24" hidden="1" customWidth="1"/>
    <col min="93" max="93" width="21.28515625" style="24" hidden="1" customWidth="1"/>
    <col min="94" max="94" width="22.5703125" style="24" hidden="1" customWidth="1"/>
    <col min="95" max="95" width="21.5703125" style="24" hidden="1" customWidth="1"/>
    <col min="96" max="96" width="20.85546875" style="24" hidden="1" customWidth="1"/>
    <col min="97" max="97" width="24.140625" style="24" hidden="1" customWidth="1"/>
    <col min="98" max="98" width="21.28515625" style="24" hidden="1" customWidth="1"/>
    <col min="99" max="99" width="22.5703125" style="24" hidden="1" customWidth="1"/>
    <col min="100" max="100" width="21.5703125" style="24" hidden="1" customWidth="1"/>
    <col min="101" max="101" width="20.85546875" style="24" hidden="1" customWidth="1"/>
    <col min="102" max="117" width="24.140625" style="24" hidden="1" customWidth="1"/>
    <col min="118" max="122" width="24.140625" style="24" customWidth="1"/>
    <col min="123" max="123" width="26.85546875" style="24" hidden="1" customWidth="1"/>
    <col min="124" max="124" width="25.42578125" style="24" hidden="1" customWidth="1"/>
    <col min="125" max="125" width="28.28515625" style="24" hidden="1" customWidth="1"/>
    <col min="126" max="126" width="27.5703125" style="24" hidden="1" customWidth="1"/>
    <col min="127" max="127" width="31.28515625" style="25" hidden="1" customWidth="1"/>
    <col min="128" max="128" width="24.42578125" style="26" hidden="1" customWidth="1"/>
    <col min="129" max="129" width="28" style="24" hidden="1" customWidth="1"/>
    <col min="130" max="130" width="21.85546875" style="24" hidden="1" customWidth="1"/>
    <col min="131" max="131" width="25.85546875" style="24" hidden="1" customWidth="1"/>
    <col min="132" max="132" width="23.28515625" style="24" hidden="1" customWidth="1"/>
    <col min="133" max="133" width="22.28515625" style="24" hidden="1" customWidth="1"/>
    <col min="134" max="134" width="27.28515625" style="24" hidden="1" customWidth="1"/>
    <col min="135" max="135" width="24.7109375" style="24" hidden="1" customWidth="1"/>
    <col min="136" max="136" width="23" style="24" hidden="1" customWidth="1"/>
    <col min="137" max="137" width="26.140625" style="24" hidden="1" customWidth="1"/>
    <col min="138" max="138" width="22.28515625" style="24" hidden="1" customWidth="1"/>
    <col min="139" max="139" width="24" style="24" hidden="1" customWidth="1"/>
    <col min="140" max="140" width="20.42578125" style="24" hidden="1" customWidth="1"/>
    <col min="141" max="141" width="23" style="24" hidden="1" customWidth="1"/>
    <col min="142" max="142" width="17.28515625" style="24" hidden="1" customWidth="1"/>
    <col min="143" max="143" width="25.42578125" style="24" hidden="1" customWidth="1"/>
    <col min="144" max="144" width="29.7109375" style="24" hidden="1" customWidth="1"/>
    <col min="145" max="145" width="25.85546875" style="24" hidden="1" customWidth="1"/>
    <col min="146" max="146" width="27.28515625" style="24" hidden="1" customWidth="1"/>
    <col min="147" max="147" width="23.7109375" style="24" hidden="1" customWidth="1"/>
    <col min="148" max="148" width="21.85546875" style="24" hidden="1" customWidth="1"/>
    <col min="149" max="149" width="24" style="24" hidden="1" customWidth="1"/>
    <col min="150" max="150" width="24.42578125" style="24" hidden="1" customWidth="1"/>
    <col min="151" max="151" width="21.5703125" style="24" hidden="1" customWidth="1"/>
    <col min="152" max="152" width="21.85546875" style="24" hidden="1" customWidth="1"/>
    <col min="153" max="153" width="20.85546875" style="24" hidden="1" customWidth="1"/>
    <col min="154" max="154" width="20.140625" style="24" hidden="1" customWidth="1"/>
    <col min="155" max="155" width="21.85546875" style="24" hidden="1" customWidth="1"/>
    <col min="156" max="156" width="23.7109375" style="24" hidden="1" customWidth="1"/>
    <col min="157" max="157" width="25.42578125" style="24" hidden="1" customWidth="1"/>
    <col min="158" max="158" width="19.7109375" style="24" hidden="1" customWidth="1"/>
    <col min="159" max="159" width="22.5703125" style="24" hidden="1" customWidth="1"/>
    <col min="160" max="160" width="21.140625" style="24" hidden="1" customWidth="1"/>
    <col min="161" max="161" width="23.28515625" style="24" hidden="1" customWidth="1"/>
    <col min="162" max="162" width="19" style="24" hidden="1" customWidth="1"/>
    <col min="163" max="163" width="26.85546875" style="24" hidden="1" customWidth="1"/>
    <col min="164" max="164" width="24.7109375" style="24" hidden="1" customWidth="1"/>
    <col min="165" max="165" width="23" style="24" hidden="1" customWidth="1"/>
    <col min="166" max="166" width="21.140625" style="24" hidden="1" customWidth="1"/>
    <col min="167" max="167" width="25.140625" style="24" hidden="1" customWidth="1"/>
    <col min="168" max="168" width="23.7109375" style="24" hidden="1" customWidth="1"/>
    <col min="169" max="169" width="26.5703125" style="24" hidden="1" customWidth="1"/>
    <col min="170" max="170" width="21.140625" style="24" hidden="1" customWidth="1"/>
    <col min="171" max="171" width="26.140625" style="24" hidden="1" customWidth="1"/>
    <col min="172" max="172" width="22.5703125" style="24" hidden="1" customWidth="1"/>
    <col min="173" max="173" width="28.28515625" style="24" hidden="1" customWidth="1"/>
    <col min="174" max="174" width="27.28515625" style="24" hidden="1" customWidth="1"/>
    <col min="175" max="175" width="24" style="24" hidden="1" customWidth="1"/>
    <col min="176" max="176" width="24.42578125" style="24" hidden="1" customWidth="1"/>
    <col min="177" max="177" width="29" style="24" hidden="1" customWidth="1"/>
    <col min="178" max="178" width="28.7109375" style="24" hidden="1" customWidth="1"/>
    <col min="179" max="179" width="26.85546875" style="24" hidden="1" customWidth="1"/>
    <col min="180" max="180" width="23.28515625" style="24" hidden="1" customWidth="1"/>
    <col min="181" max="181" width="23.42578125" style="24" hidden="1" customWidth="1"/>
    <col min="182" max="182" width="25.140625" style="24" hidden="1" customWidth="1"/>
    <col min="183" max="183" width="27.5703125" style="24" hidden="1" customWidth="1"/>
    <col min="184" max="184" width="26.5703125" style="24" hidden="1" customWidth="1"/>
    <col min="185" max="185" width="27.28515625" style="24" hidden="1" customWidth="1"/>
    <col min="186" max="186" width="26.140625" style="24" hidden="1" customWidth="1"/>
    <col min="187" max="187" width="24" style="24" hidden="1" customWidth="1"/>
    <col min="188" max="188" width="26.5703125" style="24" hidden="1" customWidth="1"/>
    <col min="189" max="189" width="20.42578125" style="24" hidden="1" customWidth="1"/>
    <col min="190" max="190" width="22" style="24" hidden="1" customWidth="1"/>
    <col min="191" max="191" width="26.5703125" style="24" hidden="1" customWidth="1"/>
    <col min="192" max="192" width="20.42578125" style="24" hidden="1" customWidth="1"/>
    <col min="193" max="193" width="22" style="24" hidden="1" customWidth="1"/>
    <col min="194" max="194" width="26.5703125" style="24" hidden="1" customWidth="1"/>
    <col min="195" max="195" width="20.42578125" style="24" hidden="1" customWidth="1"/>
    <col min="196" max="196" width="22" style="24" hidden="1" customWidth="1"/>
    <col min="197" max="197" width="26.5703125" style="24" hidden="1" customWidth="1"/>
    <col min="198" max="198" width="20.42578125" style="24" hidden="1" customWidth="1"/>
    <col min="199" max="199" width="22" style="24" hidden="1" customWidth="1"/>
    <col min="200" max="200" width="26.5703125" style="24" hidden="1" customWidth="1"/>
    <col min="201" max="201" width="20.42578125" style="24" hidden="1" customWidth="1"/>
    <col min="202" max="202" width="22" style="24" hidden="1" customWidth="1"/>
    <col min="203" max="203" width="26.5703125" style="24" hidden="1" customWidth="1"/>
    <col min="204" max="204" width="20.42578125" style="24" hidden="1" customWidth="1"/>
    <col min="205" max="205" width="22" style="24" hidden="1" customWidth="1"/>
    <col min="206" max="206" width="26.5703125" style="24" hidden="1" customWidth="1"/>
    <col min="207" max="207" width="20.42578125" style="24" hidden="1" customWidth="1"/>
    <col min="208" max="208" width="22" style="24" hidden="1" customWidth="1"/>
    <col min="209" max="209" width="24.7109375" style="24" customWidth="1"/>
    <col min="210" max="210" width="22.5703125" style="24" customWidth="1"/>
    <col min="211" max="211" width="32.28515625" style="24" customWidth="1"/>
    <col min="212" max="212" width="29.42578125" style="24" customWidth="1"/>
    <col min="213" max="213" width="30.85546875" style="24" customWidth="1"/>
    <col min="214" max="214" width="31.5703125" style="24" customWidth="1"/>
    <col min="215" max="215" width="29" style="24" customWidth="1"/>
    <col min="216" max="219" width="22" style="24" customWidth="1"/>
    <col min="220" max="220" width="26.42578125" style="24" customWidth="1"/>
    <col min="221" max="221" width="24.7109375" style="24" customWidth="1"/>
    <col min="222" max="222" width="22" style="24" customWidth="1"/>
    <col min="223" max="223" width="23.5703125" style="24" customWidth="1"/>
    <col min="224" max="224" width="21.28515625" style="24" customWidth="1"/>
    <col min="225" max="225" width="23.28515625" style="24" customWidth="1"/>
    <col min="226" max="226" width="25" style="27" customWidth="1"/>
    <col min="227" max="227" width="26.140625" style="24" customWidth="1"/>
    <col min="228" max="228" width="17.28515625" style="24" customWidth="1"/>
    <col min="229" max="229" width="22.28515625" style="24" customWidth="1"/>
    <col min="230" max="230" width="21.42578125" style="24" bestFit="1" customWidth="1"/>
    <col min="231" max="16384" width="9.140625" style="47"/>
  </cols>
  <sheetData>
    <row r="1" spans="1:230" ht="84" x14ac:dyDescent="1.2">
      <c r="A1" s="68"/>
      <c r="B1" s="68"/>
      <c r="C1" s="68"/>
      <c r="D1" s="68"/>
      <c r="E1" s="68"/>
      <c r="F1" s="68"/>
      <c r="G1" s="93" t="s">
        <v>278</v>
      </c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93"/>
      <c r="BI1" s="93"/>
      <c r="BJ1" s="93"/>
      <c r="BK1" s="93"/>
      <c r="BL1" s="93"/>
      <c r="BM1" s="93"/>
      <c r="BN1" s="93"/>
      <c r="BO1" s="93"/>
      <c r="BP1" s="93"/>
      <c r="BQ1" s="93"/>
      <c r="BR1" s="93"/>
      <c r="BS1" s="93"/>
      <c r="BT1" s="93"/>
      <c r="BU1" s="93"/>
      <c r="BV1" s="93"/>
      <c r="BW1" s="93"/>
      <c r="BX1" s="93"/>
      <c r="BY1" s="93"/>
      <c r="BZ1" s="93"/>
      <c r="CA1" s="93"/>
      <c r="CB1" s="93"/>
      <c r="CC1" s="93"/>
      <c r="CD1" s="93"/>
      <c r="CE1" s="93"/>
      <c r="CF1" s="93"/>
      <c r="CG1" s="93"/>
      <c r="CH1" s="93"/>
      <c r="CI1" s="93"/>
      <c r="CJ1" s="93"/>
      <c r="CK1" s="93"/>
      <c r="CL1" s="93"/>
      <c r="CM1" s="93"/>
      <c r="CN1" s="93"/>
      <c r="CO1" s="93"/>
      <c r="CP1" s="93"/>
      <c r="CQ1" s="93"/>
      <c r="CR1" s="93"/>
      <c r="CS1" s="93"/>
      <c r="CT1" s="93"/>
      <c r="CU1" s="93"/>
      <c r="CV1" s="93"/>
      <c r="CW1" s="93"/>
      <c r="CX1" s="93"/>
      <c r="CY1" s="93"/>
      <c r="CZ1" s="93"/>
      <c r="DA1" s="93"/>
      <c r="DB1" s="93"/>
      <c r="DC1" s="93"/>
      <c r="DD1" s="93"/>
      <c r="DE1" s="93"/>
      <c r="DF1" s="93"/>
      <c r="DG1" s="93"/>
      <c r="DH1" s="93"/>
      <c r="DI1" s="93"/>
      <c r="DJ1" s="93"/>
      <c r="DK1" s="93"/>
      <c r="DL1" s="93"/>
      <c r="DM1" s="93"/>
      <c r="DN1" s="93"/>
      <c r="DO1" s="93"/>
      <c r="DP1" s="93"/>
      <c r="DQ1" s="93"/>
      <c r="DR1" s="93"/>
      <c r="DS1" s="93"/>
      <c r="DT1" s="93"/>
      <c r="DU1" s="93"/>
      <c r="DV1" s="93"/>
      <c r="DW1" s="93"/>
      <c r="DX1" s="93"/>
      <c r="DY1" s="93"/>
      <c r="DZ1" s="93"/>
      <c r="EA1" s="93"/>
      <c r="EB1" s="93"/>
      <c r="EC1" s="93"/>
      <c r="ED1" s="93"/>
      <c r="EE1" s="93"/>
      <c r="EF1" s="93"/>
      <c r="EG1" s="93"/>
      <c r="EH1" s="93"/>
      <c r="EI1" s="93"/>
      <c r="EJ1" s="93"/>
      <c r="EK1" s="93"/>
      <c r="EL1" s="93"/>
      <c r="EM1" s="93"/>
      <c r="EN1" s="93"/>
      <c r="EO1" s="93"/>
      <c r="EP1" s="93"/>
      <c r="EQ1" s="93"/>
      <c r="ER1" s="93"/>
      <c r="ES1" s="93"/>
      <c r="ET1" s="93"/>
      <c r="EU1" s="93"/>
      <c r="EV1" s="93"/>
      <c r="EW1" s="93"/>
      <c r="EX1" s="93"/>
      <c r="EY1" s="93"/>
      <c r="EZ1" s="93"/>
      <c r="FA1" s="93"/>
      <c r="FB1" s="93"/>
      <c r="FC1" s="93"/>
      <c r="FD1" s="93"/>
      <c r="FE1" s="93"/>
      <c r="FF1" s="93"/>
      <c r="FG1" s="93"/>
      <c r="FH1" s="93"/>
      <c r="FI1" s="93"/>
      <c r="FJ1" s="93"/>
      <c r="FK1" s="93"/>
      <c r="FL1" s="93"/>
      <c r="FM1" s="93"/>
      <c r="FN1" s="93"/>
      <c r="FO1" s="93"/>
      <c r="FP1" s="93"/>
      <c r="FQ1" s="93"/>
      <c r="FR1" s="93"/>
      <c r="FS1" s="93"/>
      <c r="FT1" s="93"/>
      <c r="FU1" s="93"/>
      <c r="FV1" s="93"/>
      <c r="FW1" s="93"/>
      <c r="FX1" s="93"/>
      <c r="FY1" s="93"/>
      <c r="FZ1" s="93"/>
      <c r="GA1" s="93"/>
      <c r="GB1" s="93"/>
      <c r="GC1" s="93"/>
      <c r="GD1" s="93"/>
      <c r="GE1" s="93"/>
      <c r="GF1" s="93"/>
      <c r="GG1" s="93"/>
      <c r="GH1" s="93"/>
      <c r="GI1" s="93"/>
      <c r="GJ1" s="93"/>
      <c r="GK1" s="93"/>
      <c r="GL1" s="93"/>
      <c r="GM1" s="93"/>
      <c r="GN1" s="93"/>
      <c r="GO1" s="93"/>
      <c r="GP1" s="93"/>
      <c r="GQ1" s="93"/>
      <c r="GR1" s="93"/>
      <c r="GS1" s="93"/>
      <c r="GT1" s="93"/>
      <c r="GU1" s="93"/>
      <c r="GV1" s="93"/>
      <c r="GW1" s="93"/>
      <c r="GX1" s="93"/>
      <c r="GY1" s="93"/>
      <c r="GZ1" s="93"/>
      <c r="HA1" s="93"/>
      <c r="HB1" s="93"/>
      <c r="HC1" s="93"/>
      <c r="HD1" s="93"/>
      <c r="HE1" s="93"/>
      <c r="HF1" s="93"/>
      <c r="HG1" s="93"/>
      <c r="HH1" s="93"/>
      <c r="HI1" s="93"/>
      <c r="HJ1" s="93"/>
      <c r="HK1" s="93"/>
      <c r="HL1" s="93"/>
      <c r="HM1" s="93"/>
      <c r="HN1" s="93"/>
      <c r="HO1" s="93"/>
      <c r="HP1" s="93"/>
      <c r="HQ1" s="93"/>
      <c r="HR1" s="93"/>
      <c r="HS1" s="93"/>
      <c r="HT1" s="93"/>
      <c r="HU1" s="93"/>
      <c r="HV1" s="93"/>
    </row>
    <row r="2" spans="1:230" ht="84" x14ac:dyDescent="1.2">
      <c r="A2" s="68"/>
      <c r="B2" s="68"/>
      <c r="C2" s="68"/>
      <c r="D2" s="68"/>
      <c r="E2" s="68"/>
      <c r="F2" s="68"/>
      <c r="G2" s="93" t="s">
        <v>279</v>
      </c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93"/>
      <c r="BE2" s="93"/>
      <c r="BF2" s="93"/>
      <c r="BG2" s="93"/>
      <c r="BH2" s="93"/>
      <c r="BI2" s="93"/>
      <c r="BJ2" s="93"/>
      <c r="BK2" s="93"/>
      <c r="BL2" s="93"/>
      <c r="BM2" s="93"/>
      <c r="BN2" s="93"/>
      <c r="BO2" s="93"/>
      <c r="BP2" s="93"/>
      <c r="BQ2" s="93"/>
      <c r="BR2" s="93"/>
      <c r="BS2" s="93"/>
      <c r="BT2" s="93"/>
      <c r="BU2" s="93"/>
      <c r="BV2" s="93"/>
      <c r="BW2" s="93"/>
      <c r="BX2" s="93"/>
      <c r="BY2" s="93"/>
      <c r="BZ2" s="93"/>
      <c r="CA2" s="93"/>
      <c r="CB2" s="93"/>
      <c r="CC2" s="93"/>
      <c r="CD2" s="93"/>
      <c r="CE2" s="93"/>
      <c r="CF2" s="93"/>
      <c r="CG2" s="93"/>
      <c r="CH2" s="93"/>
      <c r="CI2" s="93"/>
      <c r="CJ2" s="93"/>
      <c r="CK2" s="93"/>
      <c r="CL2" s="93"/>
      <c r="CM2" s="93"/>
      <c r="CN2" s="93"/>
      <c r="CO2" s="93"/>
      <c r="CP2" s="93"/>
      <c r="CQ2" s="93"/>
      <c r="CR2" s="93"/>
      <c r="CS2" s="93"/>
      <c r="CT2" s="93"/>
      <c r="CU2" s="93"/>
      <c r="CV2" s="93"/>
      <c r="CW2" s="93"/>
      <c r="CX2" s="93"/>
      <c r="CY2" s="93"/>
      <c r="CZ2" s="93"/>
      <c r="DA2" s="93"/>
      <c r="DB2" s="93"/>
      <c r="DC2" s="93"/>
      <c r="DD2" s="93"/>
      <c r="DE2" s="93"/>
      <c r="DF2" s="93"/>
      <c r="DG2" s="93"/>
      <c r="DH2" s="93"/>
      <c r="DI2" s="93"/>
      <c r="DJ2" s="93"/>
      <c r="DK2" s="93"/>
      <c r="DL2" s="93"/>
      <c r="DM2" s="93"/>
      <c r="DN2" s="93"/>
      <c r="DO2" s="93"/>
      <c r="DP2" s="93"/>
      <c r="DQ2" s="93"/>
      <c r="DR2" s="93"/>
      <c r="DS2" s="93"/>
      <c r="DT2" s="93"/>
      <c r="DU2" s="93"/>
      <c r="DV2" s="93"/>
      <c r="DW2" s="93"/>
      <c r="DX2" s="93"/>
      <c r="DY2" s="93"/>
      <c r="DZ2" s="93"/>
      <c r="EA2" s="93"/>
      <c r="EB2" s="93"/>
      <c r="EC2" s="93"/>
      <c r="ED2" s="93"/>
      <c r="EE2" s="93"/>
      <c r="EF2" s="93"/>
      <c r="EG2" s="93"/>
      <c r="EH2" s="93"/>
      <c r="EI2" s="93"/>
      <c r="EJ2" s="93"/>
      <c r="EK2" s="93"/>
      <c r="EL2" s="93"/>
      <c r="EM2" s="93"/>
      <c r="EN2" s="93"/>
      <c r="EO2" s="93"/>
      <c r="EP2" s="93"/>
      <c r="EQ2" s="93"/>
      <c r="ER2" s="93"/>
      <c r="ES2" s="93"/>
      <c r="ET2" s="93"/>
      <c r="EU2" s="93"/>
      <c r="EV2" s="93"/>
      <c r="EW2" s="93"/>
      <c r="EX2" s="93"/>
      <c r="EY2" s="93"/>
      <c r="EZ2" s="93"/>
      <c r="FA2" s="93"/>
      <c r="FB2" s="93"/>
      <c r="FC2" s="93"/>
      <c r="FD2" s="93"/>
      <c r="FE2" s="93"/>
      <c r="FF2" s="93"/>
      <c r="FG2" s="93"/>
      <c r="FH2" s="93"/>
      <c r="FI2" s="93"/>
      <c r="FJ2" s="93"/>
      <c r="FK2" s="93"/>
      <c r="FL2" s="93"/>
      <c r="FM2" s="93"/>
      <c r="FN2" s="93"/>
      <c r="FO2" s="93"/>
      <c r="FP2" s="93"/>
      <c r="FQ2" s="93"/>
      <c r="FR2" s="93"/>
      <c r="FS2" s="93"/>
      <c r="FT2" s="93"/>
      <c r="FU2" s="93"/>
      <c r="FV2" s="93"/>
      <c r="FW2" s="93"/>
      <c r="FX2" s="93"/>
      <c r="FY2" s="93"/>
      <c r="FZ2" s="93"/>
      <c r="GA2" s="93"/>
      <c r="GB2" s="93"/>
      <c r="GC2" s="93"/>
      <c r="GD2" s="93"/>
      <c r="GE2" s="93"/>
      <c r="GF2" s="93"/>
      <c r="GG2" s="93"/>
      <c r="GH2" s="93"/>
      <c r="GI2" s="93"/>
      <c r="GJ2" s="93"/>
      <c r="GK2" s="93"/>
      <c r="GL2" s="93"/>
      <c r="GM2" s="93"/>
      <c r="GN2" s="93"/>
      <c r="GO2" s="93"/>
      <c r="GP2" s="93"/>
      <c r="GQ2" s="93"/>
      <c r="GR2" s="93"/>
      <c r="GS2" s="93"/>
      <c r="GT2" s="93"/>
      <c r="GU2" s="93"/>
      <c r="GV2" s="93"/>
      <c r="GW2" s="93"/>
      <c r="GX2" s="93"/>
      <c r="GY2" s="93"/>
      <c r="GZ2" s="93"/>
      <c r="HA2" s="93"/>
      <c r="HB2" s="93"/>
      <c r="HC2" s="93"/>
      <c r="HD2" s="93"/>
      <c r="HE2" s="93"/>
      <c r="HF2" s="93"/>
      <c r="HG2" s="93"/>
      <c r="HH2" s="93"/>
      <c r="HI2" s="93"/>
      <c r="HJ2" s="93"/>
      <c r="HK2" s="93"/>
      <c r="HL2" s="93"/>
      <c r="HM2" s="93"/>
      <c r="HN2" s="93"/>
      <c r="HO2" s="93"/>
      <c r="HP2" s="93"/>
      <c r="HQ2" s="93"/>
      <c r="HR2" s="93"/>
      <c r="HS2" s="93"/>
      <c r="HT2" s="93"/>
      <c r="HU2" s="93"/>
      <c r="HV2" s="93"/>
    </row>
    <row r="3" spans="1:230" ht="84" x14ac:dyDescent="1.2">
      <c r="A3" s="68"/>
      <c r="B3" s="68"/>
      <c r="C3" s="68"/>
      <c r="D3" s="68"/>
      <c r="E3" s="68"/>
      <c r="F3" s="68"/>
      <c r="G3" s="93" t="s">
        <v>280</v>
      </c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/>
      <c r="BF3" s="93"/>
      <c r="BG3" s="93"/>
      <c r="BH3" s="93"/>
      <c r="BI3" s="93"/>
      <c r="BJ3" s="93"/>
      <c r="BK3" s="93"/>
      <c r="BL3" s="93"/>
      <c r="BM3" s="93"/>
      <c r="BN3" s="93"/>
      <c r="BO3" s="93"/>
      <c r="BP3" s="93"/>
      <c r="BQ3" s="93"/>
      <c r="BR3" s="93"/>
      <c r="BS3" s="93"/>
      <c r="BT3" s="93"/>
      <c r="BU3" s="93"/>
      <c r="BV3" s="93"/>
      <c r="BW3" s="93"/>
      <c r="BX3" s="93"/>
      <c r="BY3" s="93"/>
      <c r="BZ3" s="93"/>
      <c r="CA3" s="93"/>
      <c r="CB3" s="93"/>
      <c r="CC3" s="93"/>
      <c r="CD3" s="93"/>
      <c r="CE3" s="93"/>
      <c r="CF3" s="93"/>
      <c r="CG3" s="93"/>
      <c r="CH3" s="93"/>
      <c r="CI3" s="93"/>
      <c r="CJ3" s="93"/>
      <c r="CK3" s="93"/>
      <c r="CL3" s="93"/>
      <c r="CM3" s="93"/>
      <c r="CN3" s="93"/>
      <c r="CO3" s="93"/>
      <c r="CP3" s="93"/>
      <c r="CQ3" s="93"/>
      <c r="CR3" s="93"/>
      <c r="CS3" s="93"/>
      <c r="CT3" s="93"/>
      <c r="CU3" s="93"/>
      <c r="CV3" s="93"/>
      <c r="CW3" s="93"/>
      <c r="CX3" s="93"/>
      <c r="CY3" s="93"/>
      <c r="CZ3" s="93"/>
      <c r="DA3" s="93"/>
      <c r="DB3" s="93"/>
      <c r="DC3" s="93"/>
      <c r="DD3" s="93"/>
      <c r="DE3" s="93"/>
      <c r="DF3" s="93"/>
      <c r="DG3" s="93"/>
      <c r="DH3" s="93"/>
      <c r="DI3" s="93"/>
      <c r="DJ3" s="93"/>
      <c r="DK3" s="93"/>
      <c r="DL3" s="93"/>
      <c r="DM3" s="93"/>
      <c r="DN3" s="93"/>
      <c r="DO3" s="93"/>
      <c r="DP3" s="93"/>
      <c r="DQ3" s="93"/>
      <c r="DR3" s="93"/>
      <c r="DS3" s="93"/>
      <c r="DT3" s="93"/>
      <c r="DU3" s="93"/>
      <c r="DV3" s="93"/>
      <c r="DW3" s="93"/>
      <c r="DX3" s="93"/>
      <c r="DY3" s="93"/>
      <c r="DZ3" s="93"/>
      <c r="EA3" s="93"/>
      <c r="EB3" s="93"/>
      <c r="EC3" s="93"/>
      <c r="ED3" s="93"/>
      <c r="EE3" s="93"/>
      <c r="EF3" s="93"/>
      <c r="EG3" s="93"/>
      <c r="EH3" s="93"/>
      <c r="EI3" s="93"/>
      <c r="EJ3" s="93"/>
      <c r="EK3" s="93"/>
      <c r="EL3" s="93"/>
      <c r="EM3" s="93"/>
      <c r="EN3" s="93"/>
      <c r="EO3" s="93"/>
      <c r="EP3" s="93"/>
      <c r="EQ3" s="93"/>
      <c r="ER3" s="93"/>
      <c r="ES3" s="93"/>
      <c r="ET3" s="93"/>
      <c r="EU3" s="93"/>
      <c r="EV3" s="93"/>
      <c r="EW3" s="93"/>
      <c r="EX3" s="93"/>
      <c r="EY3" s="93"/>
      <c r="EZ3" s="93"/>
      <c r="FA3" s="93"/>
      <c r="FB3" s="93"/>
      <c r="FC3" s="93"/>
      <c r="FD3" s="93"/>
      <c r="FE3" s="93"/>
      <c r="FF3" s="93"/>
      <c r="FG3" s="93"/>
      <c r="FH3" s="93"/>
      <c r="FI3" s="93"/>
      <c r="FJ3" s="93"/>
      <c r="FK3" s="93"/>
      <c r="FL3" s="93"/>
      <c r="FM3" s="93"/>
      <c r="FN3" s="93"/>
      <c r="FO3" s="93"/>
      <c r="FP3" s="93"/>
      <c r="FQ3" s="93"/>
      <c r="FR3" s="93"/>
      <c r="FS3" s="93"/>
      <c r="FT3" s="93"/>
      <c r="FU3" s="93"/>
      <c r="FV3" s="93"/>
      <c r="FW3" s="93"/>
      <c r="FX3" s="93"/>
      <c r="FY3" s="93"/>
      <c r="FZ3" s="93"/>
      <c r="GA3" s="93"/>
      <c r="GB3" s="93"/>
      <c r="GC3" s="93"/>
      <c r="GD3" s="93"/>
      <c r="GE3" s="93"/>
      <c r="GF3" s="93"/>
      <c r="GG3" s="93"/>
      <c r="GH3" s="93"/>
      <c r="GI3" s="93"/>
      <c r="GJ3" s="93"/>
      <c r="GK3" s="93"/>
      <c r="GL3" s="93"/>
      <c r="GM3" s="93"/>
      <c r="GN3" s="93"/>
      <c r="GO3" s="93"/>
      <c r="GP3" s="93"/>
      <c r="GQ3" s="93"/>
      <c r="GR3" s="93"/>
      <c r="GS3" s="93"/>
      <c r="GT3" s="93"/>
      <c r="GU3" s="93"/>
      <c r="GV3" s="93"/>
      <c r="GW3" s="93"/>
      <c r="GX3" s="93"/>
      <c r="GY3" s="93"/>
      <c r="GZ3" s="93"/>
      <c r="HA3" s="93"/>
      <c r="HB3" s="93"/>
      <c r="HC3" s="93"/>
      <c r="HD3" s="93"/>
      <c r="HE3" s="93"/>
      <c r="HF3" s="93"/>
      <c r="HG3" s="93"/>
      <c r="HH3" s="93"/>
      <c r="HI3" s="93"/>
      <c r="HJ3" s="93"/>
      <c r="HK3" s="93"/>
      <c r="HL3" s="93"/>
      <c r="HM3" s="93"/>
      <c r="HN3" s="93"/>
      <c r="HO3" s="93"/>
      <c r="HP3" s="93"/>
      <c r="HQ3" s="93"/>
      <c r="HR3" s="93"/>
      <c r="HS3" s="93"/>
      <c r="HT3" s="93"/>
      <c r="HU3" s="93"/>
      <c r="HV3" s="93"/>
    </row>
    <row r="4" spans="1:230" ht="84" x14ac:dyDescent="1.2">
      <c r="A4" s="68"/>
      <c r="B4" s="68"/>
      <c r="C4" s="68"/>
      <c r="D4" s="68"/>
      <c r="E4" s="68"/>
      <c r="F4" s="68"/>
      <c r="G4" s="93" t="s">
        <v>281</v>
      </c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93"/>
      <c r="BG4" s="93"/>
      <c r="BH4" s="93"/>
      <c r="BI4" s="93"/>
      <c r="BJ4" s="93"/>
      <c r="BK4" s="93"/>
      <c r="BL4" s="93"/>
      <c r="BM4" s="93"/>
      <c r="BN4" s="93"/>
      <c r="BO4" s="93"/>
      <c r="BP4" s="93"/>
      <c r="BQ4" s="93"/>
      <c r="BR4" s="93"/>
      <c r="BS4" s="93"/>
      <c r="BT4" s="93"/>
      <c r="BU4" s="93"/>
      <c r="BV4" s="93"/>
      <c r="BW4" s="93"/>
      <c r="BX4" s="93"/>
      <c r="BY4" s="93"/>
      <c r="BZ4" s="93"/>
      <c r="CA4" s="93"/>
      <c r="CB4" s="93"/>
      <c r="CC4" s="93"/>
      <c r="CD4" s="93"/>
      <c r="CE4" s="93"/>
      <c r="CF4" s="93"/>
      <c r="CG4" s="93"/>
      <c r="CH4" s="93"/>
      <c r="CI4" s="93"/>
      <c r="CJ4" s="93"/>
      <c r="CK4" s="93"/>
      <c r="CL4" s="93"/>
      <c r="CM4" s="93"/>
      <c r="CN4" s="93"/>
      <c r="CO4" s="93"/>
      <c r="CP4" s="93"/>
      <c r="CQ4" s="93"/>
      <c r="CR4" s="93"/>
      <c r="CS4" s="93"/>
      <c r="CT4" s="93"/>
      <c r="CU4" s="93"/>
      <c r="CV4" s="93"/>
      <c r="CW4" s="93"/>
      <c r="CX4" s="93"/>
      <c r="CY4" s="93"/>
      <c r="CZ4" s="93"/>
      <c r="DA4" s="93"/>
      <c r="DB4" s="93"/>
      <c r="DC4" s="93"/>
      <c r="DD4" s="93"/>
      <c r="DE4" s="93"/>
      <c r="DF4" s="93"/>
      <c r="DG4" s="93"/>
      <c r="DH4" s="93"/>
      <c r="DI4" s="93"/>
      <c r="DJ4" s="93"/>
      <c r="DK4" s="93"/>
      <c r="DL4" s="93"/>
      <c r="DM4" s="93"/>
      <c r="DN4" s="93"/>
      <c r="DO4" s="93"/>
      <c r="DP4" s="93"/>
      <c r="DQ4" s="93"/>
      <c r="DR4" s="93"/>
      <c r="DS4" s="93"/>
      <c r="DT4" s="93"/>
      <c r="DU4" s="93"/>
      <c r="DV4" s="93"/>
      <c r="DW4" s="93"/>
      <c r="DX4" s="93"/>
      <c r="DY4" s="93"/>
      <c r="DZ4" s="93"/>
      <c r="EA4" s="93"/>
      <c r="EB4" s="93"/>
      <c r="EC4" s="93"/>
      <c r="ED4" s="93"/>
      <c r="EE4" s="93"/>
      <c r="EF4" s="93"/>
      <c r="EG4" s="93"/>
      <c r="EH4" s="93"/>
      <c r="EI4" s="93"/>
      <c r="EJ4" s="93"/>
      <c r="EK4" s="93"/>
      <c r="EL4" s="93"/>
      <c r="EM4" s="93"/>
      <c r="EN4" s="93"/>
      <c r="EO4" s="93"/>
      <c r="EP4" s="93"/>
      <c r="EQ4" s="93"/>
      <c r="ER4" s="93"/>
      <c r="ES4" s="93"/>
      <c r="ET4" s="93"/>
      <c r="EU4" s="93"/>
      <c r="EV4" s="93"/>
      <c r="EW4" s="93"/>
      <c r="EX4" s="93"/>
      <c r="EY4" s="93"/>
      <c r="EZ4" s="93"/>
      <c r="FA4" s="93"/>
      <c r="FB4" s="93"/>
      <c r="FC4" s="93"/>
      <c r="FD4" s="93"/>
      <c r="FE4" s="93"/>
      <c r="FF4" s="93"/>
      <c r="FG4" s="93"/>
      <c r="FH4" s="93"/>
      <c r="FI4" s="93"/>
      <c r="FJ4" s="93"/>
      <c r="FK4" s="93"/>
      <c r="FL4" s="93"/>
      <c r="FM4" s="93"/>
      <c r="FN4" s="93"/>
      <c r="FO4" s="93"/>
      <c r="FP4" s="93"/>
      <c r="FQ4" s="93"/>
      <c r="FR4" s="93"/>
      <c r="FS4" s="93"/>
      <c r="FT4" s="93"/>
      <c r="FU4" s="93"/>
      <c r="FV4" s="93"/>
      <c r="FW4" s="93"/>
      <c r="FX4" s="93"/>
      <c r="FY4" s="93"/>
      <c r="FZ4" s="93"/>
      <c r="GA4" s="93"/>
      <c r="GB4" s="93"/>
      <c r="GC4" s="93"/>
      <c r="GD4" s="93"/>
      <c r="GE4" s="93"/>
      <c r="GF4" s="93"/>
      <c r="GG4" s="93"/>
      <c r="GH4" s="93"/>
      <c r="GI4" s="93"/>
      <c r="GJ4" s="93"/>
      <c r="GK4" s="93"/>
      <c r="GL4" s="93"/>
      <c r="GM4" s="93"/>
      <c r="GN4" s="93"/>
      <c r="GO4" s="93"/>
      <c r="GP4" s="93"/>
      <c r="GQ4" s="93"/>
      <c r="GR4" s="93"/>
      <c r="GS4" s="93"/>
      <c r="GT4" s="93"/>
      <c r="GU4" s="93"/>
      <c r="GV4" s="93"/>
      <c r="GW4" s="93"/>
      <c r="GX4" s="93"/>
      <c r="GY4" s="93"/>
      <c r="GZ4" s="93"/>
      <c r="HA4" s="93"/>
      <c r="HB4" s="93"/>
      <c r="HC4" s="93"/>
      <c r="HD4" s="93"/>
      <c r="HE4" s="93"/>
      <c r="HF4" s="93"/>
      <c r="HG4" s="93"/>
      <c r="HH4" s="93"/>
      <c r="HI4" s="93"/>
      <c r="HJ4" s="93"/>
      <c r="HK4" s="93"/>
      <c r="HL4" s="93"/>
      <c r="HM4" s="93"/>
      <c r="HN4" s="93"/>
      <c r="HO4" s="93"/>
      <c r="HP4" s="93"/>
      <c r="HQ4" s="93"/>
      <c r="HR4" s="93"/>
      <c r="HS4" s="93"/>
      <c r="HT4" s="93"/>
      <c r="HU4" s="93"/>
      <c r="HV4" s="93"/>
    </row>
    <row r="5" spans="1:230" ht="84" x14ac:dyDescent="1.2">
      <c r="A5" s="68"/>
      <c r="B5" s="68"/>
      <c r="C5" s="68"/>
      <c r="D5" s="68"/>
      <c r="E5" s="68"/>
      <c r="F5" s="68"/>
      <c r="G5" s="93" t="s">
        <v>282</v>
      </c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3"/>
      <c r="BC5" s="93"/>
      <c r="BD5" s="93"/>
      <c r="BE5" s="93"/>
      <c r="BF5" s="93"/>
      <c r="BG5" s="93"/>
      <c r="BH5" s="93"/>
      <c r="BI5" s="93"/>
      <c r="BJ5" s="93"/>
      <c r="BK5" s="93"/>
      <c r="BL5" s="93"/>
      <c r="BM5" s="93"/>
      <c r="BN5" s="93"/>
      <c r="BO5" s="93"/>
      <c r="BP5" s="93"/>
      <c r="BQ5" s="93"/>
      <c r="BR5" s="93"/>
      <c r="BS5" s="93"/>
      <c r="BT5" s="93"/>
      <c r="BU5" s="93"/>
      <c r="BV5" s="93"/>
      <c r="BW5" s="93"/>
      <c r="BX5" s="93"/>
      <c r="BY5" s="93"/>
      <c r="BZ5" s="93"/>
      <c r="CA5" s="93"/>
      <c r="CB5" s="93"/>
      <c r="CC5" s="93"/>
      <c r="CD5" s="93"/>
      <c r="CE5" s="93"/>
      <c r="CF5" s="93"/>
      <c r="CG5" s="93"/>
      <c r="CH5" s="93"/>
      <c r="CI5" s="93"/>
      <c r="CJ5" s="93"/>
      <c r="CK5" s="93"/>
      <c r="CL5" s="93"/>
      <c r="CM5" s="93"/>
      <c r="CN5" s="93"/>
      <c r="CO5" s="93"/>
      <c r="CP5" s="93"/>
      <c r="CQ5" s="93"/>
      <c r="CR5" s="93"/>
      <c r="CS5" s="93"/>
      <c r="CT5" s="93"/>
      <c r="CU5" s="93"/>
      <c r="CV5" s="93"/>
      <c r="CW5" s="93"/>
      <c r="CX5" s="93"/>
      <c r="CY5" s="93"/>
      <c r="CZ5" s="93"/>
      <c r="DA5" s="93"/>
      <c r="DB5" s="93"/>
      <c r="DC5" s="93"/>
      <c r="DD5" s="93"/>
      <c r="DE5" s="93"/>
      <c r="DF5" s="93"/>
      <c r="DG5" s="93"/>
      <c r="DH5" s="93"/>
      <c r="DI5" s="93"/>
      <c r="DJ5" s="93"/>
      <c r="DK5" s="93"/>
      <c r="DL5" s="93"/>
      <c r="DM5" s="93"/>
      <c r="DN5" s="93"/>
      <c r="DO5" s="93"/>
      <c r="DP5" s="93"/>
      <c r="DQ5" s="93"/>
      <c r="DR5" s="93"/>
      <c r="DS5" s="93"/>
      <c r="DT5" s="93"/>
      <c r="DU5" s="93"/>
      <c r="DV5" s="93"/>
      <c r="DW5" s="93"/>
      <c r="DX5" s="93"/>
      <c r="DY5" s="93"/>
      <c r="DZ5" s="93"/>
      <c r="EA5" s="93"/>
      <c r="EB5" s="93"/>
      <c r="EC5" s="93"/>
      <c r="ED5" s="93"/>
      <c r="EE5" s="93"/>
      <c r="EF5" s="93"/>
      <c r="EG5" s="93"/>
      <c r="EH5" s="93"/>
      <c r="EI5" s="93"/>
      <c r="EJ5" s="93"/>
      <c r="EK5" s="93"/>
      <c r="EL5" s="93"/>
      <c r="EM5" s="93"/>
      <c r="EN5" s="93"/>
      <c r="EO5" s="93"/>
      <c r="EP5" s="93"/>
      <c r="EQ5" s="93"/>
      <c r="ER5" s="93"/>
      <c r="ES5" s="93"/>
      <c r="ET5" s="93"/>
      <c r="EU5" s="93"/>
      <c r="EV5" s="93"/>
      <c r="EW5" s="93"/>
      <c r="EX5" s="93"/>
      <c r="EY5" s="93"/>
      <c r="EZ5" s="93"/>
      <c r="FA5" s="93"/>
      <c r="FB5" s="93"/>
      <c r="FC5" s="93"/>
      <c r="FD5" s="93"/>
      <c r="FE5" s="93"/>
      <c r="FF5" s="93"/>
      <c r="FG5" s="93"/>
      <c r="FH5" s="93"/>
      <c r="FI5" s="93"/>
      <c r="FJ5" s="93"/>
      <c r="FK5" s="93"/>
      <c r="FL5" s="93"/>
      <c r="FM5" s="93"/>
      <c r="FN5" s="93"/>
      <c r="FO5" s="93"/>
      <c r="FP5" s="93"/>
      <c r="FQ5" s="93"/>
      <c r="FR5" s="93"/>
      <c r="FS5" s="93"/>
      <c r="FT5" s="93"/>
      <c r="FU5" s="93"/>
      <c r="FV5" s="93"/>
      <c r="FW5" s="93"/>
      <c r="FX5" s="93"/>
      <c r="FY5" s="93"/>
      <c r="FZ5" s="93"/>
      <c r="GA5" s="93"/>
      <c r="GB5" s="93"/>
      <c r="GC5" s="93"/>
      <c r="GD5" s="93"/>
      <c r="GE5" s="93"/>
      <c r="GF5" s="93"/>
      <c r="GG5" s="93"/>
      <c r="GH5" s="93"/>
      <c r="GI5" s="93"/>
      <c r="GJ5" s="93"/>
      <c r="GK5" s="93"/>
      <c r="GL5" s="93"/>
      <c r="GM5" s="93"/>
      <c r="GN5" s="93"/>
      <c r="GO5" s="93"/>
      <c r="GP5" s="93"/>
      <c r="GQ5" s="93"/>
      <c r="GR5" s="93"/>
      <c r="GS5" s="93"/>
      <c r="GT5" s="93"/>
      <c r="GU5" s="93"/>
      <c r="GV5" s="93"/>
      <c r="GW5" s="93"/>
      <c r="GX5" s="93"/>
      <c r="GY5" s="93"/>
      <c r="GZ5" s="93"/>
      <c r="HA5" s="93"/>
      <c r="HB5" s="93"/>
      <c r="HC5" s="93"/>
      <c r="HD5" s="93"/>
      <c r="HE5" s="93"/>
      <c r="HF5" s="93"/>
      <c r="HG5" s="93"/>
      <c r="HH5" s="93"/>
      <c r="HI5" s="93"/>
      <c r="HJ5" s="93"/>
      <c r="HK5" s="93"/>
      <c r="HL5" s="93"/>
      <c r="HM5" s="93"/>
      <c r="HN5" s="93"/>
      <c r="HO5" s="93"/>
      <c r="HP5" s="93"/>
      <c r="HQ5" s="93"/>
      <c r="HR5" s="93"/>
      <c r="HS5" s="93"/>
      <c r="HT5" s="93"/>
      <c r="HU5" s="93"/>
      <c r="HV5" s="93"/>
    </row>
    <row r="6" spans="1:230" s="51" customFormat="1" ht="63.75" customHeight="1" x14ac:dyDescent="0.5">
      <c r="A6" s="80" t="s">
        <v>0</v>
      </c>
      <c r="B6" s="80" t="s">
        <v>1</v>
      </c>
      <c r="C6" s="82" t="s">
        <v>166</v>
      </c>
      <c r="D6" s="82" t="s">
        <v>206</v>
      </c>
      <c r="E6" s="84" t="s">
        <v>2</v>
      </c>
      <c r="F6" s="73" t="s">
        <v>3</v>
      </c>
      <c r="G6" s="74" t="s">
        <v>4</v>
      </c>
      <c r="H6" s="76" t="s">
        <v>5</v>
      </c>
      <c r="I6" s="77" t="s">
        <v>6</v>
      </c>
      <c r="J6" s="78" t="s">
        <v>7</v>
      </c>
      <c r="K6" s="50"/>
      <c r="L6" s="75" t="s">
        <v>8</v>
      </c>
      <c r="M6" s="79" t="s">
        <v>9</v>
      </c>
      <c r="N6" s="75" t="s">
        <v>10</v>
      </c>
      <c r="O6" s="75" t="s">
        <v>11</v>
      </c>
      <c r="P6" s="75" t="s">
        <v>12</v>
      </c>
      <c r="Q6" s="75" t="s">
        <v>13</v>
      </c>
      <c r="R6" s="75" t="s">
        <v>14</v>
      </c>
      <c r="S6" s="75"/>
      <c r="T6" s="75"/>
      <c r="U6" s="75"/>
      <c r="V6" s="75"/>
      <c r="W6" s="75" t="s">
        <v>127</v>
      </c>
      <c r="X6" s="75"/>
      <c r="Y6" s="75"/>
      <c r="Z6" s="75"/>
      <c r="AA6" s="75"/>
      <c r="AB6" s="75" t="s">
        <v>15</v>
      </c>
      <c r="AC6" s="75"/>
      <c r="AD6" s="75"/>
      <c r="AE6" s="75"/>
      <c r="AF6" s="75"/>
      <c r="AG6" s="75" t="s">
        <v>16</v>
      </c>
      <c r="AH6" s="75"/>
      <c r="AI6" s="75"/>
      <c r="AJ6" s="75"/>
      <c r="AK6" s="75"/>
      <c r="AL6" s="75" t="s">
        <v>17</v>
      </c>
      <c r="AM6" s="75"/>
      <c r="AN6" s="75"/>
      <c r="AO6" s="75"/>
      <c r="AP6" s="75"/>
      <c r="AQ6" s="75" t="s">
        <v>18</v>
      </c>
      <c r="AR6" s="75"/>
      <c r="AS6" s="75"/>
      <c r="AT6" s="75"/>
      <c r="AU6" s="75"/>
      <c r="AV6" s="75" t="s">
        <v>19</v>
      </c>
      <c r="AW6" s="75"/>
      <c r="AX6" s="75"/>
      <c r="AY6" s="75"/>
      <c r="AZ6" s="75"/>
      <c r="BA6" s="75" t="s">
        <v>20</v>
      </c>
      <c r="BB6" s="75"/>
      <c r="BC6" s="75"/>
      <c r="BD6" s="75"/>
      <c r="BE6" s="75"/>
      <c r="BF6" s="75" t="s">
        <v>21</v>
      </c>
      <c r="BG6" s="75"/>
      <c r="BH6" s="75"/>
      <c r="BI6" s="75"/>
      <c r="BJ6" s="75"/>
      <c r="BK6" s="75" t="s">
        <v>22</v>
      </c>
      <c r="BL6" s="75"/>
      <c r="BM6" s="75"/>
      <c r="BN6" s="75"/>
      <c r="BO6" s="75"/>
      <c r="BP6" s="75" t="s">
        <v>23</v>
      </c>
      <c r="BQ6" s="75"/>
      <c r="BR6" s="75"/>
      <c r="BS6" s="75"/>
      <c r="BT6" s="75"/>
      <c r="BU6" s="75" t="s">
        <v>24</v>
      </c>
      <c r="BV6" s="75"/>
      <c r="BW6" s="75"/>
      <c r="BX6" s="75"/>
      <c r="BY6" s="75"/>
      <c r="BZ6" s="75" t="s">
        <v>142</v>
      </c>
      <c r="CA6" s="75"/>
      <c r="CB6" s="75"/>
      <c r="CC6" s="75"/>
      <c r="CD6" s="75"/>
      <c r="CE6" s="75" t="s">
        <v>143</v>
      </c>
      <c r="CF6" s="75"/>
      <c r="CG6" s="75"/>
      <c r="CH6" s="75"/>
      <c r="CI6" s="75"/>
      <c r="CJ6" s="75" t="s">
        <v>162</v>
      </c>
      <c r="CK6" s="75"/>
      <c r="CL6" s="75"/>
      <c r="CM6" s="75"/>
      <c r="CN6" s="75"/>
      <c r="CO6" s="75" t="s">
        <v>169</v>
      </c>
      <c r="CP6" s="75"/>
      <c r="CQ6" s="75"/>
      <c r="CR6" s="75"/>
      <c r="CS6" s="75"/>
      <c r="CT6" s="75" t="s">
        <v>201</v>
      </c>
      <c r="CU6" s="75"/>
      <c r="CV6" s="75"/>
      <c r="CW6" s="75"/>
      <c r="CX6" s="75"/>
      <c r="CY6" s="75" t="s">
        <v>209</v>
      </c>
      <c r="CZ6" s="75"/>
      <c r="DA6" s="75"/>
      <c r="DB6" s="75"/>
      <c r="DC6" s="75"/>
      <c r="DD6" s="75" t="s">
        <v>221</v>
      </c>
      <c r="DE6" s="75"/>
      <c r="DF6" s="75"/>
      <c r="DG6" s="75"/>
      <c r="DH6" s="75"/>
      <c r="DI6" s="75" t="s">
        <v>231</v>
      </c>
      <c r="DJ6" s="75"/>
      <c r="DK6" s="75"/>
      <c r="DL6" s="75"/>
      <c r="DM6" s="75"/>
      <c r="DN6" s="75" t="s">
        <v>232</v>
      </c>
      <c r="DO6" s="75"/>
      <c r="DP6" s="75"/>
      <c r="DQ6" s="75"/>
      <c r="DR6" s="75"/>
      <c r="DS6" s="75" t="s">
        <v>25</v>
      </c>
      <c r="DT6" s="75"/>
      <c r="DU6" s="75"/>
      <c r="DV6" s="75"/>
      <c r="DW6" s="75"/>
      <c r="DX6" s="75" t="s">
        <v>26</v>
      </c>
      <c r="DY6" s="75"/>
      <c r="DZ6" s="75"/>
      <c r="EA6" s="75" t="s">
        <v>129</v>
      </c>
      <c r="EB6" s="75"/>
      <c r="EC6" s="75"/>
      <c r="ED6" s="75" t="s">
        <v>27</v>
      </c>
      <c r="EE6" s="75"/>
      <c r="EF6" s="75"/>
      <c r="EG6" s="75" t="s">
        <v>28</v>
      </c>
      <c r="EH6" s="75"/>
      <c r="EI6" s="75"/>
      <c r="EJ6" s="75" t="s">
        <v>29</v>
      </c>
      <c r="EK6" s="75"/>
      <c r="EL6" s="75"/>
      <c r="EM6" s="75" t="s">
        <v>30</v>
      </c>
      <c r="EN6" s="75"/>
      <c r="EO6" s="75"/>
      <c r="EP6" s="75" t="s">
        <v>31</v>
      </c>
      <c r="EQ6" s="75"/>
      <c r="ER6" s="75"/>
      <c r="ES6" s="75" t="s">
        <v>32</v>
      </c>
      <c r="ET6" s="75"/>
      <c r="EU6" s="75"/>
      <c r="EV6" s="75" t="s">
        <v>33</v>
      </c>
      <c r="EW6" s="75"/>
      <c r="EX6" s="75"/>
      <c r="EY6" s="75" t="s">
        <v>34</v>
      </c>
      <c r="EZ6" s="75"/>
      <c r="FA6" s="75"/>
      <c r="FB6" s="75" t="s">
        <v>35</v>
      </c>
      <c r="FC6" s="75"/>
      <c r="FD6" s="75"/>
      <c r="FE6" s="75" t="s">
        <v>36</v>
      </c>
      <c r="FF6" s="75"/>
      <c r="FG6" s="75"/>
      <c r="FH6" s="75" t="s">
        <v>37</v>
      </c>
      <c r="FI6" s="75"/>
      <c r="FJ6" s="75"/>
      <c r="FK6" s="75" t="s">
        <v>38</v>
      </c>
      <c r="FL6" s="75"/>
      <c r="FM6" s="75"/>
      <c r="FN6" s="75" t="s">
        <v>39</v>
      </c>
      <c r="FO6" s="75"/>
      <c r="FP6" s="75"/>
      <c r="FQ6" s="75" t="s">
        <v>40</v>
      </c>
      <c r="FR6" s="75"/>
      <c r="FS6" s="75"/>
      <c r="FT6" s="75" t="s">
        <v>41</v>
      </c>
      <c r="FU6" s="75"/>
      <c r="FV6" s="75"/>
      <c r="FW6" s="75" t="s">
        <v>157</v>
      </c>
      <c r="FX6" s="75"/>
      <c r="FY6" s="75"/>
      <c r="FZ6" s="75" t="s">
        <v>159</v>
      </c>
      <c r="GA6" s="75"/>
      <c r="GB6" s="75"/>
      <c r="GC6" s="75" t="s">
        <v>158</v>
      </c>
      <c r="GD6" s="75"/>
      <c r="GE6" s="75"/>
      <c r="GF6" s="75" t="s">
        <v>168</v>
      </c>
      <c r="GG6" s="75"/>
      <c r="GH6" s="75"/>
      <c r="GI6" s="75" t="s">
        <v>163</v>
      </c>
      <c r="GJ6" s="75"/>
      <c r="GK6" s="75"/>
      <c r="GL6" s="75" t="s">
        <v>202</v>
      </c>
      <c r="GM6" s="75"/>
      <c r="GN6" s="75"/>
      <c r="GO6" s="75" t="s">
        <v>203</v>
      </c>
      <c r="GP6" s="75"/>
      <c r="GQ6" s="75"/>
      <c r="GR6" s="75" t="s">
        <v>210</v>
      </c>
      <c r="GS6" s="75"/>
      <c r="GT6" s="75"/>
      <c r="GU6" s="75" t="s">
        <v>247</v>
      </c>
      <c r="GV6" s="75"/>
      <c r="GW6" s="75"/>
      <c r="GX6" s="75" t="s">
        <v>248</v>
      </c>
      <c r="GY6" s="75"/>
      <c r="GZ6" s="75"/>
      <c r="HA6" s="75" t="s">
        <v>42</v>
      </c>
      <c r="HB6" s="75"/>
      <c r="HC6" s="75"/>
      <c r="HD6" s="75" t="s">
        <v>43</v>
      </c>
      <c r="HE6" s="75"/>
      <c r="HF6" s="75"/>
      <c r="HG6" s="75"/>
      <c r="HH6" s="75"/>
      <c r="HI6" s="75" t="s">
        <v>26</v>
      </c>
      <c r="HJ6" s="75"/>
      <c r="HK6" s="87" t="s">
        <v>273</v>
      </c>
      <c r="HL6" s="87" t="s">
        <v>274</v>
      </c>
      <c r="HM6" s="75" t="s">
        <v>44</v>
      </c>
      <c r="HN6" s="75" t="s">
        <v>272</v>
      </c>
      <c r="HO6" s="75" t="s">
        <v>45</v>
      </c>
      <c r="HP6" s="86" t="s">
        <v>46</v>
      </c>
      <c r="HQ6" s="75" t="s">
        <v>47</v>
      </c>
      <c r="HR6" s="94" t="s">
        <v>48</v>
      </c>
      <c r="HS6" s="75" t="s">
        <v>49</v>
      </c>
      <c r="HT6" s="75" t="s">
        <v>50</v>
      </c>
      <c r="HU6" s="75" t="s">
        <v>275</v>
      </c>
      <c r="HV6" s="73" t="s">
        <v>51</v>
      </c>
    </row>
    <row r="7" spans="1:230" s="55" customFormat="1" ht="95.25" customHeight="1" x14ac:dyDescent="0.5">
      <c r="A7" s="81"/>
      <c r="B7" s="81"/>
      <c r="C7" s="83"/>
      <c r="D7" s="83"/>
      <c r="E7" s="85"/>
      <c r="F7" s="73"/>
      <c r="G7" s="74"/>
      <c r="H7" s="76"/>
      <c r="I7" s="77"/>
      <c r="J7" s="78"/>
      <c r="K7" s="50" t="s">
        <v>271</v>
      </c>
      <c r="L7" s="75"/>
      <c r="M7" s="79"/>
      <c r="N7" s="75"/>
      <c r="O7" s="75"/>
      <c r="P7" s="75"/>
      <c r="Q7" s="75"/>
      <c r="R7" s="52" t="s">
        <v>117</v>
      </c>
      <c r="S7" s="52" t="s">
        <v>118</v>
      </c>
      <c r="T7" s="52" t="s">
        <v>119</v>
      </c>
      <c r="U7" s="52" t="s">
        <v>120</v>
      </c>
      <c r="V7" s="52" t="s">
        <v>52</v>
      </c>
      <c r="W7" s="52" t="s">
        <v>117</v>
      </c>
      <c r="X7" s="52" t="s">
        <v>118</v>
      </c>
      <c r="Y7" s="52" t="s">
        <v>119</v>
      </c>
      <c r="Z7" s="52" t="s">
        <v>120</v>
      </c>
      <c r="AA7" s="52" t="s">
        <v>52</v>
      </c>
      <c r="AB7" s="52" t="s">
        <v>117</v>
      </c>
      <c r="AC7" s="52" t="s">
        <v>118</v>
      </c>
      <c r="AD7" s="52" t="s">
        <v>119</v>
      </c>
      <c r="AE7" s="52" t="s">
        <v>120</v>
      </c>
      <c r="AF7" s="52" t="s">
        <v>52</v>
      </c>
      <c r="AG7" s="52" t="s">
        <v>117</v>
      </c>
      <c r="AH7" s="52" t="s">
        <v>118</v>
      </c>
      <c r="AI7" s="52" t="s">
        <v>119</v>
      </c>
      <c r="AJ7" s="52" t="s">
        <v>120</v>
      </c>
      <c r="AK7" s="52" t="s">
        <v>52</v>
      </c>
      <c r="AL7" s="52" t="s">
        <v>117</v>
      </c>
      <c r="AM7" s="52" t="s">
        <v>118</v>
      </c>
      <c r="AN7" s="52" t="s">
        <v>119</v>
      </c>
      <c r="AO7" s="52" t="s">
        <v>120</v>
      </c>
      <c r="AP7" s="52" t="s">
        <v>52</v>
      </c>
      <c r="AQ7" s="52" t="s">
        <v>117</v>
      </c>
      <c r="AR7" s="52" t="s">
        <v>118</v>
      </c>
      <c r="AS7" s="52" t="s">
        <v>119</v>
      </c>
      <c r="AT7" s="52" t="s">
        <v>120</v>
      </c>
      <c r="AU7" s="52" t="s">
        <v>52</v>
      </c>
      <c r="AV7" s="52" t="s">
        <v>117</v>
      </c>
      <c r="AW7" s="52" t="s">
        <v>118</v>
      </c>
      <c r="AX7" s="52" t="s">
        <v>119</v>
      </c>
      <c r="AY7" s="52" t="s">
        <v>120</v>
      </c>
      <c r="AZ7" s="52" t="s">
        <v>52</v>
      </c>
      <c r="BA7" s="52" t="s">
        <v>117</v>
      </c>
      <c r="BB7" s="52" t="s">
        <v>118</v>
      </c>
      <c r="BC7" s="52" t="s">
        <v>119</v>
      </c>
      <c r="BD7" s="52" t="s">
        <v>120</v>
      </c>
      <c r="BE7" s="52" t="s">
        <v>52</v>
      </c>
      <c r="BF7" s="52" t="s">
        <v>117</v>
      </c>
      <c r="BG7" s="52" t="s">
        <v>118</v>
      </c>
      <c r="BH7" s="52" t="s">
        <v>119</v>
      </c>
      <c r="BI7" s="52" t="s">
        <v>120</v>
      </c>
      <c r="BJ7" s="52" t="s">
        <v>52</v>
      </c>
      <c r="BK7" s="52" t="s">
        <v>117</v>
      </c>
      <c r="BL7" s="52" t="s">
        <v>118</v>
      </c>
      <c r="BM7" s="52" t="s">
        <v>119</v>
      </c>
      <c r="BN7" s="52" t="s">
        <v>120</v>
      </c>
      <c r="BO7" s="52" t="s">
        <v>52</v>
      </c>
      <c r="BP7" s="52" t="s">
        <v>117</v>
      </c>
      <c r="BQ7" s="52" t="s">
        <v>118</v>
      </c>
      <c r="BR7" s="52" t="s">
        <v>119</v>
      </c>
      <c r="BS7" s="52" t="s">
        <v>120</v>
      </c>
      <c r="BT7" s="52" t="s">
        <v>52</v>
      </c>
      <c r="BU7" s="52" t="s">
        <v>117</v>
      </c>
      <c r="BV7" s="52" t="s">
        <v>118</v>
      </c>
      <c r="BW7" s="52" t="s">
        <v>119</v>
      </c>
      <c r="BX7" s="52" t="s">
        <v>120</v>
      </c>
      <c r="BY7" s="52" t="s">
        <v>52</v>
      </c>
      <c r="BZ7" s="52" t="s">
        <v>117</v>
      </c>
      <c r="CA7" s="52" t="s">
        <v>118</v>
      </c>
      <c r="CB7" s="52" t="s">
        <v>119</v>
      </c>
      <c r="CC7" s="52" t="s">
        <v>120</v>
      </c>
      <c r="CD7" s="52" t="s">
        <v>52</v>
      </c>
      <c r="CE7" s="52" t="s">
        <v>117</v>
      </c>
      <c r="CF7" s="52" t="s">
        <v>118</v>
      </c>
      <c r="CG7" s="52" t="s">
        <v>119</v>
      </c>
      <c r="CH7" s="52" t="s">
        <v>120</v>
      </c>
      <c r="CI7" s="52" t="s">
        <v>52</v>
      </c>
      <c r="CJ7" s="52" t="s">
        <v>117</v>
      </c>
      <c r="CK7" s="52" t="s">
        <v>118</v>
      </c>
      <c r="CL7" s="52" t="s">
        <v>119</v>
      </c>
      <c r="CM7" s="52" t="s">
        <v>120</v>
      </c>
      <c r="CN7" s="52" t="s">
        <v>52</v>
      </c>
      <c r="CO7" s="52" t="s">
        <v>117</v>
      </c>
      <c r="CP7" s="52" t="s">
        <v>118</v>
      </c>
      <c r="CQ7" s="52" t="s">
        <v>119</v>
      </c>
      <c r="CR7" s="52" t="s">
        <v>120</v>
      </c>
      <c r="CS7" s="52" t="s">
        <v>52</v>
      </c>
      <c r="CT7" s="52" t="s">
        <v>117</v>
      </c>
      <c r="CU7" s="52" t="s">
        <v>118</v>
      </c>
      <c r="CV7" s="52" t="s">
        <v>119</v>
      </c>
      <c r="CW7" s="52" t="s">
        <v>120</v>
      </c>
      <c r="CX7" s="52" t="s">
        <v>52</v>
      </c>
      <c r="CY7" s="52" t="s">
        <v>117</v>
      </c>
      <c r="CZ7" s="52" t="s">
        <v>118</v>
      </c>
      <c r="DA7" s="52" t="s">
        <v>119</v>
      </c>
      <c r="DB7" s="52" t="s">
        <v>120</v>
      </c>
      <c r="DC7" s="52" t="s">
        <v>52</v>
      </c>
      <c r="DD7" s="52" t="s">
        <v>117</v>
      </c>
      <c r="DE7" s="52" t="s">
        <v>118</v>
      </c>
      <c r="DF7" s="52" t="s">
        <v>119</v>
      </c>
      <c r="DG7" s="52" t="s">
        <v>120</v>
      </c>
      <c r="DH7" s="52" t="s">
        <v>52</v>
      </c>
      <c r="DI7" s="52" t="s">
        <v>117</v>
      </c>
      <c r="DJ7" s="52" t="s">
        <v>118</v>
      </c>
      <c r="DK7" s="52" t="s">
        <v>119</v>
      </c>
      <c r="DL7" s="52" t="s">
        <v>120</v>
      </c>
      <c r="DM7" s="52" t="s">
        <v>52</v>
      </c>
      <c r="DN7" s="52" t="s">
        <v>117</v>
      </c>
      <c r="DO7" s="52" t="s">
        <v>118</v>
      </c>
      <c r="DP7" s="52" t="s">
        <v>119</v>
      </c>
      <c r="DQ7" s="52" t="s">
        <v>120</v>
      </c>
      <c r="DR7" s="52" t="s">
        <v>52</v>
      </c>
      <c r="DS7" s="52" t="s">
        <v>117</v>
      </c>
      <c r="DT7" s="52" t="s">
        <v>118</v>
      </c>
      <c r="DU7" s="52" t="s">
        <v>119</v>
      </c>
      <c r="DV7" s="52" t="s">
        <v>120</v>
      </c>
      <c r="DW7" s="50" t="s">
        <v>52</v>
      </c>
      <c r="DX7" s="53" t="s">
        <v>124</v>
      </c>
      <c r="DY7" s="54" t="s">
        <v>125</v>
      </c>
      <c r="DZ7" s="52" t="s">
        <v>126</v>
      </c>
      <c r="EA7" s="52" t="s">
        <v>121</v>
      </c>
      <c r="EB7" s="52" t="s">
        <v>122</v>
      </c>
      <c r="EC7" s="52" t="s">
        <v>52</v>
      </c>
      <c r="ED7" s="52" t="s">
        <v>121</v>
      </c>
      <c r="EE7" s="52" t="s">
        <v>122</v>
      </c>
      <c r="EF7" s="52" t="s">
        <v>52</v>
      </c>
      <c r="EG7" s="52" t="s">
        <v>121</v>
      </c>
      <c r="EH7" s="52" t="s">
        <v>122</v>
      </c>
      <c r="EI7" s="52" t="s">
        <v>52</v>
      </c>
      <c r="EJ7" s="52" t="s">
        <v>121</v>
      </c>
      <c r="EK7" s="52" t="s">
        <v>122</v>
      </c>
      <c r="EL7" s="52" t="s">
        <v>52</v>
      </c>
      <c r="EM7" s="52" t="s">
        <v>121</v>
      </c>
      <c r="EN7" s="52" t="s">
        <v>122</v>
      </c>
      <c r="EO7" s="52" t="s">
        <v>52</v>
      </c>
      <c r="EP7" s="52" t="s">
        <v>121</v>
      </c>
      <c r="EQ7" s="52" t="s">
        <v>122</v>
      </c>
      <c r="ER7" s="52" t="s">
        <v>52</v>
      </c>
      <c r="ES7" s="52" t="s">
        <v>121</v>
      </c>
      <c r="ET7" s="52" t="s">
        <v>122</v>
      </c>
      <c r="EU7" s="52" t="s">
        <v>52</v>
      </c>
      <c r="EV7" s="52" t="s">
        <v>121</v>
      </c>
      <c r="EW7" s="52" t="s">
        <v>122</v>
      </c>
      <c r="EX7" s="52" t="s">
        <v>52</v>
      </c>
      <c r="EY7" s="52" t="s">
        <v>121</v>
      </c>
      <c r="EZ7" s="52" t="s">
        <v>122</v>
      </c>
      <c r="FA7" s="52" t="s">
        <v>52</v>
      </c>
      <c r="FB7" s="52" t="s">
        <v>121</v>
      </c>
      <c r="FC7" s="52" t="s">
        <v>122</v>
      </c>
      <c r="FD7" s="52" t="s">
        <v>52</v>
      </c>
      <c r="FE7" s="52" t="s">
        <v>121</v>
      </c>
      <c r="FF7" s="52" t="s">
        <v>122</v>
      </c>
      <c r="FG7" s="52" t="s">
        <v>52</v>
      </c>
      <c r="FH7" s="52" t="s">
        <v>121</v>
      </c>
      <c r="FI7" s="52" t="s">
        <v>122</v>
      </c>
      <c r="FJ7" s="52" t="s">
        <v>52</v>
      </c>
      <c r="FK7" s="52" t="s">
        <v>121</v>
      </c>
      <c r="FL7" s="52" t="s">
        <v>122</v>
      </c>
      <c r="FM7" s="52" t="s">
        <v>52</v>
      </c>
      <c r="FN7" s="52" t="s">
        <v>121</v>
      </c>
      <c r="FO7" s="52" t="s">
        <v>122</v>
      </c>
      <c r="FP7" s="52" t="s">
        <v>52</v>
      </c>
      <c r="FQ7" s="52" t="s">
        <v>121</v>
      </c>
      <c r="FR7" s="52" t="s">
        <v>122</v>
      </c>
      <c r="FS7" s="52" t="s">
        <v>52</v>
      </c>
      <c r="FT7" s="52" t="s">
        <v>121</v>
      </c>
      <c r="FU7" s="52" t="s">
        <v>122</v>
      </c>
      <c r="FV7" s="52" t="s">
        <v>52</v>
      </c>
      <c r="FW7" s="52" t="s">
        <v>121</v>
      </c>
      <c r="FX7" s="52" t="s">
        <v>122</v>
      </c>
      <c r="FY7" s="52" t="s">
        <v>52</v>
      </c>
      <c r="FZ7" s="52" t="s">
        <v>121</v>
      </c>
      <c r="GA7" s="52" t="s">
        <v>122</v>
      </c>
      <c r="GB7" s="52" t="s">
        <v>52</v>
      </c>
      <c r="GC7" s="52" t="s">
        <v>121</v>
      </c>
      <c r="GD7" s="52" t="s">
        <v>122</v>
      </c>
      <c r="GE7" s="52" t="s">
        <v>52</v>
      </c>
      <c r="GF7" s="52" t="s">
        <v>121</v>
      </c>
      <c r="GG7" s="52" t="s">
        <v>122</v>
      </c>
      <c r="GH7" s="52" t="s">
        <v>52</v>
      </c>
      <c r="GI7" s="52" t="s">
        <v>121</v>
      </c>
      <c r="GJ7" s="52" t="s">
        <v>122</v>
      </c>
      <c r="GK7" s="52" t="s">
        <v>52</v>
      </c>
      <c r="GL7" s="52" t="s">
        <v>121</v>
      </c>
      <c r="GM7" s="52" t="s">
        <v>122</v>
      </c>
      <c r="GN7" s="52" t="s">
        <v>52</v>
      </c>
      <c r="GO7" s="52" t="s">
        <v>121</v>
      </c>
      <c r="GP7" s="52" t="s">
        <v>122</v>
      </c>
      <c r="GQ7" s="52" t="s">
        <v>52</v>
      </c>
      <c r="GR7" s="52" t="s">
        <v>121</v>
      </c>
      <c r="GS7" s="52" t="s">
        <v>122</v>
      </c>
      <c r="GT7" s="52" t="s">
        <v>52</v>
      </c>
      <c r="GU7" s="52" t="s">
        <v>121</v>
      </c>
      <c r="GV7" s="52" t="s">
        <v>122</v>
      </c>
      <c r="GW7" s="52" t="s">
        <v>52</v>
      </c>
      <c r="GX7" s="52" t="s">
        <v>121</v>
      </c>
      <c r="GY7" s="52" t="s">
        <v>122</v>
      </c>
      <c r="GZ7" s="52" t="s">
        <v>52</v>
      </c>
      <c r="HA7" s="52" t="s">
        <v>121</v>
      </c>
      <c r="HB7" s="52" t="s">
        <v>122</v>
      </c>
      <c r="HC7" s="52" t="s">
        <v>52</v>
      </c>
      <c r="HD7" s="52" t="s">
        <v>117</v>
      </c>
      <c r="HE7" s="52" t="s">
        <v>118</v>
      </c>
      <c r="HF7" s="52" t="s">
        <v>119</v>
      </c>
      <c r="HG7" s="52" t="s">
        <v>120</v>
      </c>
      <c r="HH7" s="52" t="s">
        <v>52</v>
      </c>
      <c r="HI7" s="53" t="s">
        <v>124</v>
      </c>
      <c r="HJ7" s="54" t="s">
        <v>125</v>
      </c>
      <c r="HK7" s="87"/>
      <c r="HL7" s="87"/>
      <c r="HM7" s="75"/>
      <c r="HN7" s="75"/>
      <c r="HO7" s="75"/>
      <c r="HP7" s="86"/>
      <c r="HQ7" s="75"/>
      <c r="HR7" s="94"/>
      <c r="HS7" s="75"/>
      <c r="HT7" s="75"/>
      <c r="HU7" s="75"/>
      <c r="HV7" s="73"/>
    </row>
    <row r="8" spans="1:230" s="44" customFormat="1" ht="33.75" customHeight="1" x14ac:dyDescent="0.5">
      <c r="A8" s="6">
        <v>675</v>
      </c>
      <c r="B8" s="10" t="s">
        <v>229</v>
      </c>
      <c r="C8" s="2" t="s">
        <v>167</v>
      </c>
      <c r="D8" s="2" t="s">
        <v>204</v>
      </c>
      <c r="E8" s="35" t="s">
        <v>53</v>
      </c>
      <c r="F8" s="10">
        <v>49</v>
      </c>
      <c r="G8" s="1">
        <v>262953</v>
      </c>
      <c r="H8" s="41" t="s">
        <v>227</v>
      </c>
      <c r="I8" s="23">
        <v>1.01</v>
      </c>
      <c r="J8" s="9">
        <v>1.0000000000000009E-2</v>
      </c>
      <c r="K8" s="4">
        <v>13912</v>
      </c>
      <c r="L8" s="2"/>
      <c r="M8" s="10">
        <v>10000</v>
      </c>
      <c r="N8" s="6">
        <f t="shared" ref="N8" si="0">L8+M8</f>
        <v>10000</v>
      </c>
      <c r="O8" s="6">
        <f t="shared" ref="O8" si="1">L8*J8</f>
        <v>0</v>
      </c>
      <c r="P8" s="6">
        <f t="shared" ref="P8" si="2">M8*J8</f>
        <v>100.00000000000009</v>
      </c>
      <c r="Q8" s="6">
        <f t="shared" ref="Q8" si="3">O8+P8</f>
        <v>100.00000000000009</v>
      </c>
      <c r="R8" s="16">
        <v>0</v>
      </c>
      <c r="S8" s="16">
        <v>0</v>
      </c>
      <c r="T8" s="16">
        <v>0</v>
      </c>
      <c r="U8" s="16">
        <v>0</v>
      </c>
      <c r="V8" s="10">
        <f t="shared" ref="V8" si="4">U8+T8+S8+R8</f>
        <v>0</v>
      </c>
      <c r="W8" s="10">
        <v>0</v>
      </c>
      <c r="X8" s="16">
        <v>0</v>
      </c>
      <c r="Y8" s="16">
        <v>0</v>
      </c>
      <c r="Z8" s="16">
        <v>0</v>
      </c>
      <c r="AA8" s="10">
        <f t="shared" ref="AA8" si="5">SUM(W8:Z8)</f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16">
        <v>0</v>
      </c>
      <c r="AL8" s="16">
        <v>0</v>
      </c>
      <c r="AM8" s="16">
        <v>0</v>
      </c>
      <c r="AN8" s="16">
        <v>0</v>
      </c>
      <c r="AO8" s="16">
        <v>0</v>
      </c>
      <c r="AP8" s="16">
        <v>0</v>
      </c>
      <c r="AQ8" s="16">
        <v>0</v>
      </c>
      <c r="AR8" s="16">
        <v>0</v>
      </c>
      <c r="AS8" s="16">
        <v>0</v>
      </c>
      <c r="AT8" s="16">
        <v>0</v>
      </c>
      <c r="AU8" s="16">
        <v>0</v>
      </c>
      <c r="AV8" s="16">
        <v>0</v>
      </c>
      <c r="AW8" s="16">
        <v>0</v>
      </c>
      <c r="AX8" s="16">
        <v>0</v>
      </c>
      <c r="AY8" s="16">
        <v>0</v>
      </c>
      <c r="AZ8" s="16">
        <v>0</v>
      </c>
      <c r="BA8" s="16">
        <v>0</v>
      </c>
      <c r="BB8" s="16">
        <v>0</v>
      </c>
      <c r="BC8" s="16">
        <v>0</v>
      </c>
      <c r="BD8" s="16">
        <v>0</v>
      </c>
      <c r="BE8" s="16">
        <v>0</v>
      </c>
      <c r="BF8" s="16">
        <v>0</v>
      </c>
      <c r="BG8" s="16">
        <v>0</v>
      </c>
      <c r="BH8" s="16">
        <v>0</v>
      </c>
      <c r="BI8" s="16">
        <v>0</v>
      </c>
      <c r="BJ8" s="16">
        <v>0</v>
      </c>
      <c r="BK8" s="16">
        <v>0</v>
      </c>
      <c r="BL8" s="16">
        <v>0</v>
      </c>
      <c r="BM8" s="16">
        <v>0</v>
      </c>
      <c r="BN8" s="16">
        <v>0</v>
      </c>
      <c r="BO8" s="16">
        <v>0</v>
      </c>
      <c r="BP8" s="16">
        <v>0</v>
      </c>
      <c r="BQ8" s="16">
        <v>0</v>
      </c>
      <c r="BR8" s="16">
        <v>0</v>
      </c>
      <c r="BS8" s="16">
        <v>0</v>
      </c>
      <c r="BT8" s="16">
        <v>0</v>
      </c>
      <c r="BU8" s="16">
        <v>0</v>
      </c>
      <c r="BV8" s="16">
        <v>0</v>
      </c>
      <c r="BW8" s="16">
        <v>0</v>
      </c>
      <c r="BX8" s="16">
        <v>0</v>
      </c>
      <c r="BY8" s="16">
        <v>0</v>
      </c>
      <c r="BZ8" s="6">
        <v>0</v>
      </c>
      <c r="CA8" s="6">
        <v>0</v>
      </c>
      <c r="CB8" s="2">
        <v>0</v>
      </c>
      <c r="CC8" s="2">
        <v>0</v>
      </c>
      <c r="CD8" s="2">
        <v>0</v>
      </c>
      <c r="CE8" s="10">
        <f>IFERROR(VLOOKUP(G8,'[1]Ass MF'!G$2:H$491,2,0),0)</f>
        <v>0</v>
      </c>
      <c r="CF8" s="10">
        <v>0</v>
      </c>
      <c r="CG8" s="10">
        <v>0</v>
      </c>
      <c r="CH8" s="10">
        <v>0</v>
      </c>
      <c r="CI8" s="10">
        <f t="shared" ref="CI8" si="6">CH8+CG8+CF8+CE8</f>
        <v>0</v>
      </c>
      <c r="CJ8" s="4">
        <v>0</v>
      </c>
      <c r="CK8" s="4">
        <v>0</v>
      </c>
      <c r="CL8" s="4">
        <v>0</v>
      </c>
      <c r="CM8" s="4">
        <v>0</v>
      </c>
      <c r="CN8" s="4">
        <f t="shared" ref="CN8" si="7">CM8+CL8+CK8+CJ8</f>
        <v>0</v>
      </c>
      <c r="CO8" s="2">
        <v>0</v>
      </c>
      <c r="CP8" s="2">
        <v>0</v>
      </c>
      <c r="CQ8" s="2">
        <v>0</v>
      </c>
      <c r="CR8" s="2">
        <v>0</v>
      </c>
      <c r="CS8" s="10">
        <f t="shared" ref="CS8" si="8">CR8+CQ8+CP8+CO8</f>
        <v>0</v>
      </c>
      <c r="CT8" s="2">
        <v>0</v>
      </c>
      <c r="CU8" s="2">
        <v>0</v>
      </c>
      <c r="CV8" s="2">
        <v>0</v>
      </c>
      <c r="CW8" s="2">
        <v>0</v>
      </c>
      <c r="CX8" s="10">
        <f t="shared" ref="CX8" si="9">CW8+CV8+CU8+CT8</f>
        <v>0</v>
      </c>
      <c r="CY8" s="10">
        <v>0</v>
      </c>
      <c r="CZ8" s="10">
        <v>0</v>
      </c>
      <c r="DA8" s="10">
        <v>0</v>
      </c>
      <c r="DB8" s="10">
        <v>0</v>
      </c>
      <c r="DC8" s="10">
        <f t="shared" ref="DC8" si="10">DB8+DA8+CZ8+CY8</f>
        <v>0</v>
      </c>
      <c r="DD8" s="10">
        <v>3</v>
      </c>
      <c r="DE8" s="10">
        <v>5</v>
      </c>
      <c r="DF8" s="10">
        <v>0</v>
      </c>
      <c r="DG8" s="10">
        <v>0</v>
      </c>
      <c r="DH8" s="10">
        <f t="shared" ref="DH8" si="11">DG8+DF8+DE8+DD8</f>
        <v>8</v>
      </c>
      <c r="DI8" s="10">
        <v>0</v>
      </c>
      <c r="DJ8" s="10">
        <v>0</v>
      </c>
      <c r="DK8" s="10">
        <f>IFERROR(VLOOKUP(G8,'[2]Rep MF'!G$2:H$233,2,0),0)</f>
        <v>0</v>
      </c>
      <c r="DL8" s="10">
        <v>0</v>
      </c>
      <c r="DM8" s="10">
        <f t="shared" ref="DM8" si="12">DL8+DK8+DJ8+DI8</f>
        <v>0</v>
      </c>
      <c r="DN8" s="10">
        <v>83</v>
      </c>
      <c r="DO8" s="10">
        <v>37</v>
      </c>
      <c r="DP8" s="10">
        <v>0</v>
      </c>
      <c r="DQ8" s="10">
        <v>0</v>
      </c>
      <c r="DR8" s="10">
        <f t="shared" ref="DR8" si="13">DQ8+DP8+DO8+DN8</f>
        <v>120</v>
      </c>
      <c r="DS8" s="10">
        <f t="shared" ref="DS8" si="14">+R8+AB8+AG8+AL8+AQ8+AV8+BA8+BF8+BK8+BP8+BU8+W8+BZ8+CE8+CJ8+CO8+CT8+CY8+DD8+DI8+DN8</f>
        <v>86</v>
      </c>
      <c r="DT8" s="10">
        <f t="shared" ref="DT8" si="15">+S8+AC8+AH8+AM8+AR8+AW8+BB8+BG8+BL8+BQ8+BV8+X8+CA8+CF8+CK8+CP8+CU8+CZ8+DE8+DJ8+DO8</f>
        <v>42</v>
      </c>
      <c r="DU8" s="10">
        <f t="shared" ref="DU8" si="16">+T8+AD8+AI8+AN8+AS8+AX8+BC8+BH8+BM8+BR8+BW8+Y8+CB8+CG8+CL8+CQ8+CV8+DA8+DF8+DK8+DP8</f>
        <v>0</v>
      </c>
      <c r="DV8" s="10">
        <f t="shared" ref="DV8" si="17">+U8+AE8+AJ8+AO8+AT8+AY8+BD8+BI8+BN8+BS8+BX8+Z8+CC8+CH8+CM8+CR8+CW8+DB8+DG8+DL8+DQ8</f>
        <v>0</v>
      </c>
      <c r="DW8" s="4">
        <f t="shared" ref="DW8" si="18">DV8+DU8+DT8+DS8</f>
        <v>128</v>
      </c>
      <c r="DX8" s="12">
        <f t="shared" ref="DX8" si="19">(DS8+DT8)/N8</f>
        <v>1.2800000000000001E-2</v>
      </c>
      <c r="DY8" s="9">
        <f t="shared" ref="DY8" si="20">(DU8+DV8)/N8</f>
        <v>0</v>
      </c>
      <c r="DZ8" s="12">
        <f t="shared" ref="DZ8" si="21">+DW8/N8</f>
        <v>1.2800000000000001E-2</v>
      </c>
      <c r="EA8" s="16">
        <v>0</v>
      </c>
      <c r="EB8" s="6">
        <v>0</v>
      </c>
      <c r="EC8" s="10">
        <f t="shared" ref="EC8" si="22">EA8+EB8</f>
        <v>0</v>
      </c>
      <c r="ED8" s="6">
        <v>0</v>
      </c>
      <c r="EE8" s="6">
        <v>0</v>
      </c>
      <c r="EF8" s="6">
        <v>0</v>
      </c>
      <c r="EG8" s="6">
        <v>0</v>
      </c>
      <c r="EH8" s="6">
        <v>0</v>
      </c>
      <c r="EI8" s="6">
        <v>0</v>
      </c>
      <c r="EJ8" s="6">
        <v>0</v>
      </c>
      <c r="EK8" s="6">
        <v>0</v>
      </c>
      <c r="EL8" s="6">
        <v>0</v>
      </c>
      <c r="EM8" s="6">
        <v>0</v>
      </c>
      <c r="EN8" s="6">
        <v>0</v>
      </c>
      <c r="EO8" s="6">
        <f t="shared" ref="EO8" si="23">EM8+EN8</f>
        <v>0</v>
      </c>
      <c r="EP8" s="6">
        <v>0</v>
      </c>
      <c r="EQ8" s="6">
        <v>0</v>
      </c>
      <c r="ER8" s="6">
        <v>0</v>
      </c>
      <c r="ES8" s="6">
        <v>0</v>
      </c>
      <c r="ET8" s="6">
        <v>0</v>
      </c>
      <c r="EU8" s="6">
        <v>0</v>
      </c>
      <c r="EV8" s="6">
        <v>0</v>
      </c>
      <c r="EW8" s="6">
        <v>0</v>
      </c>
      <c r="EX8" s="6">
        <v>0</v>
      </c>
      <c r="EY8" s="6">
        <v>0</v>
      </c>
      <c r="EZ8" s="6">
        <v>0</v>
      </c>
      <c r="FA8" s="6">
        <v>0</v>
      </c>
      <c r="FB8" s="6">
        <v>0</v>
      </c>
      <c r="FC8" s="6">
        <v>0</v>
      </c>
      <c r="FD8" s="6">
        <f t="shared" ref="FD8" si="24">FB8+FC8</f>
        <v>0</v>
      </c>
      <c r="FE8" s="6">
        <v>0</v>
      </c>
      <c r="FF8" s="6">
        <v>0</v>
      </c>
      <c r="FG8" s="6">
        <f t="shared" ref="FG8" si="25">FE8+FF8</f>
        <v>0</v>
      </c>
      <c r="FH8" s="6">
        <v>0</v>
      </c>
      <c r="FI8" s="6">
        <v>0</v>
      </c>
      <c r="FJ8" s="6">
        <f t="shared" ref="FJ8" si="26">FH8+FI8</f>
        <v>0</v>
      </c>
      <c r="FK8" s="6">
        <v>0</v>
      </c>
      <c r="FL8" s="6">
        <v>0</v>
      </c>
      <c r="FM8" s="6">
        <f t="shared" ref="FM8" si="27">FL8+FK8</f>
        <v>0</v>
      </c>
      <c r="FN8" s="6">
        <v>0</v>
      </c>
      <c r="FO8" s="6">
        <v>0</v>
      </c>
      <c r="FP8" s="6">
        <f t="shared" ref="FP8" si="28">FO8+FN8</f>
        <v>0</v>
      </c>
      <c r="FQ8" s="6">
        <v>0</v>
      </c>
      <c r="FR8" s="6">
        <v>0</v>
      </c>
      <c r="FS8" s="6">
        <f t="shared" ref="FS8" si="29">FQ8+FR8</f>
        <v>0</v>
      </c>
      <c r="FT8" s="6">
        <v>0</v>
      </c>
      <c r="FU8" s="6">
        <v>0</v>
      </c>
      <c r="FV8" s="6">
        <f t="shared" ref="FV8" si="30">FU8+FT8</f>
        <v>0</v>
      </c>
      <c r="FW8" s="6">
        <v>0</v>
      </c>
      <c r="FX8" s="6">
        <v>0</v>
      </c>
      <c r="FY8" s="6">
        <f t="shared" ref="FY8" si="31">FX8+FW8</f>
        <v>0</v>
      </c>
      <c r="FZ8" s="6">
        <v>0</v>
      </c>
      <c r="GA8" s="6">
        <v>0</v>
      </c>
      <c r="GB8" s="6">
        <f t="shared" ref="GB8" si="32">FZ8+GA8</f>
        <v>0</v>
      </c>
      <c r="GC8" s="6">
        <v>0</v>
      </c>
      <c r="GD8" s="6">
        <v>0</v>
      </c>
      <c r="GE8" s="6">
        <f t="shared" ref="GE8" si="33">GC8+GD8</f>
        <v>0</v>
      </c>
      <c r="GF8" s="6">
        <v>0</v>
      </c>
      <c r="GG8" s="6">
        <v>0</v>
      </c>
      <c r="GH8" s="6">
        <f t="shared" ref="GH8" si="34">GG8+GF8</f>
        <v>0</v>
      </c>
      <c r="GI8" s="6">
        <v>0</v>
      </c>
      <c r="GJ8" s="6">
        <v>0</v>
      </c>
      <c r="GK8" s="6">
        <f t="shared" ref="GK8" si="35">GJ8+GI8</f>
        <v>0</v>
      </c>
      <c r="GL8" s="10">
        <v>0</v>
      </c>
      <c r="GM8" s="10">
        <v>0</v>
      </c>
      <c r="GN8" s="10">
        <f t="shared" ref="GN8" si="36">GM8+GL8</f>
        <v>0</v>
      </c>
      <c r="GO8" s="6">
        <v>0</v>
      </c>
      <c r="GP8" s="6">
        <v>0</v>
      </c>
      <c r="GQ8" s="6">
        <f t="shared" ref="GQ8" si="37">GP8+GO8</f>
        <v>0</v>
      </c>
      <c r="GR8" s="2"/>
      <c r="GS8" s="2"/>
      <c r="GT8" s="6">
        <f t="shared" ref="GT8" si="38">GS8+GR8</f>
        <v>0</v>
      </c>
      <c r="GU8" s="6">
        <v>0</v>
      </c>
      <c r="GV8" s="6">
        <v>0</v>
      </c>
      <c r="GW8" s="6">
        <f t="shared" ref="GW8" si="39">GV8+GU8</f>
        <v>0</v>
      </c>
      <c r="GX8" s="6">
        <v>0</v>
      </c>
      <c r="GY8" s="6">
        <v>0</v>
      </c>
      <c r="GZ8" s="6">
        <f t="shared" ref="GZ8" si="40">GY8+GX8</f>
        <v>0</v>
      </c>
      <c r="HA8" s="10">
        <f t="shared" ref="HA8" si="41">GO8+GL8+GI8+GF8+GC8+FZ8+FW8+FT8+FQ8+FN8+FK8+FH8+FE8+FB8+EY8+EV8+ES8+EP8+EM8+EJ8+EG8+ED8+EA8+GR8+GU8+GX8</f>
        <v>0</v>
      </c>
      <c r="HB8" s="10">
        <f t="shared" ref="HB8" si="42">GP8+GM8+GJ8+GG8+GD8+GA8+FX8+FU8+FR8+FO8+FL8+FI8+FF8+FC8+EZ8+EW8+ET8+EQ8+EN8+EK8+EH8+EE8+EB8+GS8+GV8+GY8</f>
        <v>0</v>
      </c>
      <c r="HC8" s="10">
        <f t="shared" ref="HC8" si="43">HB8+HA8</f>
        <v>0</v>
      </c>
      <c r="HD8" s="2">
        <f t="shared" ref="HD8" si="44">+DS8</f>
        <v>86</v>
      </c>
      <c r="HE8" s="2">
        <f t="shared" ref="HE8" si="45">+DT8</f>
        <v>42</v>
      </c>
      <c r="HF8" s="2">
        <f t="shared" ref="HF8" si="46">+DU8</f>
        <v>0</v>
      </c>
      <c r="HG8" s="2">
        <f t="shared" ref="HG8:HH8" si="47">+DV8</f>
        <v>0</v>
      </c>
      <c r="HH8" s="10">
        <f t="shared" si="47"/>
        <v>128</v>
      </c>
      <c r="HI8" s="9">
        <f t="shared" ref="HI8" si="48">DX8</f>
        <v>1.2800000000000001E-2</v>
      </c>
      <c r="HJ8" s="9">
        <f t="shared" ref="HJ8" si="49">DY8</f>
        <v>0</v>
      </c>
      <c r="HK8" s="9">
        <f>HI8+HJ8</f>
        <v>1.2800000000000001E-2</v>
      </c>
      <c r="HL8" s="9">
        <f>(HH8-HU8)/N8</f>
        <v>1.2800000000000001E-2</v>
      </c>
      <c r="HM8" s="6">
        <f t="shared" ref="HM8:HM39" si="50">M8</f>
        <v>10000</v>
      </c>
      <c r="HN8" s="6">
        <f t="shared" ref="HN8:HN39" si="51">P8</f>
        <v>100.00000000000009</v>
      </c>
      <c r="HO8" s="10">
        <f t="shared" ref="HO8:HO39" si="52">HH8-P8</f>
        <v>27.999999999999915</v>
      </c>
      <c r="HP8" s="10">
        <f t="shared" ref="HP8:HP39" si="53">HC8</f>
        <v>0</v>
      </c>
      <c r="HQ8" s="10">
        <f t="shared" ref="HQ8" si="54">HO8-HP8</f>
        <v>27.999999999999915</v>
      </c>
      <c r="HR8" s="8">
        <v>16.319050000000001</v>
      </c>
      <c r="HS8" s="10">
        <f t="shared" ref="HS8" si="55">HR8*HQ8</f>
        <v>456.93339999999864</v>
      </c>
      <c r="HT8" s="10">
        <f t="shared" ref="HT8:HT39" si="56">O8-HO8</f>
        <v>-27.999999999999915</v>
      </c>
      <c r="HU8" s="10">
        <v>0</v>
      </c>
      <c r="HV8" s="6"/>
    </row>
    <row r="9" spans="1:230" s="44" customFormat="1" ht="33.75" customHeight="1" x14ac:dyDescent="0.5">
      <c r="A9" s="6">
        <v>1063</v>
      </c>
      <c r="B9" s="2" t="s">
        <v>197</v>
      </c>
      <c r="C9" s="2" t="s">
        <v>167</v>
      </c>
      <c r="D9" s="6" t="s">
        <v>205</v>
      </c>
      <c r="E9" s="35" t="s">
        <v>53</v>
      </c>
      <c r="F9" s="2">
        <v>6</v>
      </c>
      <c r="G9" s="1">
        <v>257185</v>
      </c>
      <c r="H9" s="41" t="s">
        <v>187</v>
      </c>
      <c r="I9" s="30">
        <v>1.0049999999999999</v>
      </c>
      <c r="J9" s="9">
        <v>4.9999999999998934E-3</v>
      </c>
      <c r="K9" s="4">
        <v>65898</v>
      </c>
      <c r="L9" s="2"/>
      <c r="M9" s="4">
        <v>35000</v>
      </c>
      <c r="N9" s="6">
        <f t="shared" ref="N9" si="57">L9+M9</f>
        <v>35000</v>
      </c>
      <c r="O9" s="6">
        <f t="shared" ref="O9" si="58">L9*J9</f>
        <v>0</v>
      </c>
      <c r="P9" s="6">
        <f t="shared" ref="P9" si="59">M9*J9</f>
        <v>174.99999999999628</v>
      </c>
      <c r="Q9" s="6">
        <f t="shared" ref="Q9" si="60">O9+P9</f>
        <v>174.99999999999628</v>
      </c>
      <c r="R9" s="16">
        <v>0</v>
      </c>
      <c r="S9" s="16">
        <v>0</v>
      </c>
      <c r="T9" s="16">
        <v>0</v>
      </c>
      <c r="U9" s="16">
        <v>0</v>
      </c>
      <c r="V9" s="10">
        <f t="shared" ref="V9" si="61">U9+T9+S9+R9</f>
        <v>0</v>
      </c>
      <c r="W9" s="10">
        <v>0</v>
      </c>
      <c r="X9" s="16">
        <v>0</v>
      </c>
      <c r="Y9" s="16">
        <v>0</v>
      </c>
      <c r="Z9" s="16">
        <v>0</v>
      </c>
      <c r="AA9" s="10">
        <f t="shared" ref="AA9" si="62">SUM(W9:Z9)</f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16">
        <v>0</v>
      </c>
      <c r="AR9" s="16">
        <v>0</v>
      </c>
      <c r="AS9" s="16">
        <v>0</v>
      </c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6">
        <v>0</v>
      </c>
      <c r="BI9" s="16">
        <v>0</v>
      </c>
      <c r="BJ9" s="16">
        <v>0</v>
      </c>
      <c r="BK9" s="16">
        <v>0</v>
      </c>
      <c r="BL9" s="16">
        <v>0</v>
      </c>
      <c r="BM9" s="16">
        <v>0</v>
      </c>
      <c r="BN9" s="16">
        <v>0</v>
      </c>
      <c r="BO9" s="16">
        <v>0</v>
      </c>
      <c r="BP9" s="16">
        <v>0</v>
      </c>
      <c r="BQ9" s="16">
        <v>0</v>
      </c>
      <c r="BR9" s="16">
        <v>0</v>
      </c>
      <c r="BS9" s="16">
        <v>0</v>
      </c>
      <c r="BT9" s="16">
        <v>0</v>
      </c>
      <c r="BU9" s="16">
        <v>0</v>
      </c>
      <c r="BV9" s="16">
        <v>0</v>
      </c>
      <c r="BW9" s="16">
        <v>0</v>
      </c>
      <c r="BX9" s="16">
        <v>0</v>
      </c>
      <c r="BY9" s="16">
        <v>0</v>
      </c>
      <c r="BZ9" s="6">
        <v>0</v>
      </c>
      <c r="CA9" s="6">
        <v>0</v>
      </c>
      <c r="CB9" s="2">
        <v>0</v>
      </c>
      <c r="CC9" s="2">
        <v>0</v>
      </c>
      <c r="CD9" s="2">
        <v>0</v>
      </c>
      <c r="CE9" s="10">
        <f>IFERROR(VLOOKUP(G9,'[1]Ass MF'!G$2:H$491,2,0),0)</f>
        <v>0</v>
      </c>
      <c r="CF9" s="10">
        <v>0</v>
      </c>
      <c r="CG9" s="10">
        <v>0</v>
      </c>
      <c r="CH9" s="10">
        <v>0</v>
      </c>
      <c r="CI9" s="10">
        <f t="shared" ref="CI9" si="63">CH9+CG9+CF9+CE9</f>
        <v>0</v>
      </c>
      <c r="CJ9" s="4">
        <v>0</v>
      </c>
      <c r="CK9" s="4">
        <v>0</v>
      </c>
      <c r="CL9" s="4">
        <v>0</v>
      </c>
      <c r="CM9" s="4">
        <v>0</v>
      </c>
      <c r="CN9" s="4">
        <f t="shared" ref="CN9" si="64">CM9+CL9+CK9+CJ9</f>
        <v>0</v>
      </c>
      <c r="CO9" s="2">
        <v>0</v>
      </c>
      <c r="CP9" s="2">
        <v>0</v>
      </c>
      <c r="CQ9" s="2">
        <v>0</v>
      </c>
      <c r="CR9" s="2">
        <v>0</v>
      </c>
      <c r="CS9" s="10">
        <f t="shared" ref="CS9" si="65">CR9+CQ9+CP9+CO9</f>
        <v>0</v>
      </c>
      <c r="CT9" s="10">
        <v>74</v>
      </c>
      <c r="CU9" s="10">
        <v>0</v>
      </c>
      <c r="CV9" s="10">
        <v>0</v>
      </c>
      <c r="CW9" s="10">
        <v>0</v>
      </c>
      <c r="CX9" s="10">
        <f t="shared" ref="CX9" si="66">CW9+CV9+CU9+CT9</f>
        <v>74</v>
      </c>
      <c r="CY9" s="10">
        <v>8</v>
      </c>
      <c r="CZ9" s="10">
        <v>0</v>
      </c>
      <c r="DA9" s="10">
        <v>0</v>
      </c>
      <c r="DB9" s="10"/>
      <c r="DC9" s="10">
        <f t="shared" ref="DC9" si="67">DB9+DA9+CZ9+CY9</f>
        <v>8</v>
      </c>
      <c r="DD9" s="10">
        <v>34</v>
      </c>
      <c r="DE9" s="10">
        <v>0</v>
      </c>
      <c r="DF9" s="10">
        <v>0</v>
      </c>
      <c r="DG9" s="10">
        <v>0</v>
      </c>
      <c r="DH9" s="10">
        <f t="shared" ref="DH9" si="68">DG9+DF9+DE9+DD9</f>
        <v>34</v>
      </c>
      <c r="DI9" s="10">
        <v>54</v>
      </c>
      <c r="DJ9" s="10">
        <v>3</v>
      </c>
      <c r="DK9" s="10">
        <f>IFERROR(VLOOKUP(G9,'[2]Rep MF'!G$2:H$233,2,0),0)</f>
        <v>0</v>
      </c>
      <c r="DL9" s="10">
        <v>0</v>
      </c>
      <c r="DM9" s="10">
        <f t="shared" ref="DM9" si="69">DL9+DK9+DJ9+DI9</f>
        <v>57</v>
      </c>
      <c r="DN9" s="10">
        <v>4</v>
      </c>
      <c r="DO9" s="10">
        <v>0</v>
      </c>
      <c r="DP9" s="10">
        <v>0</v>
      </c>
      <c r="DQ9" s="10">
        <v>0</v>
      </c>
      <c r="DR9" s="10">
        <f t="shared" ref="DR9" si="70">DQ9+DP9+DO9+DN9</f>
        <v>4</v>
      </c>
      <c r="DS9" s="10">
        <f t="shared" ref="DS9" si="71">+R9+AB9+AG9+AL9+AQ9+AV9+BA9+BF9+BK9+BP9+BU9+W9+BZ9+CE9+CJ9+CO9+CT9+CY9+DD9+DI9+DN9</f>
        <v>174</v>
      </c>
      <c r="DT9" s="10">
        <f t="shared" ref="DT9" si="72">+S9+AC9+AH9+AM9+AR9+AW9+BB9+BG9+BL9+BQ9+BV9+X9+CA9+CF9+CK9+CP9+CU9+CZ9+DE9+DJ9+DO9</f>
        <v>3</v>
      </c>
      <c r="DU9" s="10">
        <f t="shared" ref="DU9" si="73">+T9+AD9+AI9+AN9+AS9+AX9+BC9+BH9+BM9+BR9+BW9+Y9+CB9+CG9+CL9+CQ9+CV9+DA9+DF9+DK9+DP9</f>
        <v>0</v>
      </c>
      <c r="DV9" s="10">
        <f t="shared" ref="DV9" si="74">+U9+AE9+AJ9+AO9+AT9+AY9+BD9+BI9+BN9+BS9+BX9+Z9+CC9+CH9+CM9+CR9+CW9+DB9+DG9+DL9+DQ9</f>
        <v>0</v>
      </c>
      <c r="DW9" s="4">
        <f t="shared" ref="DW9" si="75">DV9+DU9+DT9+DS9</f>
        <v>177</v>
      </c>
      <c r="DX9" s="12">
        <f t="shared" ref="DX9" si="76">(DS9+DT9)/N9</f>
        <v>5.0571428571428573E-3</v>
      </c>
      <c r="DY9" s="9">
        <f t="shared" ref="DY9" si="77">(DU9+DV9)/N9</f>
        <v>0</v>
      </c>
      <c r="DZ9" s="12">
        <f t="shared" ref="DZ9" si="78">+DW9/N9</f>
        <v>5.0571428571428573E-3</v>
      </c>
      <c r="EA9" s="16">
        <v>0</v>
      </c>
      <c r="EB9" s="6">
        <v>0</v>
      </c>
      <c r="EC9" s="10">
        <f t="shared" ref="EC9" si="79">EA9+EB9</f>
        <v>0</v>
      </c>
      <c r="ED9" s="6">
        <v>0</v>
      </c>
      <c r="EE9" s="6">
        <v>0</v>
      </c>
      <c r="EF9" s="6">
        <v>0</v>
      </c>
      <c r="EG9" s="6">
        <v>0</v>
      </c>
      <c r="EH9" s="6">
        <v>0</v>
      </c>
      <c r="EI9" s="6">
        <v>0</v>
      </c>
      <c r="EJ9" s="6">
        <v>0</v>
      </c>
      <c r="EK9" s="6">
        <v>0</v>
      </c>
      <c r="EL9" s="6">
        <v>0</v>
      </c>
      <c r="EM9" s="6">
        <v>0</v>
      </c>
      <c r="EN9" s="6">
        <v>0</v>
      </c>
      <c r="EO9" s="6">
        <f t="shared" ref="EO9" si="80">EM9+EN9</f>
        <v>0</v>
      </c>
      <c r="EP9" s="6">
        <v>0</v>
      </c>
      <c r="EQ9" s="6">
        <v>0</v>
      </c>
      <c r="ER9" s="6">
        <v>0</v>
      </c>
      <c r="ES9" s="6">
        <v>0</v>
      </c>
      <c r="ET9" s="6">
        <v>0</v>
      </c>
      <c r="EU9" s="6">
        <v>0</v>
      </c>
      <c r="EV9" s="6">
        <v>0</v>
      </c>
      <c r="EW9" s="6">
        <v>0</v>
      </c>
      <c r="EX9" s="6">
        <v>0</v>
      </c>
      <c r="EY9" s="6">
        <v>0</v>
      </c>
      <c r="EZ9" s="6">
        <v>0</v>
      </c>
      <c r="FA9" s="6">
        <v>0</v>
      </c>
      <c r="FB9" s="6">
        <v>0</v>
      </c>
      <c r="FC9" s="6">
        <v>0</v>
      </c>
      <c r="FD9" s="6">
        <f t="shared" ref="FD9" si="81">FB9+FC9</f>
        <v>0</v>
      </c>
      <c r="FE9" s="6">
        <v>0</v>
      </c>
      <c r="FF9" s="6">
        <v>0</v>
      </c>
      <c r="FG9" s="6">
        <f t="shared" ref="FG9" si="82">FE9+FF9</f>
        <v>0</v>
      </c>
      <c r="FH9" s="6">
        <v>0</v>
      </c>
      <c r="FI9" s="6">
        <v>0</v>
      </c>
      <c r="FJ9" s="6">
        <f t="shared" ref="FJ9" si="83">FH9+FI9</f>
        <v>0</v>
      </c>
      <c r="FK9" s="6">
        <v>0</v>
      </c>
      <c r="FL9" s="6">
        <v>0</v>
      </c>
      <c r="FM9" s="6">
        <f t="shared" ref="FM9" si="84">FL9+FK9</f>
        <v>0</v>
      </c>
      <c r="FN9" s="6">
        <v>0</v>
      </c>
      <c r="FO9" s="6">
        <v>0</v>
      </c>
      <c r="FP9" s="6">
        <f t="shared" ref="FP9" si="85">FO9+FN9</f>
        <v>0</v>
      </c>
      <c r="FQ9" s="6">
        <v>0</v>
      </c>
      <c r="FR9" s="6">
        <v>0</v>
      </c>
      <c r="FS9" s="6">
        <f t="shared" ref="FS9" si="86">FQ9+FR9</f>
        <v>0</v>
      </c>
      <c r="FT9" s="6">
        <v>0</v>
      </c>
      <c r="FU9" s="6">
        <v>0</v>
      </c>
      <c r="FV9" s="6">
        <f t="shared" ref="FV9" si="87">FU9+FT9</f>
        <v>0</v>
      </c>
      <c r="FW9" s="6">
        <v>0</v>
      </c>
      <c r="FX9" s="6">
        <v>0</v>
      </c>
      <c r="FY9" s="6">
        <f t="shared" ref="FY9" si="88">FX9+FW9</f>
        <v>0</v>
      </c>
      <c r="FZ9" s="6">
        <v>0</v>
      </c>
      <c r="GA9" s="6">
        <v>0</v>
      </c>
      <c r="GB9" s="6">
        <f t="shared" ref="GB9" si="89">FZ9+GA9</f>
        <v>0</v>
      </c>
      <c r="GC9" s="6">
        <v>0</v>
      </c>
      <c r="GD9" s="6">
        <v>0</v>
      </c>
      <c r="GE9" s="6">
        <f t="shared" ref="GE9" si="90">GC9+GD9</f>
        <v>0</v>
      </c>
      <c r="GF9" s="6">
        <v>0</v>
      </c>
      <c r="GG9" s="6">
        <v>0</v>
      </c>
      <c r="GH9" s="6">
        <f t="shared" ref="GH9" si="91">GG9+GF9</f>
        <v>0</v>
      </c>
      <c r="GI9" s="6">
        <v>0</v>
      </c>
      <c r="GJ9" s="6">
        <v>0</v>
      </c>
      <c r="GK9" s="6">
        <f t="shared" ref="GK9" si="92">GJ9+GI9</f>
        <v>0</v>
      </c>
      <c r="GL9" s="10">
        <v>0</v>
      </c>
      <c r="GM9" s="10">
        <v>0</v>
      </c>
      <c r="GN9" s="10">
        <f t="shared" ref="GN9" si="93">GM9+GL9</f>
        <v>0</v>
      </c>
      <c r="GO9" s="6">
        <v>0</v>
      </c>
      <c r="GP9" s="6">
        <v>0</v>
      </c>
      <c r="GQ9" s="6">
        <f t="shared" ref="GQ9" si="94">GP9+GO9</f>
        <v>0</v>
      </c>
      <c r="GR9" s="6"/>
      <c r="GS9" s="6"/>
      <c r="GT9" s="6">
        <f t="shared" ref="GT9" si="95">GS9+GR9</f>
        <v>0</v>
      </c>
      <c r="GU9" s="6">
        <v>0</v>
      </c>
      <c r="GV9" s="6">
        <v>0</v>
      </c>
      <c r="GW9" s="6">
        <f t="shared" ref="GW9" si="96">GV9+GU9</f>
        <v>0</v>
      </c>
      <c r="GX9" s="6">
        <v>0</v>
      </c>
      <c r="GY9" s="6">
        <v>0</v>
      </c>
      <c r="GZ9" s="6">
        <f t="shared" ref="GZ9" si="97">GY9+GX9</f>
        <v>0</v>
      </c>
      <c r="HA9" s="10">
        <f t="shared" ref="HA9" si="98">GO9+GL9+GI9+GF9+GC9+FZ9+FW9+FT9+FQ9+FN9+FK9+FH9+FE9+FB9+EY9+EV9+ES9+EP9+EM9+EJ9+EG9+ED9+EA9+GR9+GU9+GX9</f>
        <v>0</v>
      </c>
      <c r="HB9" s="10">
        <f t="shared" ref="HB9" si="99">GP9+GM9+GJ9+GG9+GD9+GA9+FX9+FU9+FR9+FO9+FL9+FI9+FF9+FC9+EZ9+EW9+ET9+EQ9+EN9+EK9+EH9+EE9+EB9+GS9+GV9+GY9</f>
        <v>0</v>
      </c>
      <c r="HC9" s="10">
        <f t="shared" ref="HC9" si="100">HB9+HA9</f>
        <v>0</v>
      </c>
      <c r="HD9" s="2">
        <f t="shared" ref="HD9" si="101">+DS9</f>
        <v>174</v>
      </c>
      <c r="HE9" s="2">
        <f t="shared" ref="HE9" si="102">+DT9</f>
        <v>3</v>
      </c>
      <c r="HF9" s="2">
        <f t="shared" ref="HF9" si="103">+DU9</f>
        <v>0</v>
      </c>
      <c r="HG9" s="2">
        <f t="shared" ref="HG9:HH9" si="104">+DV9</f>
        <v>0</v>
      </c>
      <c r="HH9" s="10">
        <f t="shared" si="104"/>
        <v>177</v>
      </c>
      <c r="HI9" s="9">
        <f t="shared" ref="HI9" si="105">DX9</f>
        <v>5.0571428571428573E-3</v>
      </c>
      <c r="HJ9" s="9">
        <f t="shared" ref="HJ9" si="106">DY9</f>
        <v>0</v>
      </c>
      <c r="HK9" s="65">
        <f t="shared" ref="HK9:HK72" si="107">HI9+HJ9</f>
        <v>5.0571428571428573E-3</v>
      </c>
      <c r="HL9" s="65">
        <f t="shared" ref="HL9:HL72" si="108">(HH9-HU9)/N9</f>
        <v>5.0571428571428573E-3</v>
      </c>
      <c r="HM9" s="6">
        <f t="shared" si="50"/>
        <v>35000</v>
      </c>
      <c r="HN9" s="6">
        <f t="shared" si="51"/>
        <v>174.99999999999628</v>
      </c>
      <c r="HO9" s="10">
        <f t="shared" si="52"/>
        <v>2.0000000000037232</v>
      </c>
      <c r="HP9" s="10">
        <f t="shared" si="53"/>
        <v>0</v>
      </c>
      <c r="HQ9" s="10">
        <f t="shared" ref="HQ9" si="109">HO9-HP9</f>
        <v>2.0000000000037232</v>
      </c>
      <c r="HR9" s="8">
        <v>524.14130999999998</v>
      </c>
      <c r="HS9" s="10">
        <f t="shared" ref="HS9" si="110">HR9*HQ9</f>
        <v>1048.2826200019515</v>
      </c>
      <c r="HT9" s="10">
        <f t="shared" si="56"/>
        <v>-2.0000000000037232</v>
      </c>
      <c r="HU9" s="66">
        <v>0</v>
      </c>
      <c r="HV9" s="6"/>
    </row>
    <row r="10" spans="1:230" s="44" customFormat="1" ht="33.75" customHeight="1" x14ac:dyDescent="0.5">
      <c r="A10" s="6">
        <v>1118</v>
      </c>
      <c r="B10" s="2" t="s">
        <v>197</v>
      </c>
      <c r="C10" s="2" t="s">
        <v>167</v>
      </c>
      <c r="D10" s="6" t="s">
        <v>205</v>
      </c>
      <c r="E10" s="35" t="s">
        <v>53</v>
      </c>
      <c r="F10" s="2">
        <v>61</v>
      </c>
      <c r="G10" s="1">
        <v>257240</v>
      </c>
      <c r="H10" s="41" t="s">
        <v>192</v>
      </c>
      <c r="I10" s="30">
        <v>1.02</v>
      </c>
      <c r="J10" s="9">
        <v>2.0000000000000018E-2</v>
      </c>
      <c r="K10" s="4">
        <v>64033</v>
      </c>
      <c r="L10" s="2"/>
      <c r="M10" s="4">
        <v>35000</v>
      </c>
      <c r="N10" s="6">
        <f t="shared" ref="N10" si="111">L10+M10</f>
        <v>35000</v>
      </c>
      <c r="O10" s="6">
        <f t="shared" ref="O10" si="112">L10*J10</f>
        <v>0</v>
      </c>
      <c r="P10" s="6">
        <f t="shared" ref="P10" si="113">M10*J10</f>
        <v>700.00000000000057</v>
      </c>
      <c r="Q10" s="6">
        <f t="shared" ref="Q10" si="114">O10+P10</f>
        <v>700.00000000000057</v>
      </c>
      <c r="R10" s="16">
        <v>0</v>
      </c>
      <c r="S10" s="16">
        <v>0</v>
      </c>
      <c r="T10" s="16">
        <v>0</v>
      </c>
      <c r="U10" s="16">
        <v>0</v>
      </c>
      <c r="V10" s="10">
        <f t="shared" ref="V10" si="115">U10+T10+S10+R10</f>
        <v>0</v>
      </c>
      <c r="W10" s="10">
        <v>0</v>
      </c>
      <c r="X10" s="16">
        <v>0</v>
      </c>
      <c r="Y10" s="16">
        <v>0</v>
      </c>
      <c r="Z10" s="16">
        <v>0</v>
      </c>
      <c r="AA10" s="10">
        <f t="shared" ref="AA10" si="116">SUM(W10:Z10)</f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0</v>
      </c>
      <c r="AQ10" s="16">
        <v>0</v>
      </c>
      <c r="AR10" s="16">
        <v>0</v>
      </c>
      <c r="AS10" s="16">
        <v>0</v>
      </c>
      <c r="AT10" s="16">
        <v>0</v>
      </c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16">
        <v>0</v>
      </c>
      <c r="BC10" s="16">
        <v>0</v>
      </c>
      <c r="BD10" s="16">
        <v>0</v>
      </c>
      <c r="BE10" s="16">
        <v>0</v>
      </c>
      <c r="BF10" s="16">
        <v>0</v>
      </c>
      <c r="BG10" s="16">
        <v>0</v>
      </c>
      <c r="BH10" s="16">
        <v>0</v>
      </c>
      <c r="BI10" s="16">
        <v>0</v>
      </c>
      <c r="BJ10" s="16">
        <v>0</v>
      </c>
      <c r="BK10" s="16">
        <v>0</v>
      </c>
      <c r="BL10" s="16">
        <v>0</v>
      </c>
      <c r="BM10" s="16">
        <v>0</v>
      </c>
      <c r="BN10" s="16">
        <v>0</v>
      </c>
      <c r="BO10" s="16">
        <v>0</v>
      </c>
      <c r="BP10" s="16">
        <v>0</v>
      </c>
      <c r="BQ10" s="16">
        <v>0</v>
      </c>
      <c r="BR10" s="16">
        <v>0</v>
      </c>
      <c r="BS10" s="16">
        <v>0</v>
      </c>
      <c r="BT10" s="16">
        <v>0</v>
      </c>
      <c r="BU10" s="16">
        <v>0</v>
      </c>
      <c r="BV10" s="16">
        <v>0</v>
      </c>
      <c r="BW10" s="16">
        <v>0</v>
      </c>
      <c r="BX10" s="16">
        <v>0</v>
      </c>
      <c r="BY10" s="16">
        <v>0</v>
      </c>
      <c r="BZ10" s="6">
        <v>0</v>
      </c>
      <c r="CA10" s="6">
        <v>0</v>
      </c>
      <c r="CB10" s="2">
        <v>0</v>
      </c>
      <c r="CC10" s="2">
        <v>0</v>
      </c>
      <c r="CD10" s="2">
        <v>0</v>
      </c>
      <c r="CE10" s="10">
        <f>IFERROR(VLOOKUP(G10,'[1]Ass MF'!G$2:H$491,2,0),0)</f>
        <v>0</v>
      </c>
      <c r="CF10" s="10">
        <v>0</v>
      </c>
      <c r="CG10" s="10">
        <v>0</v>
      </c>
      <c r="CH10" s="10">
        <v>0</v>
      </c>
      <c r="CI10" s="10">
        <f t="shared" ref="CI10" si="117">CH10+CG10+CF10+CE10</f>
        <v>0</v>
      </c>
      <c r="CJ10" s="4">
        <v>0</v>
      </c>
      <c r="CK10" s="4">
        <v>0</v>
      </c>
      <c r="CL10" s="4">
        <v>0</v>
      </c>
      <c r="CM10" s="4">
        <v>0</v>
      </c>
      <c r="CN10" s="4">
        <f t="shared" ref="CN10" si="118">CM10+CL10+CK10+CJ10</f>
        <v>0</v>
      </c>
      <c r="CO10" s="2">
        <v>0</v>
      </c>
      <c r="CP10" s="2">
        <v>0</v>
      </c>
      <c r="CQ10" s="2">
        <v>0</v>
      </c>
      <c r="CR10" s="2">
        <v>0</v>
      </c>
      <c r="CS10" s="10">
        <f t="shared" ref="CS10" si="119">CR10+CQ10+CP10+CO10</f>
        <v>0</v>
      </c>
      <c r="CT10" s="10">
        <v>0</v>
      </c>
      <c r="CU10" s="10">
        <v>173</v>
      </c>
      <c r="CV10" s="10">
        <v>0</v>
      </c>
      <c r="CW10" s="10">
        <v>0</v>
      </c>
      <c r="CX10" s="10">
        <f t="shared" ref="CX10" si="120">CW10+CV10+CU10+CT10</f>
        <v>173</v>
      </c>
      <c r="CY10" s="10">
        <v>0</v>
      </c>
      <c r="CZ10" s="10">
        <v>32</v>
      </c>
      <c r="DA10" s="10">
        <v>0</v>
      </c>
      <c r="DB10" s="10"/>
      <c r="DC10" s="10">
        <f t="shared" ref="DC10" si="121">DB10+DA10+CZ10+CY10</f>
        <v>32</v>
      </c>
      <c r="DD10" s="10">
        <v>0</v>
      </c>
      <c r="DE10" s="10">
        <v>97</v>
      </c>
      <c r="DF10" s="10">
        <v>0</v>
      </c>
      <c r="DG10" s="10">
        <v>0</v>
      </c>
      <c r="DH10" s="10">
        <f t="shared" ref="DH10" si="122">DG10+DF10+DE10+DD10</f>
        <v>97</v>
      </c>
      <c r="DI10" s="10">
        <v>0</v>
      </c>
      <c r="DJ10" s="10">
        <v>381</v>
      </c>
      <c r="DK10" s="10">
        <f>IFERROR(VLOOKUP(G10,'[2]Rep MF'!G$2:H$233,2,0),0)</f>
        <v>0</v>
      </c>
      <c r="DL10" s="10">
        <v>0</v>
      </c>
      <c r="DM10" s="10">
        <f t="shared" ref="DM10" si="123">DL10+DK10+DJ10+DI10</f>
        <v>381</v>
      </c>
      <c r="DN10" s="10">
        <v>0</v>
      </c>
      <c r="DO10" s="10">
        <v>44</v>
      </c>
      <c r="DP10" s="10">
        <v>0</v>
      </c>
      <c r="DQ10" s="10">
        <v>0</v>
      </c>
      <c r="DR10" s="10">
        <f t="shared" ref="DR10" si="124">DQ10+DP10+DO10+DN10</f>
        <v>44</v>
      </c>
      <c r="DS10" s="10">
        <f t="shared" ref="DS10" si="125">+R10+AB10+AG10+AL10+AQ10+AV10+BA10+BF10+BK10+BP10+BU10+W10+BZ10+CE10+CJ10+CO10+CT10+CY10+DD10+DI10+DN10</f>
        <v>0</v>
      </c>
      <c r="DT10" s="10">
        <f t="shared" ref="DT10" si="126">+S10+AC10+AH10+AM10+AR10+AW10+BB10+BG10+BL10+BQ10+BV10+X10+CA10+CF10+CK10+CP10+CU10+CZ10+DE10+DJ10+DO10</f>
        <v>727</v>
      </c>
      <c r="DU10" s="10">
        <f t="shared" ref="DU10" si="127">+T10+AD10+AI10+AN10+AS10+AX10+BC10+BH10+BM10+BR10+BW10+Y10+CB10+CG10+CL10+CQ10+CV10+DA10+DF10+DK10+DP10</f>
        <v>0</v>
      </c>
      <c r="DV10" s="10">
        <f t="shared" ref="DV10" si="128">+U10+AE10+AJ10+AO10+AT10+AY10+BD10+BI10+BN10+BS10+BX10+Z10+CC10+CH10+CM10+CR10+CW10+DB10+DG10+DL10+DQ10</f>
        <v>0</v>
      </c>
      <c r="DW10" s="4">
        <f t="shared" ref="DW10" si="129">DV10+DU10+DT10+DS10</f>
        <v>727</v>
      </c>
      <c r="DX10" s="12">
        <f t="shared" ref="DX10" si="130">(DS10+DT10)/N10</f>
        <v>2.0771428571428573E-2</v>
      </c>
      <c r="DY10" s="9">
        <f t="shared" ref="DY10" si="131">(DU10+DV10)/N10</f>
        <v>0</v>
      </c>
      <c r="DZ10" s="12">
        <f t="shared" ref="DZ10" si="132">+DW10/N10</f>
        <v>2.0771428571428573E-2</v>
      </c>
      <c r="EA10" s="16">
        <v>0</v>
      </c>
      <c r="EB10" s="6">
        <v>0</v>
      </c>
      <c r="EC10" s="10">
        <f t="shared" ref="EC10" si="133">EA10+EB10</f>
        <v>0</v>
      </c>
      <c r="ED10" s="6">
        <v>0</v>
      </c>
      <c r="EE10" s="6">
        <v>0</v>
      </c>
      <c r="EF10" s="6">
        <v>0</v>
      </c>
      <c r="EG10" s="6">
        <v>0</v>
      </c>
      <c r="EH10" s="6">
        <v>0</v>
      </c>
      <c r="EI10" s="6">
        <v>0</v>
      </c>
      <c r="EJ10" s="6">
        <v>0</v>
      </c>
      <c r="EK10" s="6">
        <v>0</v>
      </c>
      <c r="EL10" s="6">
        <v>0</v>
      </c>
      <c r="EM10" s="6">
        <v>0</v>
      </c>
      <c r="EN10" s="6">
        <v>0</v>
      </c>
      <c r="EO10" s="6">
        <f t="shared" ref="EO10" si="134">EM10+EN10</f>
        <v>0</v>
      </c>
      <c r="EP10" s="6">
        <v>0</v>
      </c>
      <c r="EQ10" s="6">
        <v>0</v>
      </c>
      <c r="ER10" s="6">
        <v>0</v>
      </c>
      <c r="ES10" s="6">
        <v>0</v>
      </c>
      <c r="ET10" s="6">
        <v>0</v>
      </c>
      <c r="EU10" s="6">
        <v>0</v>
      </c>
      <c r="EV10" s="6">
        <v>0</v>
      </c>
      <c r="EW10" s="6">
        <v>0</v>
      </c>
      <c r="EX10" s="6">
        <v>0</v>
      </c>
      <c r="EY10" s="6">
        <v>0</v>
      </c>
      <c r="EZ10" s="6">
        <v>0</v>
      </c>
      <c r="FA10" s="6">
        <v>0</v>
      </c>
      <c r="FB10" s="6">
        <v>0</v>
      </c>
      <c r="FC10" s="6">
        <v>0</v>
      </c>
      <c r="FD10" s="6">
        <f t="shared" ref="FD10" si="135">FB10+FC10</f>
        <v>0</v>
      </c>
      <c r="FE10" s="6">
        <v>0</v>
      </c>
      <c r="FF10" s="6">
        <v>0</v>
      </c>
      <c r="FG10" s="6">
        <f t="shared" ref="FG10" si="136">FE10+FF10</f>
        <v>0</v>
      </c>
      <c r="FH10" s="6">
        <v>0</v>
      </c>
      <c r="FI10" s="6">
        <v>0</v>
      </c>
      <c r="FJ10" s="6">
        <f t="shared" ref="FJ10" si="137">FH10+FI10</f>
        <v>0</v>
      </c>
      <c r="FK10" s="6">
        <v>0</v>
      </c>
      <c r="FL10" s="6">
        <v>0</v>
      </c>
      <c r="FM10" s="6">
        <f t="shared" ref="FM10" si="138">FL10+FK10</f>
        <v>0</v>
      </c>
      <c r="FN10" s="6">
        <v>0</v>
      </c>
      <c r="FO10" s="6">
        <v>0</v>
      </c>
      <c r="FP10" s="6">
        <f t="shared" ref="FP10" si="139">FO10+FN10</f>
        <v>0</v>
      </c>
      <c r="FQ10" s="6">
        <v>0</v>
      </c>
      <c r="FR10" s="6">
        <v>0</v>
      </c>
      <c r="FS10" s="6">
        <f t="shared" ref="FS10" si="140">FQ10+FR10</f>
        <v>0</v>
      </c>
      <c r="FT10" s="6">
        <v>0</v>
      </c>
      <c r="FU10" s="6">
        <v>0</v>
      </c>
      <c r="FV10" s="6">
        <f t="shared" ref="FV10" si="141">FU10+FT10</f>
        <v>0</v>
      </c>
      <c r="FW10" s="6">
        <v>0</v>
      </c>
      <c r="FX10" s="6">
        <v>0</v>
      </c>
      <c r="FY10" s="6">
        <f t="shared" ref="FY10" si="142">FX10+FW10</f>
        <v>0</v>
      </c>
      <c r="FZ10" s="6">
        <v>0</v>
      </c>
      <c r="GA10" s="6">
        <v>0</v>
      </c>
      <c r="GB10" s="6">
        <f t="shared" ref="GB10" si="143">FZ10+GA10</f>
        <v>0</v>
      </c>
      <c r="GC10" s="6">
        <v>0</v>
      </c>
      <c r="GD10" s="6">
        <v>0</v>
      </c>
      <c r="GE10" s="6">
        <f t="shared" ref="GE10" si="144">GC10+GD10</f>
        <v>0</v>
      </c>
      <c r="GF10" s="6">
        <v>0</v>
      </c>
      <c r="GG10" s="6">
        <v>0</v>
      </c>
      <c r="GH10" s="6">
        <f t="shared" ref="GH10" si="145">GG10+GF10</f>
        <v>0</v>
      </c>
      <c r="GI10" s="6">
        <v>0</v>
      </c>
      <c r="GJ10" s="6">
        <v>0</v>
      </c>
      <c r="GK10" s="6">
        <f t="shared" ref="GK10" si="146">GJ10+GI10</f>
        <v>0</v>
      </c>
      <c r="GL10" s="10">
        <v>0</v>
      </c>
      <c r="GM10" s="10">
        <v>0</v>
      </c>
      <c r="GN10" s="10">
        <f t="shared" ref="GN10" si="147">GM10+GL10</f>
        <v>0</v>
      </c>
      <c r="GO10" s="6">
        <v>0</v>
      </c>
      <c r="GP10" s="6">
        <v>0</v>
      </c>
      <c r="GQ10" s="6">
        <f t="shared" ref="GQ10" si="148">GP10+GO10</f>
        <v>0</v>
      </c>
      <c r="GR10" s="6"/>
      <c r="GS10" s="6"/>
      <c r="GT10" s="6">
        <f t="shared" ref="GT10" si="149">GS10+GR10</f>
        <v>0</v>
      </c>
      <c r="GU10" s="6">
        <v>0</v>
      </c>
      <c r="GV10" s="6">
        <v>0</v>
      </c>
      <c r="GW10" s="6">
        <f t="shared" ref="GW10" si="150">GV10+GU10</f>
        <v>0</v>
      </c>
      <c r="GX10" s="6">
        <v>0</v>
      </c>
      <c r="GY10" s="6">
        <v>0</v>
      </c>
      <c r="GZ10" s="6">
        <f t="shared" ref="GZ10" si="151">GY10+GX10</f>
        <v>0</v>
      </c>
      <c r="HA10" s="10">
        <f t="shared" ref="HA10" si="152">GO10+GL10+GI10+GF10+GC10+FZ10+FW10+FT10+FQ10+FN10+FK10+FH10+FE10+FB10+EY10+EV10+ES10+EP10+EM10+EJ10+EG10+ED10+EA10+GR10+GU10+GX10</f>
        <v>0</v>
      </c>
      <c r="HB10" s="10">
        <f t="shared" ref="HB10" si="153">GP10+GM10+GJ10+GG10+GD10+GA10+FX10+FU10+FR10+FO10+FL10+FI10+FF10+FC10+EZ10+EW10+ET10+EQ10+EN10+EK10+EH10+EE10+EB10+GS10+GV10+GY10</f>
        <v>0</v>
      </c>
      <c r="HC10" s="10">
        <f t="shared" ref="HC10" si="154">HB10+HA10</f>
        <v>0</v>
      </c>
      <c r="HD10" s="2">
        <f t="shared" ref="HD10" si="155">+DS10</f>
        <v>0</v>
      </c>
      <c r="HE10" s="2">
        <f t="shared" ref="HE10" si="156">+DT10</f>
        <v>727</v>
      </c>
      <c r="HF10" s="2">
        <f t="shared" ref="HF10" si="157">+DU10</f>
        <v>0</v>
      </c>
      <c r="HG10" s="2">
        <f t="shared" ref="HG10:HH10" si="158">+DV10</f>
        <v>0</v>
      </c>
      <c r="HH10" s="10">
        <f t="shared" si="158"/>
        <v>727</v>
      </c>
      <c r="HI10" s="9">
        <f t="shared" ref="HI10" si="159">DX10</f>
        <v>2.0771428571428573E-2</v>
      </c>
      <c r="HJ10" s="9">
        <f t="shared" ref="HJ10" si="160">DY10</f>
        <v>0</v>
      </c>
      <c r="HK10" s="65">
        <f t="shared" si="107"/>
        <v>2.0771428571428573E-2</v>
      </c>
      <c r="HL10" s="65">
        <f t="shared" si="108"/>
        <v>1.5085714285714286E-2</v>
      </c>
      <c r="HM10" s="6">
        <f t="shared" si="50"/>
        <v>35000</v>
      </c>
      <c r="HN10" s="6">
        <f t="shared" si="51"/>
        <v>700.00000000000057</v>
      </c>
      <c r="HO10" s="10">
        <f t="shared" si="52"/>
        <v>26.999999999999432</v>
      </c>
      <c r="HP10" s="10">
        <f t="shared" si="53"/>
        <v>0</v>
      </c>
      <c r="HQ10" s="10">
        <f t="shared" ref="HQ10" si="161">HO10-HP10</f>
        <v>26.999999999999432</v>
      </c>
      <c r="HR10" s="8">
        <v>1.7471399999999999</v>
      </c>
      <c r="HS10" s="10">
        <f t="shared" ref="HS10" si="162">HR10*HQ10</f>
        <v>47.172779999999001</v>
      </c>
      <c r="HT10" s="10">
        <f t="shared" si="56"/>
        <v>-26.999999999999432</v>
      </c>
      <c r="HU10" s="66">
        <v>199</v>
      </c>
      <c r="HV10" s="6"/>
    </row>
    <row r="11" spans="1:230" s="44" customFormat="1" ht="33.75" customHeight="1" x14ac:dyDescent="0.5">
      <c r="A11" s="6">
        <v>3474</v>
      </c>
      <c r="B11" s="6" t="s">
        <v>108</v>
      </c>
      <c r="C11" s="6" t="s">
        <v>167</v>
      </c>
      <c r="D11" s="6" t="s">
        <v>205</v>
      </c>
      <c r="E11" s="34" t="s">
        <v>53</v>
      </c>
      <c r="F11" s="6">
        <v>41</v>
      </c>
      <c r="G11" s="48">
        <v>218895</v>
      </c>
      <c r="H11" s="39" t="s">
        <v>109</v>
      </c>
      <c r="I11" s="8">
        <v>1.002</v>
      </c>
      <c r="J11" s="9">
        <v>0</v>
      </c>
      <c r="K11" s="4">
        <v>111051</v>
      </c>
      <c r="L11" s="6">
        <v>0</v>
      </c>
      <c r="M11" s="6">
        <v>139000</v>
      </c>
      <c r="N11" s="6">
        <f t="shared" ref="N11:N12" si="163">L11+M11</f>
        <v>139000</v>
      </c>
      <c r="O11" s="6">
        <f t="shared" ref="O11:O12" si="164">L11*J11</f>
        <v>0</v>
      </c>
      <c r="P11" s="6">
        <f t="shared" ref="P11:P12" si="165">M11*J11</f>
        <v>0</v>
      </c>
      <c r="Q11" s="6">
        <f t="shared" ref="Q11:Q12" si="166">O11+P11</f>
        <v>0</v>
      </c>
      <c r="R11" s="10">
        <v>0</v>
      </c>
      <c r="S11" s="10">
        <v>0</v>
      </c>
      <c r="T11" s="10">
        <v>0</v>
      </c>
      <c r="U11" s="10">
        <v>0</v>
      </c>
      <c r="V11" s="10">
        <f t="shared" ref="V11:V12" si="167">U11+T11+S11+R11</f>
        <v>0</v>
      </c>
      <c r="W11" s="10">
        <v>0</v>
      </c>
      <c r="X11" s="10"/>
      <c r="Y11" s="10"/>
      <c r="Z11" s="10"/>
      <c r="AA11" s="10">
        <f t="shared" ref="AA11:AA12" si="168">SUM(W11:Z11)</f>
        <v>0</v>
      </c>
      <c r="AB11" s="10">
        <v>0</v>
      </c>
      <c r="AC11" s="10">
        <v>0</v>
      </c>
      <c r="AD11" s="10"/>
      <c r="AE11" s="6"/>
      <c r="AF11" s="10">
        <f t="shared" ref="AF11" si="169">AE11+AD11+AC11+AB11</f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f t="shared" ref="AK11" si="170">AJ11+AI11+AH11+AG11</f>
        <v>0</v>
      </c>
      <c r="AL11" s="10">
        <v>0</v>
      </c>
      <c r="AM11" s="10">
        <v>0</v>
      </c>
      <c r="AN11" s="10">
        <v>0</v>
      </c>
      <c r="AO11" s="6">
        <v>0</v>
      </c>
      <c r="AP11" s="10">
        <f t="shared" ref="AP11" si="171">AO11+AN11+AM11+AL11</f>
        <v>0</v>
      </c>
      <c r="AQ11" s="10"/>
      <c r="AR11" s="11"/>
      <c r="AS11" s="10"/>
      <c r="AT11" s="10"/>
      <c r="AU11" s="6"/>
      <c r="AV11" s="6"/>
      <c r="AW11" s="6"/>
      <c r="AX11" s="6"/>
      <c r="AY11" s="6"/>
      <c r="AZ11" s="6"/>
      <c r="BA11" s="6">
        <v>0</v>
      </c>
      <c r="BB11" s="6">
        <v>0</v>
      </c>
      <c r="BC11" s="6">
        <v>0</v>
      </c>
      <c r="BD11" s="6">
        <v>0</v>
      </c>
      <c r="BE11" s="10">
        <f t="shared" ref="BE11" si="172">BD11+BC11+BB11+BA11</f>
        <v>0</v>
      </c>
      <c r="BF11" s="6">
        <v>0</v>
      </c>
      <c r="BG11" s="6">
        <v>0</v>
      </c>
      <c r="BH11" s="6">
        <v>0</v>
      </c>
      <c r="BI11" s="6">
        <v>0</v>
      </c>
      <c r="BJ11" s="10">
        <f t="shared" ref="BJ11" si="173">BI11+BH11+BG11+BF11</f>
        <v>0</v>
      </c>
      <c r="BK11" s="6">
        <v>0</v>
      </c>
      <c r="BL11" s="6">
        <v>0</v>
      </c>
      <c r="BM11" s="6">
        <v>0</v>
      </c>
      <c r="BN11" s="6">
        <v>0</v>
      </c>
      <c r="BO11" s="10">
        <f t="shared" ref="BO11" si="174">SUM(BK11:BN11)</f>
        <v>0</v>
      </c>
      <c r="BP11" s="6">
        <v>0</v>
      </c>
      <c r="BQ11" s="6">
        <v>0</v>
      </c>
      <c r="BR11" s="6">
        <v>0</v>
      </c>
      <c r="BS11" s="6">
        <v>0</v>
      </c>
      <c r="BT11" s="10">
        <f t="shared" ref="BT11" si="175">SUM(BP11:BS11)</f>
        <v>0</v>
      </c>
      <c r="BU11" s="6">
        <v>0</v>
      </c>
      <c r="BV11" s="6">
        <v>0</v>
      </c>
      <c r="BW11" s="6">
        <v>0</v>
      </c>
      <c r="BX11" s="6">
        <v>0</v>
      </c>
      <c r="BY11" s="10">
        <f t="shared" ref="BY11" si="176">SUM(BU11:BX11)</f>
        <v>0</v>
      </c>
      <c r="BZ11" s="6">
        <v>0</v>
      </c>
      <c r="CA11" s="6">
        <v>0</v>
      </c>
      <c r="CB11" s="6">
        <v>0</v>
      </c>
      <c r="CC11" s="6">
        <v>0</v>
      </c>
      <c r="CD11" s="10">
        <f t="shared" ref="CD11" si="177">SUM(BZ11:CC11)</f>
        <v>0</v>
      </c>
      <c r="CE11" s="10">
        <f>IFERROR(VLOOKUP(G11,'[1]Ass MF'!G$2:H$491,2,0),0)</f>
        <v>0</v>
      </c>
      <c r="CF11" s="10">
        <v>0</v>
      </c>
      <c r="CG11" s="10">
        <v>0</v>
      </c>
      <c r="CH11" s="10">
        <v>0</v>
      </c>
      <c r="CI11" s="10">
        <f t="shared" ref="CI11:CI12" si="178">CH11+CG11+CF11+CE11</f>
        <v>0</v>
      </c>
      <c r="CJ11" s="10">
        <v>0</v>
      </c>
      <c r="CK11" s="10">
        <v>0</v>
      </c>
      <c r="CL11" s="10">
        <v>0</v>
      </c>
      <c r="CM11" s="10">
        <v>0</v>
      </c>
      <c r="CN11" s="10">
        <f t="shared" ref="CN11:CN12" si="179">CM11+CL11+CK11+CJ11</f>
        <v>0</v>
      </c>
      <c r="CO11" s="10">
        <v>0</v>
      </c>
      <c r="CP11" s="10">
        <v>5</v>
      </c>
      <c r="CQ11" s="10">
        <v>0</v>
      </c>
      <c r="CR11" s="10">
        <v>0</v>
      </c>
      <c r="CS11" s="10">
        <f t="shared" ref="CS11:CS12" si="180">CR11+CQ11+CP11+CO11</f>
        <v>5</v>
      </c>
      <c r="CT11" s="10">
        <v>0</v>
      </c>
      <c r="CU11" s="10">
        <v>0</v>
      </c>
      <c r="CV11" s="10">
        <v>0</v>
      </c>
      <c r="CW11" s="10">
        <v>0</v>
      </c>
      <c r="CX11" s="10">
        <f t="shared" ref="CX11:CX12" si="181">CW11+CV11+CU11+CT11</f>
        <v>0</v>
      </c>
      <c r="CY11" s="10">
        <v>0</v>
      </c>
      <c r="CZ11" s="10">
        <v>0</v>
      </c>
      <c r="DA11" s="10">
        <v>0</v>
      </c>
      <c r="DB11" s="10"/>
      <c r="DC11" s="10">
        <f t="shared" ref="DC11:DC12" si="182">DB11+DA11+CZ11+CY11</f>
        <v>0</v>
      </c>
      <c r="DD11" s="10">
        <v>0</v>
      </c>
      <c r="DE11" s="10">
        <v>0</v>
      </c>
      <c r="DF11" s="10">
        <v>0</v>
      </c>
      <c r="DG11" s="10">
        <v>0</v>
      </c>
      <c r="DH11" s="10">
        <f t="shared" ref="DH11:DH12" si="183">DG11+DF11+DE11+DD11</f>
        <v>0</v>
      </c>
      <c r="DI11" s="10">
        <v>0</v>
      </c>
      <c r="DJ11" s="10">
        <v>0</v>
      </c>
      <c r="DK11" s="10">
        <f>IFERROR(VLOOKUP(G11,'[2]Rep MF'!G$2:H$233,2,0),0)</f>
        <v>0</v>
      </c>
      <c r="DL11" s="10">
        <v>0</v>
      </c>
      <c r="DM11" s="10">
        <f t="shared" ref="DM11:DM12" si="184">DL11+DK11+DJ11+DI11</f>
        <v>0</v>
      </c>
      <c r="DN11" s="10">
        <v>0</v>
      </c>
      <c r="DO11" s="10">
        <v>11</v>
      </c>
      <c r="DP11" s="10">
        <v>0</v>
      </c>
      <c r="DQ11" s="10">
        <v>0</v>
      </c>
      <c r="DR11" s="10">
        <f t="shared" ref="DR11:DR12" si="185">DQ11+DP11+DO11+DN11</f>
        <v>11</v>
      </c>
      <c r="DS11" s="10">
        <f t="shared" ref="DS11:DS12" si="186">+R11+AB11+AG11+AL11+AQ11+AV11+BA11+BF11+BK11+BP11+BU11+W11+BZ11+CE11+CJ11+CO11+CT11+CY11+DD11+DI11+DN11</f>
        <v>0</v>
      </c>
      <c r="DT11" s="10">
        <f t="shared" ref="DT11:DT12" si="187">+S11+AC11+AH11+AM11+AR11+AW11+BB11+BG11+BL11+BQ11+BV11+X11+CA11+CF11+CK11+CP11+CU11+CZ11+DE11+DJ11+DO11</f>
        <v>16</v>
      </c>
      <c r="DU11" s="10">
        <f t="shared" ref="DU11:DU12" si="188">+T11+AD11+AI11+AN11+AS11+AX11+BC11+BH11+BM11+BR11+BW11+Y11+CB11+CG11+CL11+CQ11+CV11+DA11+DF11+DK11+DP11</f>
        <v>0</v>
      </c>
      <c r="DV11" s="10">
        <f t="shared" ref="DV11:DV12" si="189">+U11+AE11+AJ11+AO11+AT11+AY11+BD11+BI11+BN11+BS11+BX11+Z11+CC11+CH11+CM11+CR11+CW11+DB11+DG11+DL11+DQ11</f>
        <v>0</v>
      </c>
      <c r="DW11" s="4">
        <f t="shared" ref="DW11:DW12" si="190">DV11+DU11+DT11+DS11</f>
        <v>16</v>
      </c>
      <c r="DX11" s="12">
        <f t="shared" ref="DX11:DX12" si="191">(DS11+DT11)/N11</f>
        <v>1.1510791366906474E-4</v>
      </c>
      <c r="DY11" s="9">
        <f t="shared" ref="DY11:DY12" si="192">(DU11+DV11)/N11</f>
        <v>0</v>
      </c>
      <c r="DZ11" s="12">
        <f t="shared" ref="DZ11:DZ12" si="193">+DW11/N11</f>
        <v>1.1510791366906474E-4</v>
      </c>
      <c r="EA11" s="10">
        <v>0</v>
      </c>
      <c r="EB11" s="6">
        <v>0</v>
      </c>
      <c r="EC11" s="10">
        <f t="shared" ref="EC11:EC12" si="194">EA11+EB11</f>
        <v>0</v>
      </c>
      <c r="ED11" s="6">
        <v>0</v>
      </c>
      <c r="EE11" s="6">
        <v>0</v>
      </c>
      <c r="EF11" s="6">
        <v>0</v>
      </c>
      <c r="EG11" s="6">
        <v>0</v>
      </c>
      <c r="EH11" s="6">
        <v>0</v>
      </c>
      <c r="EI11" s="6">
        <v>0</v>
      </c>
      <c r="EJ11" s="6">
        <v>0</v>
      </c>
      <c r="EK11" s="6">
        <v>0</v>
      </c>
      <c r="EL11" s="6">
        <v>0</v>
      </c>
      <c r="EM11" s="6">
        <v>0</v>
      </c>
      <c r="EN11" s="6">
        <v>0</v>
      </c>
      <c r="EO11" s="6">
        <f t="shared" ref="EO11:EO12" si="195">EM11+EN11</f>
        <v>0</v>
      </c>
      <c r="EP11" s="6">
        <v>0</v>
      </c>
      <c r="EQ11" s="6">
        <v>0</v>
      </c>
      <c r="ER11" s="6">
        <v>0</v>
      </c>
      <c r="ES11" s="6">
        <v>0</v>
      </c>
      <c r="ET11" s="6">
        <v>0</v>
      </c>
      <c r="EU11" s="6">
        <v>0</v>
      </c>
      <c r="EV11" s="6">
        <v>0</v>
      </c>
      <c r="EW11" s="6">
        <v>0</v>
      </c>
      <c r="EX11" s="6">
        <v>0</v>
      </c>
      <c r="EY11" s="6">
        <v>0</v>
      </c>
      <c r="EZ11" s="6">
        <v>0</v>
      </c>
      <c r="FA11" s="6">
        <v>0</v>
      </c>
      <c r="FB11" s="6">
        <v>0</v>
      </c>
      <c r="FC11" s="6">
        <v>0</v>
      </c>
      <c r="FD11" s="6">
        <f t="shared" ref="FD11:FD12" si="196">FB11+FC11</f>
        <v>0</v>
      </c>
      <c r="FE11" s="6">
        <v>0</v>
      </c>
      <c r="FF11" s="6">
        <v>0</v>
      </c>
      <c r="FG11" s="6">
        <f t="shared" ref="FG11:FG12" si="197">FE11+FF11</f>
        <v>0</v>
      </c>
      <c r="FH11" s="6">
        <v>0</v>
      </c>
      <c r="FI11" s="6">
        <v>0</v>
      </c>
      <c r="FJ11" s="6">
        <f t="shared" ref="FJ11:FJ12" si="198">FH11+FI11</f>
        <v>0</v>
      </c>
      <c r="FK11" s="6">
        <v>0</v>
      </c>
      <c r="FL11" s="6">
        <v>0</v>
      </c>
      <c r="FM11" s="6">
        <f t="shared" ref="FM11:FM12" si="199">FL11+FK11</f>
        <v>0</v>
      </c>
      <c r="FN11" s="6">
        <v>0</v>
      </c>
      <c r="FO11" s="6">
        <v>0</v>
      </c>
      <c r="FP11" s="6">
        <f t="shared" ref="FP11:FP12" si="200">FO11+FN11</f>
        <v>0</v>
      </c>
      <c r="FQ11" s="6">
        <v>0</v>
      </c>
      <c r="FR11" s="6">
        <v>0</v>
      </c>
      <c r="FS11" s="6">
        <f t="shared" ref="FS11:FS12" si="201">FQ11+FR11</f>
        <v>0</v>
      </c>
      <c r="FT11" s="6">
        <v>0</v>
      </c>
      <c r="FU11" s="6">
        <v>0</v>
      </c>
      <c r="FV11" s="6">
        <f t="shared" ref="FV11:FV12" si="202">FU11+FT11</f>
        <v>0</v>
      </c>
      <c r="FW11" s="6">
        <v>0</v>
      </c>
      <c r="FX11" s="6">
        <v>0</v>
      </c>
      <c r="FY11" s="6">
        <f t="shared" ref="FY11:FY12" si="203">FX11+FW11</f>
        <v>0</v>
      </c>
      <c r="FZ11" s="6">
        <v>0</v>
      </c>
      <c r="GA11" s="6">
        <v>0</v>
      </c>
      <c r="GB11" s="6">
        <f t="shared" ref="GB11:GB12" si="204">FZ11+GA11</f>
        <v>0</v>
      </c>
      <c r="GC11" s="6">
        <v>0</v>
      </c>
      <c r="GD11" s="6">
        <v>0</v>
      </c>
      <c r="GE11" s="6">
        <f t="shared" ref="GE11:GE12" si="205">GC11+GD11</f>
        <v>0</v>
      </c>
      <c r="GF11" s="6">
        <v>0</v>
      </c>
      <c r="GG11" s="6">
        <v>0</v>
      </c>
      <c r="GH11" s="6">
        <f t="shared" ref="GH11:GH12" si="206">GG11+GF11</f>
        <v>0</v>
      </c>
      <c r="GI11" s="6">
        <v>0</v>
      </c>
      <c r="GJ11" s="6">
        <v>0</v>
      </c>
      <c r="GK11" s="6">
        <f t="shared" ref="GK11:GK12" si="207">GJ11+GI11</f>
        <v>0</v>
      </c>
      <c r="GL11" s="10">
        <v>0</v>
      </c>
      <c r="GM11" s="10">
        <v>5</v>
      </c>
      <c r="GN11" s="10">
        <f t="shared" ref="GN11:GN12" si="208">GM11+GL11</f>
        <v>5</v>
      </c>
      <c r="GO11" s="6">
        <v>0</v>
      </c>
      <c r="GP11" s="6">
        <v>0</v>
      </c>
      <c r="GQ11" s="6">
        <f t="shared" ref="GQ11:GQ12" si="209">GP11+GO11</f>
        <v>0</v>
      </c>
      <c r="GR11" s="6"/>
      <c r="GS11" s="6"/>
      <c r="GT11" s="6">
        <f t="shared" ref="GT11:GT12" si="210">GS11+GR11</f>
        <v>0</v>
      </c>
      <c r="GU11" s="6">
        <v>0</v>
      </c>
      <c r="GV11" s="6">
        <v>0</v>
      </c>
      <c r="GW11" s="6">
        <f t="shared" ref="GW11:GW12" si="211">GV11+GU11</f>
        <v>0</v>
      </c>
      <c r="GX11" s="6">
        <v>0</v>
      </c>
      <c r="GY11" s="6">
        <v>0</v>
      </c>
      <c r="GZ11" s="6">
        <f t="shared" ref="GZ11:GZ12" si="212">GY11+GX11</f>
        <v>0</v>
      </c>
      <c r="HA11" s="10">
        <f t="shared" ref="HA11:HA12" si="213">GO11+GL11+GI11+GF11+GC11+FZ11+FW11+FT11+FQ11+FN11+FK11+FH11+FE11+FB11+EY11+EV11+ES11+EP11+EM11+EJ11+EG11+ED11+EA11+GR11+GU11+GX11</f>
        <v>0</v>
      </c>
      <c r="HB11" s="10">
        <f t="shared" ref="HB11:HB12" si="214">GP11+GM11+GJ11+GG11+GD11+GA11+FX11+FU11+FR11+FO11+FL11+FI11+FF11+FC11+EZ11+EW11+ET11+EQ11+EN11+EK11+EH11+EE11+EB11+GS11+GV11+GY11</f>
        <v>5</v>
      </c>
      <c r="HC11" s="10">
        <f t="shared" ref="HC11:HC12" si="215">HB11+HA11</f>
        <v>5</v>
      </c>
      <c r="HD11" s="10">
        <f t="shared" ref="HD11:HD12" si="216">+DS11</f>
        <v>0</v>
      </c>
      <c r="HE11" s="10">
        <f t="shared" ref="HE11:HE12" si="217">+DT11</f>
        <v>16</v>
      </c>
      <c r="HF11" s="10">
        <f t="shared" ref="HF11:HF12" si="218">+DU11</f>
        <v>0</v>
      </c>
      <c r="HG11" s="10">
        <f t="shared" ref="HG11:HH12" si="219">+DV11</f>
        <v>0</v>
      </c>
      <c r="HH11" s="10">
        <f t="shared" si="219"/>
        <v>16</v>
      </c>
      <c r="HI11" s="9">
        <f t="shared" ref="HI11:HI12" si="220">DX11</f>
        <v>1.1510791366906474E-4</v>
      </c>
      <c r="HJ11" s="9">
        <f t="shared" ref="HJ11:HJ12" si="221">DY11</f>
        <v>0</v>
      </c>
      <c r="HK11" s="65">
        <f t="shared" si="107"/>
        <v>1.1510791366906474E-4</v>
      </c>
      <c r="HL11" s="65">
        <f t="shared" si="108"/>
        <v>1.1510791366906474E-4</v>
      </c>
      <c r="HM11" s="6">
        <f t="shared" si="50"/>
        <v>139000</v>
      </c>
      <c r="HN11" s="6">
        <f t="shared" si="51"/>
        <v>0</v>
      </c>
      <c r="HO11" s="10">
        <f t="shared" si="52"/>
        <v>16</v>
      </c>
      <c r="HP11" s="10">
        <f t="shared" si="53"/>
        <v>5</v>
      </c>
      <c r="HQ11" s="10">
        <f t="shared" ref="HQ11:HQ12" si="222">HO11-HP11</f>
        <v>11</v>
      </c>
      <c r="HR11" s="8">
        <v>72.622690000000006</v>
      </c>
      <c r="HS11" s="10">
        <f t="shared" ref="HS11:HS12" si="223">HR11*HQ11</f>
        <v>798.84959000000003</v>
      </c>
      <c r="HT11" s="10">
        <f t="shared" si="56"/>
        <v>-16</v>
      </c>
      <c r="HU11" s="66">
        <v>0</v>
      </c>
      <c r="HV11" s="6"/>
    </row>
    <row r="12" spans="1:230" s="44" customFormat="1" ht="33.75" customHeight="1" x14ac:dyDescent="0.5">
      <c r="A12" s="6">
        <v>3519</v>
      </c>
      <c r="B12" s="6" t="s">
        <v>106</v>
      </c>
      <c r="C12" s="6" t="s">
        <v>167</v>
      </c>
      <c r="D12" s="6" t="s">
        <v>205</v>
      </c>
      <c r="E12" s="34" t="s">
        <v>53</v>
      </c>
      <c r="F12" s="6">
        <v>45</v>
      </c>
      <c r="G12" s="48">
        <v>210033</v>
      </c>
      <c r="H12" s="39" t="s">
        <v>107</v>
      </c>
      <c r="I12" s="8">
        <v>1</v>
      </c>
      <c r="J12" s="9">
        <v>2E-3</v>
      </c>
      <c r="K12" s="4">
        <v>72418</v>
      </c>
      <c r="L12" s="6">
        <v>71000</v>
      </c>
      <c r="M12" s="6">
        <v>0</v>
      </c>
      <c r="N12" s="6">
        <f t="shared" si="163"/>
        <v>71000</v>
      </c>
      <c r="O12" s="6">
        <f t="shared" si="164"/>
        <v>142</v>
      </c>
      <c r="P12" s="6">
        <f t="shared" si="165"/>
        <v>0</v>
      </c>
      <c r="Q12" s="6">
        <f t="shared" si="166"/>
        <v>142</v>
      </c>
      <c r="R12" s="10">
        <v>0</v>
      </c>
      <c r="S12" s="10">
        <v>0</v>
      </c>
      <c r="T12" s="10">
        <v>0</v>
      </c>
      <c r="U12" s="10">
        <v>0</v>
      </c>
      <c r="V12" s="10">
        <f t="shared" si="167"/>
        <v>0</v>
      </c>
      <c r="W12" s="10">
        <v>27</v>
      </c>
      <c r="X12" s="10"/>
      <c r="Y12" s="10"/>
      <c r="Z12" s="10"/>
      <c r="AA12" s="10">
        <f t="shared" si="168"/>
        <v>27</v>
      </c>
      <c r="AB12" s="10">
        <v>0</v>
      </c>
      <c r="AC12" s="10">
        <v>0</v>
      </c>
      <c r="AD12" s="10"/>
      <c r="AE12" s="6"/>
      <c r="AF12" s="10">
        <f t="shared" ref="AF12" si="224">AE12+AD12+AC12+AB12</f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f t="shared" ref="AK12" si="225">AJ12+AI12+AH12+AG12</f>
        <v>0</v>
      </c>
      <c r="AL12" s="10">
        <v>0</v>
      </c>
      <c r="AM12" s="10">
        <v>0</v>
      </c>
      <c r="AN12" s="10">
        <v>0</v>
      </c>
      <c r="AO12" s="6">
        <v>0</v>
      </c>
      <c r="AP12" s="10">
        <f t="shared" ref="AP12" si="226">AO12+AN12+AM12+AL12</f>
        <v>0</v>
      </c>
      <c r="AQ12" s="10"/>
      <c r="AR12" s="11"/>
      <c r="AS12" s="10"/>
      <c r="AT12" s="10"/>
      <c r="AU12" s="6"/>
      <c r="AV12" s="6"/>
      <c r="AW12" s="6"/>
      <c r="AX12" s="6"/>
      <c r="AY12" s="6"/>
      <c r="AZ12" s="6"/>
      <c r="BA12" s="6">
        <v>0</v>
      </c>
      <c r="BB12" s="6">
        <v>0</v>
      </c>
      <c r="BC12" s="6">
        <v>0</v>
      </c>
      <c r="BD12" s="6">
        <v>0</v>
      </c>
      <c r="BE12" s="10">
        <f t="shared" ref="BE12" si="227">BD12+BC12+BB12+BA12</f>
        <v>0</v>
      </c>
      <c r="BF12" s="6">
        <v>0</v>
      </c>
      <c r="BG12" s="6">
        <v>0</v>
      </c>
      <c r="BH12" s="6">
        <v>0</v>
      </c>
      <c r="BI12" s="6">
        <v>0</v>
      </c>
      <c r="BJ12" s="10">
        <f t="shared" ref="BJ12" si="228">BI12+BH12+BG12+BF12</f>
        <v>0</v>
      </c>
      <c r="BK12" s="6">
        <v>0</v>
      </c>
      <c r="BL12" s="6">
        <v>0</v>
      </c>
      <c r="BM12" s="6">
        <v>0</v>
      </c>
      <c r="BN12" s="6">
        <v>0</v>
      </c>
      <c r="BO12" s="10">
        <f t="shared" ref="BO12" si="229">SUM(BK12:BN12)</f>
        <v>0</v>
      </c>
      <c r="BP12" s="6">
        <v>0</v>
      </c>
      <c r="BQ12" s="6">
        <v>0</v>
      </c>
      <c r="BR12" s="6">
        <v>0</v>
      </c>
      <c r="BS12" s="6">
        <v>0</v>
      </c>
      <c r="BT12" s="10">
        <f t="shared" ref="BT12" si="230">SUM(BP12:BS12)</f>
        <v>0</v>
      </c>
      <c r="BU12" s="6">
        <v>0</v>
      </c>
      <c r="BV12" s="6">
        <v>0</v>
      </c>
      <c r="BW12" s="6">
        <v>0</v>
      </c>
      <c r="BX12" s="6">
        <v>0</v>
      </c>
      <c r="BY12" s="10">
        <f t="shared" ref="BY12" si="231">SUM(BU12:BX12)</f>
        <v>0</v>
      </c>
      <c r="BZ12" s="6">
        <v>0</v>
      </c>
      <c r="CA12" s="6">
        <v>0</v>
      </c>
      <c r="CB12" s="6">
        <v>0</v>
      </c>
      <c r="CC12" s="6">
        <v>0</v>
      </c>
      <c r="CD12" s="10">
        <f t="shared" ref="CD12:CD13" si="232">SUM(BZ12:CC12)</f>
        <v>0</v>
      </c>
      <c r="CE12" s="10">
        <f>IFERROR(VLOOKUP(G12,'[1]Ass MF'!G$2:H$491,2,0),0)</f>
        <v>0</v>
      </c>
      <c r="CF12" s="10">
        <v>0</v>
      </c>
      <c r="CG12" s="10">
        <v>0</v>
      </c>
      <c r="CH12" s="10">
        <v>0</v>
      </c>
      <c r="CI12" s="10">
        <f t="shared" si="178"/>
        <v>0</v>
      </c>
      <c r="CJ12" s="10">
        <v>0</v>
      </c>
      <c r="CK12" s="10">
        <v>154</v>
      </c>
      <c r="CL12" s="10">
        <v>0</v>
      </c>
      <c r="CM12" s="10">
        <v>0</v>
      </c>
      <c r="CN12" s="10">
        <f t="shared" si="179"/>
        <v>154</v>
      </c>
      <c r="CO12" s="10">
        <v>0</v>
      </c>
      <c r="CP12" s="10">
        <v>1</v>
      </c>
      <c r="CQ12" s="10">
        <v>0</v>
      </c>
      <c r="CR12" s="10">
        <v>0</v>
      </c>
      <c r="CS12" s="10">
        <f t="shared" si="180"/>
        <v>1</v>
      </c>
      <c r="CT12" s="10">
        <v>0</v>
      </c>
      <c r="CU12" s="10">
        <v>2</v>
      </c>
      <c r="CV12" s="10">
        <v>0</v>
      </c>
      <c r="CW12" s="10">
        <v>0</v>
      </c>
      <c r="CX12" s="10">
        <f t="shared" si="181"/>
        <v>2</v>
      </c>
      <c r="CY12" s="10">
        <v>0</v>
      </c>
      <c r="CZ12" s="10">
        <v>0</v>
      </c>
      <c r="DA12" s="10">
        <v>0</v>
      </c>
      <c r="DB12" s="10"/>
      <c r="DC12" s="10">
        <f t="shared" si="182"/>
        <v>0</v>
      </c>
      <c r="DD12" s="10">
        <v>0</v>
      </c>
      <c r="DE12" s="10">
        <v>0</v>
      </c>
      <c r="DF12" s="10">
        <v>0</v>
      </c>
      <c r="DG12" s="10">
        <v>0</v>
      </c>
      <c r="DH12" s="10">
        <f t="shared" si="183"/>
        <v>0</v>
      </c>
      <c r="DI12" s="10">
        <v>7</v>
      </c>
      <c r="DJ12" s="10">
        <v>0</v>
      </c>
      <c r="DK12" s="10">
        <f>IFERROR(VLOOKUP(G12,'[2]Rep MF'!G$2:H$233,2,0),0)</f>
        <v>0</v>
      </c>
      <c r="DL12" s="10">
        <v>0</v>
      </c>
      <c r="DM12" s="10">
        <f t="shared" si="184"/>
        <v>7</v>
      </c>
      <c r="DN12" s="10">
        <v>4</v>
      </c>
      <c r="DO12" s="10">
        <v>8</v>
      </c>
      <c r="DP12" s="10">
        <v>0</v>
      </c>
      <c r="DQ12" s="10">
        <v>0</v>
      </c>
      <c r="DR12" s="10">
        <f t="shared" si="185"/>
        <v>12</v>
      </c>
      <c r="DS12" s="10">
        <f t="shared" si="186"/>
        <v>38</v>
      </c>
      <c r="DT12" s="10">
        <f t="shared" si="187"/>
        <v>165</v>
      </c>
      <c r="DU12" s="10">
        <f t="shared" si="188"/>
        <v>0</v>
      </c>
      <c r="DV12" s="10">
        <f t="shared" si="189"/>
        <v>0</v>
      </c>
      <c r="DW12" s="4">
        <f t="shared" si="190"/>
        <v>203</v>
      </c>
      <c r="DX12" s="12">
        <f t="shared" si="191"/>
        <v>2.859154929577465E-3</v>
      </c>
      <c r="DY12" s="9">
        <f t="shared" si="192"/>
        <v>0</v>
      </c>
      <c r="DZ12" s="12">
        <f t="shared" si="193"/>
        <v>2.859154929577465E-3</v>
      </c>
      <c r="EA12" s="10">
        <v>27</v>
      </c>
      <c r="EB12" s="6">
        <v>0</v>
      </c>
      <c r="EC12" s="10">
        <f t="shared" si="194"/>
        <v>27</v>
      </c>
      <c r="ED12" s="6">
        <v>0</v>
      </c>
      <c r="EE12" s="6">
        <v>0</v>
      </c>
      <c r="EF12" s="6">
        <v>0</v>
      </c>
      <c r="EG12" s="6">
        <v>0</v>
      </c>
      <c r="EH12" s="6">
        <v>0</v>
      </c>
      <c r="EI12" s="6">
        <v>0</v>
      </c>
      <c r="EJ12" s="6">
        <v>0</v>
      </c>
      <c r="EK12" s="6">
        <v>0</v>
      </c>
      <c r="EL12" s="6">
        <v>0</v>
      </c>
      <c r="EM12" s="6">
        <v>0</v>
      </c>
      <c r="EN12" s="6">
        <v>0</v>
      </c>
      <c r="EO12" s="6">
        <f t="shared" si="195"/>
        <v>0</v>
      </c>
      <c r="EP12" s="6">
        <v>0</v>
      </c>
      <c r="EQ12" s="6">
        <v>0</v>
      </c>
      <c r="ER12" s="6">
        <v>0</v>
      </c>
      <c r="ES12" s="6">
        <v>0</v>
      </c>
      <c r="ET12" s="6">
        <v>0</v>
      </c>
      <c r="EU12" s="6">
        <v>0</v>
      </c>
      <c r="EV12" s="6">
        <v>0</v>
      </c>
      <c r="EW12" s="6">
        <v>0</v>
      </c>
      <c r="EX12" s="6">
        <v>0</v>
      </c>
      <c r="EY12" s="6">
        <v>0</v>
      </c>
      <c r="EZ12" s="6">
        <v>0</v>
      </c>
      <c r="FA12" s="6">
        <v>0</v>
      </c>
      <c r="FB12" s="6">
        <v>0</v>
      </c>
      <c r="FC12" s="6">
        <v>0</v>
      </c>
      <c r="FD12" s="6">
        <f t="shared" si="196"/>
        <v>0</v>
      </c>
      <c r="FE12" s="6">
        <v>0</v>
      </c>
      <c r="FF12" s="6">
        <v>0</v>
      </c>
      <c r="FG12" s="6">
        <f t="shared" si="197"/>
        <v>0</v>
      </c>
      <c r="FH12" s="6">
        <v>0</v>
      </c>
      <c r="FI12" s="6">
        <v>0</v>
      </c>
      <c r="FJ12" s="6">
        <f t="shared" si="198"/>
        <v>0</v>
      </c>
      <c r="FK12" s="6">
        <v>0</v>
      </c>
      <c r="FL12" s="6">
        <v>0</v>
      </c>
      <c r="FM12" s="6">
        <f t="shared" si="199"/>
        <v>0</v>
      </c>
      <c r="FN12" s="6">
        <v>0</v>
      </c>
      <c r="FO12" s="6">
        <v>0</v>
      </c>
      <c r="FP12" s="6">
        <f t="shared" si="200"/>
        <v>0</v>
      </c>
      <c r="FQ12" s="6">
        <v>0</v>
      </c>
      <c r="FR12" s="6">
        <v>0</v>
      </c>
      <c r="FS12" s="6">
        <f t="shared" si="201"/>
        <v>0</v>
      </c>
      <c r="FT12" s="6">
        <v>0</v>
      </c>
      <c r="FU12" s="6">
        <v>0</v>
      </c>
      <c r="FV12" s="6">
        <f t="shared" si="202"/>
        <v>0</v>
      </c>
      <c r="FW12" s="6">
        <v>0</v>
      </c>
      <c r="FX12" s="6">
        <v>0</v>
      </c>
      <c r="FY12" s="6">
        <f t="shared" si="203"/>
        <v>0</v>
      </c>
      <c r="FZ12" s="6">
        <v>0</v>
      </c>
      <c r="GA12" s="6">
        <v>0</v>
      </c>
      <c r="GB12" s="6">
        <f t="shared" si="204"/>
        <v>0</v>
      </c>
      <c r="GC12" s="6">
        <v>0</v>
      </c>
      <c r="GD12" s="6">
        <v>0</v>
      </c>
      <c r="GE12" s="6">
        <f t="shared" si="205"/>
        <v>0</v>
      </c>
      <c r="GF12" s="6">
        <v>0</v>
      </c>
      <c r="GG12" s="6">
        <v>0</v>
      </c>
      <c r="GH12" s="6">
        <f t="shared" si="206"/>
        <v>0</v>
      </c>
      <c r="GI12" s="6">
        <v>0</v>
      </c>
      <c r="GJ12" s="6">
        <v>154</v>
      </c>
      <c r="GK12" s="6">
        <f t="shared" si="207"/>
        <v>154</v>
      </c>
      <c r="GL12" s="10">
        <v>0</v>
      </c>
      <c r="GM12" s="10">
        <v>1</v>
      </c>
      <c r="GN12" s="10">
        <f t="shared" si="208"/>
        <v>1</v>
      </c>
      <c r="GO12" s="6">
        <v>0</v>
      </c>
      <c r="GP12" s="6">
        <v>2</v>
      </c>
      <c r="GQ12" s="6">
        <f t="shared" si="209"/>
        <v>2</v>
      </c>
      <c r="GR12" s="6"/>
      <c r="GS12" s="6"/>
      <c r="GT12" s="6">
        <f t="shared" si="210"/>
        <v>0</v>
      </c>
      <c r="GU12" s="6">
        <v>0</v>
      </c>
      <c r="GV12" s="6">
        <v>0</v>
      </c>
      <c r="GW12" s="6">
        <f t="shared" si="211"/>
        <v>0</v>
      </c>
      <c r="GX12" s="6">
        <v>7</v>
      </c>
      <c r="GY12" s="6">
        <v>0</v>
      </c>
      <c r="GZ12" s="6">
        <f t="shared" si="212"/>
        <v>7</v>
      </c>
      <c r="HA12" s="10">
        <f t="shared" si="213"/>
        <v>34</v>
      </c>
      <c r="HB12" s="10">
        <f t="shared" si="214"/>
        <v>157</v>
      </c>
      <c r="HC12" s="10">
        <f t="shared" si="215"/>
        <v>191</v>
      </c>
      <c r="HD12" s="10">
        <f t="shared" si="216"/>
        <v>38</v>
      </c>
      <c r="HE12" s="10">
        <f t="shared" si="217"/>
        <v>165</v>
      </c>
      <c r="HF12" s="10">
        <f t="shared" si="218"/>
        <v>0</v>
      </c>
      <c r="HG12" s="10">
        <f t="shared" si="219"/>
        <v>0</v>
      </c>
      <c r="HH12" s="10">
        <f t="shared" si="219"/>
        <v>203</v>
      </c>
      <c r="HI12" s="9">
        <f t="shared" si="220"/>
        <v>2.859154929577465E-3</v>
      </c>
      <c r="HJ12" s="9">
        <f t="shared" si="221"/>
        <v>0</v>
      </c>
      <c r="HK12" s="65">
        <f t="shared" si="107"/>
        <v>2.859154929577465E-3</v>
      </c>
      <c r="HL12" s="65">
        <f t="shared" si="108"/>
        <v>2.859154929577465E-3</v>
      </c>
      <c r="HM12" s="6">
        <f t="shared" si="50"/>
        <v>0</v>
      </c>
      <c r="HN12" s="6">
        <f t="shared" si="51"/>
        <v>0</v>
      </c>
      <c r="HO12" s="10">
        <f t="shared" si="52"/>
        <v>203</v>
      </c>
      <c r="HP12" s="10">
        <f t="shared" si="53"/>
        <v>191</v>
      </c>
      <c r="HQ12" s="10">
        <f t="shared" si="222"/>
        <v>12</v>
      </c>
      <c r="HR12" s="8">
        <v>73.448719999999994</v>
      </c>
      <c r="HS12" s="10">
        <f t="shared" si="223"/>
        <v>881.38463999999999</v>
      </c>
      <c r="HT12" s="10">
        <f t="shared" si="56"/>
        <v>-61</v>
      </c>
      <c r="HU12" s="66">
        <v>0</v>
      </c>
      <c r="HV12" s="6"/>
    </row>
    <row r="13" spans="1:230" s="44" customFormat="1" ht="33.75" customHeight="1" x14ac:dyDescent="0.5">
      <c r="A13" s="6">
        <v>3540</v>
      </c>
      <c r="B13" s="2" t="s">
        <v>150</v>
      </c>
      <c r="C13" s="6" t="s">
        <v>167</v>
      </c>
      <c r="D13" s="6" t="s">
        <v>205</v>
      </c>
      <c r="E13" s="34" t="s">
        <v>53</v>
      </c>
      <c r="F13" s="2">
        <v>3</v>
      </c>
      <c r="G13" s="48">
        <v>232428</v>
      </c>
      <c r="H13" s="41" t="s">
        <v>151</v>
      </c>
      <c r="I13" s="8">
        <v>1</v>
      </c>
      <c r="J13" s="9">
        <v>0</v>
      </c>
      <c r="K13" s="4">
        <v>1898944</v>
      </c>
      <c r="L13" s="2"/>
      <c r="M13" s="2">
        <v>1424215</v>
      </c>
      <c r="N13" s="6">
        <f t="shared" ref="N13" si="233">L13+M13</f>
        <v>1424215</v>
      </c>
      <c r="O13" s="6">
        <f t="shared" ref="O13" si="234">L13*J13</f>
        <v>0</v>
      </c>
      <c r="P13" s="6">
        <f t="shared" ref="P13" si="235">M13*J13</f>
        <v>0</v>
      </c>
      <c r="Q13" s="6">
        <f t="shared" ref="Q13" si="236">O13+P13</f>
        <v>0</v>
      </c>
      <c r="R13" s="16">
        <v>0</v>
      </c>
      <c r="S13" s="16">
        <v>0</v>
      </c>
      <c r="T13" s="16">
        <v>0</v>
      </c>
      <c r="U13" s="16">
        <v>0</v>
      </c>
      <c r="V13" s="10">
        <f t="shared" ref="V13" si="237">U13+T13+S13+R13</f>
        <v>0</v>
      </c>
      <c r="W13" s="10">
        <v>0</v>
      </c>
      <c r="X13" s="16">
        <v>0</v>
      </c>
      <c r="Y13" s="16">
        <v>0</v>
      </c>
      <c r="Z13" s="16">
        <v>0</v>
      </c>
      <c r="AA13" s="10">
        <f t="shared" ref="AA13" si="238">SUM(W13:Z13)</f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16">
        <v>0</v>
      </c>
      <c r="AW13" s="16">
        <v>0</v>
      </c>
      <c r="AX13" s="16">
        <v>0</v>
      </c>
      <c r="AY13" s="16">
        <v>0</v>
      </c>
      <c r="AZ13" s="16">
        <v>0</v>
      </c>
      <c r="BA13" s="16">
        <v>0</v>
      </c>
      <c r="BB13" s="16">
        <v>0</v>
      </c>
      <c r="BC13" s="16">
        <v>0</v>
      </c>
      <c r="BD13" s="16">
        <v>0</v>
      </c>
      <c r="BE13" s="16">
        <v>0</v>
      </c>
      <c r="BF13" s="16">
        <v>0</v>
      </c>
      <c r="BG13" s="16">
        <v>0</v>
      </c>
      <c r="BH13" s="16">
        <v>0</v>
      </c>
      <c r="BI13" s="16">
        <v>0</v>
      </c>
      <c r="BJ13" s="16">
        <v>0</v>
      </c>
      <c r="BK13" s="16">
        <v>0</v>
      </c>
      <c r="BL13" s="16">
        <v>0</v>
      </c>
      <c r="BM13" s="16">
        <v>0</v>
      </c>
      <c r="BN13" s="16">
        <v>0</v>
      </c>
      <c r="BO13" s="16">
        <v>0</v>
      </c>
      <c r="BP13" s="16">
        <v>0</v>
      </c>
      <c r="BQ13" s="16">
        <v>0</v>
      </c>
      <c r="BR13" s="16">
        <v>0</v>
      </c>
      <c r="BS13" s="16">
        <v>0</v>
      </c>
      <c r="BT13" s="16">
        <v>0</v>
      </c>
      <c r="BU13" s="16">
        <v>0</v>
      </c>
      <c r="BV13" s="16">
        <v>0</v>
      </c>
      <c r="BW13" s="16">
        <v>0</v>
      </c>
      <c r="BX13" s="16">
        <v>0</v>
      </c>
      <c r="BY13" s="16">
        <v>0</v>
      </c>
      <c r="BZ13" s="6">
        <v>0</v>
      </c>
      <c r="CA13" s="6">
        <v>0</v>
      </c>
      <c r="CB13" s="6">
        <v>0</v>
      </c>
      <c r="CC13" s="6">
        <v>0</v>
      </c>
      <c r="CD13" s="10">
        <f t="shared" si="232"/>
        <v>0</v>
      </c>
      <c r="CE13" s="10">
        <f>IFERROR(VLOOKUP(G13,'[1]Ass MF'!G$2:H$491,2,0),0)</f>
        <v>0</v>
      </c>
      <c r="CF13" s="10">
        <v>0</v>
      </c>
      <c r="CG13" s="10">
        <v>0</v>
      </c>
      <c r="CH13" s="10">
        <v>0</v>
      </c>
      <c r="CI13" s="10">
        <f t="shared" ref="CI13" si="239">CH13+CG13+CF13+CE13</f>
        <v>0</v>
      </c>
      <c r="CJ13" s="10">
        <v>0</v>
      </c>
      <c r="CK13" s="10">
        <v>0</v>
      </c>
      <c r="CL13" s="10">
        <v>0</v>
      </c>
      <c r="CM13" s="10">
        <v>0</v>
      </c>
      <c r="CN13" s="10">
        <f t="shared" ref="CN13" si="240">CM13+CL13+CK13+CJ13</f>
        <v>0</v>
      </c>
      <c r="CO13" s="10">
        <v>0</v>
      </c>
      <c r="CP13" s="10">
        <v>0</v>
      </c>
      <c r="CQ13" s="10">
        <v>0</v>
      </c>
      <c r="CR13" s="10">
        <v>0</v>
      </c>
      <c r="CS13" s="10">
        <f t="shared" ref="CS13" si="241">CR13+CQ13+CP13+CO13</f>
        <v>0</v>
      </c>
      <c r="CT13" s="10">
        <v>0</v>
      </c>
      <c r="CU13" s="10">
        <v>0</v>
      </c>
      <c r="CV13" s="10">
        <v>0</v>
      </c>
      <c r="CW13" s="10">
        <v>0</v>
      </c>
      <c r="CX13" s="10">
        <f t="shared" ref="CX13" si="242">CW13+CV13+CU13+CT13</f>
        <v>0</v>
      </c>
      <c r="CY13" s="10">
        <v>0</v>
      </c>
      <c r="CZ13" s="10">
        <v>0</v>
      </c>
      <c r="DA13" s="10">
        <v>0</v>
      </c>
      <c r="DB13" s="10"/>
      <c r="DC13" s="10">
        <f t="shared" ref="DC13" si="243">DB13+DA13+CZ13+CY13</f>
        <v>0</v>
      </c>
      <c r="DD13" s="10">
        <v>0</v>
      </c>
      <c r="DE13" s="10">
        <v>0</v>
      </c>
      <c r="DF13" s="10">
        <v>0</v>
      </c>
      <c r="DG13" s="10">
        <v>0</v>
      </c>
      <c r="DH13" s="10">
        <f t="shared" ref="DH13" si="244">DG13+DF13+DE13+DD13</f>
        <v>0</v>
      </c>
      <c r="DI13" s="10">
        <v>7</v>
      </c>
      <c r="DJ13" s="10">
        <v>0</v>
      </c>
      <c r="DK13" s="10">
        <f>IFERROR(VLOOKUP(G13,'[2]Rep MF'!G$2:H$233,2,0),0)</f>
        <v>0</v>
      </c>
      <c r="DL13" s="10">
        <v>0</v>
      </c>
      <c r="DM13" s="10">
        <f t="shared" ref="DM13" si="245">DL13+DK13+DJ13+DI13</f>
        <v>7</v>
      </c>
      <c r="DN13" s="10">
        <v>18</v>
      </c>
      <c r="DO13" s="10">
        <v>0</v>
      </c>
      <c r="DP13" s="10">
        <v>0</v>
      </c>
      <c r="DQ13" s="10">
        <v>0</v>
      </c>
      <c r="DR13" s="10">
        <f t="shared" ref="DR13" si="246">DQ13+DP13+DO13+DN13</f>
        <v>18</v>
      </c>
      <c r="DS13" s="10">
        <f t="shared" ref="DS13" si="247">+R13+AB13+AG13+AL13+AQ13+AV13+BA13+BF13+BK13+BP13+BU13+W13+BZ13+CE13+CJ13+CO13+CT13+CY13+DD13+DI13+DN13</f>
        <v>25</v>
      </c>
      <c r="DT13" s="10">
        <f t="shared" ref="DT13" si="248">+S13+AC13+AH13+AM13+AR13+AW13+BB13+BG13+BL13+BQ13+BV13+X13+CA13+CF13+CK13+CP13+CU13+CZ13+DE13+DJ13+DO13</f>
        <v>0</v>
      </c>
      <c r="DU13" s="10">
        <f t="shared" ref="DU13" si="249">+T13+AD13+AI13+AN13+AS13+AX13+BC13+BH13+BM13+BR13+BW13+Y13+CB13+CG13+CL13+CQ13+CV13+DA13+DF13+DK13+DP13</f>
        <v>0</v>
      </c>
      <c r="DV13" s="10">
        <f t="shared" ref="DV13" si="250">+U13+AE13+AJ13+AO13+AT13+AY13+BD13+BI13+BN13+BS13+BX13+Z13+CC13+CH13+CM13+CR13+CW13+DB13+DG13+DL13+DQ13</f>
        <v>0</v>
      </c>
      <c r="DW13" s="4">
        <f t="shared" ref="DW13" si="251">DV13+DU13+DT13+DS13</f>
        <v>25</v>
      </c>
      <c r="DX13" s="12">
        <f t="shared" ref="DX13" si="252">(DS13+DT13)/N13</f>
        <v>1.7553529488174188E-5</v>
      </c>
      <c r="DY13" s="9">
        <f t="shared" ref="DY13" si="253">(DU13+DV13)/N13</f>
        <v>0</v>
      </c>
      <c r="DZ13" s="12">
        <f t="shared" ref="DZ13" si="254">+DW13/N13</f>
        <v>1.7553529488174188E-5</v>
      </c>
      <c r="EA13" s="16">
        <v>0</v>
      </c>
      <c r="EB13" s="6">
        <v>0</v>
      </c>
      <c r="EC13" s="10">
        <f t="shared" ref="EC13" si="255">EA13+EB13</f>
        <v>0</v>
      </c>
      <c r="ED13" s="6">
        <v>0</v>
      </c>
      <c r="EE13" s="6">
        <v>0</v>
      </c>
      <c r="EF13" s="6">
        <v>0</v>
      </c>
      <c r="EG13" s="6">
        <v>0</v>
      </c>
      <c r="EH13" s="6">
        <v>0</v>
      </c>
      <c r="EI13" s="6">
        <v>0</v>
      </c>
      <c r="EJ13" s="6">
        <v>0</v>
      </c>
      <c r="EK13" s="6">
        <v>0</v>
      </c>
      <c r="EL13" s="6">
        <v>0</v>
      </c>
      <c r="EM13" s="6">
        <v>0</v>
      </c>
      <c r="EN13" s="6">
        <v>0</v>
      </c>
      <c r="EO13" s="6">
        <f t="shared" ref="EO13" si="256">EM13+EN13</f>
        <v>0</v>
      </c>
      <c r="EP13" s="6">
        <v>0</v>
      </c>
      <c r="EQ13" s="6">
        <v>0</v>
      </c>
      <c r="ER13" s="6">
        <v>0</v>
      </c>
      <c r="ES13" s="6">
        <v>0</v>
      </c>
      <c r="ET13" s="6">
        <v>0</v>
      </c>
      <c r="EU13" s="6">
        <v>0</v>
      </c>
      <c r="EV13" s="6">
        <v>0</v>
      </c>
      <c r="EW13" s="6">
        <v>0</v>
      </c>
      <c r="EX13" s="6">
        <v>0</v>
      </c>
      <c r="EY13" s="6">
        <v>0</v>
      </c>
      <c r="EZ13" s="6">
        <v>0</v>
      </c>
      <c r="FA13" s="6">
        <v>0</v>
      </c>
      <c r="FB13" s="6">
        <v>0</v>
      </c>
      <c r="FC13" s="6">
        <v>0</v>
      </c>
      <c r="FD13" s="6">
        <f t="shared" ref="FD13" si="257">FB13+FC13</f>
        <v>0</v>
      </c>
      <c r="FE13" s="6">
        <v>0</v>
      </c>
      <c r="FF13" s="6">
        <v>0</v>
      </c>
      <c r="FG13" s="6">
        <f t="shared" ref="FG13" si="258">FE13+FF13</f>
        <v>0</v>
      </c>
      <c r="FH13" s="6">
        <v>0</v>
      </c>
      <c r="FI13" s="6">
        <v>0</v>
      </c>
      <c r="FJ13" s="6">
        <f t="shared" ref="FJ13" si="259">FH13+FI13</f>
        <v>0</v>
      </c>
      <c r="FK13" s="6">
        <v>0</v>
      </c>
      <c r="FL13" s="6">
        <v>0</v>
      </c>
      <c r="FM13" s="6">
        <f t="shared" ref="FM13" si="260">FL13+FK13</f>
        <v>0</v>
      </c>
      <c r="FN13" s="6">
        <v>0</v>
      </c>
      <c r="FO13" s="6">
        <v>0</v>
      </c>
      <c r="FP13" s="6">
        <f t="shared" ref="FP13" si="261">FO13+FN13</f>
        <v>0</v>
      </c>
      <c r="FQ13" s="6">
        <v>0</v>
      </c>
      <c r="FR13" s="6">
        <v>0</v>
      </c>
      <c r="FS13" s="6">
        <f t="shared" ref="FS13" si="262">FQ13+FR13</f>
        <v>0</v>
      </c>
      <c r="FT13" s="6">
        <v>0</v>
      </c>
      <c r="FU13" s="6">
        <v>0</v>
      </c>
      <c r="FV13" s="6">
        <f t="shared" ref="FV13" si="263">FU13+FT13</f>
        <v>0</v>
      </c>
      <c r="FW13" s="6">
        <v>0</v>
      </c>
      <c r="FX13" s="6">
        <v>0</v>
      </c>
      <c r="FY13" s="6">
        <f t="shared" ref="FY13" si="264">FX13+FW13</f>
        <v>0</v>
      </c>
      <c r="FZ13" s="6">
        <v>0</v>
      </c>
      <c r="GA13" s="6">
        <v>0</v>
      </c>
      <c r="GB13" s="6">
        <f t="shared" ref="GB13" si="265">FZ13+GA13</f>
        <v>0</v>
      </c>
      <c r="GC13" s="6">
        <v>0</v>
      </c>
      <c r="GD13" s="6">
        <v>0</v>
      </c>
      <c r="GE13" s="6">
        <f t="shared" ref="GE13" si="266">GC13+GD13</f>
        <v>0</v>
      </c>
      <c r="GF13" s="6">
        <v>0</v>
      </c>
      <c r="GG13" s="6">
        <v>0</v>
      </c>
      <c r="GH13" s="6">
        <f t="shared" ref="GH13" si="267">GG13+GF13</f>
        <v>0</v>
      </c>
      <c r="GI13" s="6">
        <v>0</v>
      </c>
      <c r="GJ13" s="6">
        <v>0</v>
      </c>
      <c r="GK13" s="6">
        <f t="shared" ref="GK13" si="268">GJ13+GI13</f>
        <v>0</v>
      </c>
      <c r="GL13" s="10">
        <v>0</v>
      </c>
      <c r="GM13" s="10">
        <v>0</v>
      </c>
      <c r="GN13" s="10">
        <f t="shared" ref="GN13" si="269">GM13+GL13</f>
        <v>0</v>
      </c>
      <c r="GO13" s="6">
        <v>0</v>
      </c>
      <c r="GP13" s="6">
        <v>0</v>
      </c>
      <c r="GQ13" s="6">
        <f t="shared" ref="GQ13" si="270">GP13+GO13</f>
        <v>0</v>
      </c>
      <c r="GR13" s="6"/>
      <c r="GS13" s="6"/>
      <c r="GT13" s="6">
        <f t="shared" ref="GT13" si="271">GS13+GR13</f>
        <v>0</v>
      </c>
      <c r="GU13" s="6">
        <v>0</v>
      </c>
      <c r="GV13" s="6">
        <v>0</v>
      </c>
      <c r="GW13" s="6">
        <f t="shared" ref="GW13" si="272">GV13+GU13</f>
        <v>0</v>
      </c>
      <c r="GX13" s="6">
        <v>7</v>
      </c>
      <c r="GY13" s="6">
        <v>0</v>
      </c>
      <c r="GZ13" s="6">
        <f t="shared" ref="GZ13" si="273">GY13+GX13</f>
        <v>7</v>
      </c>
      <c r="HA13" s="10">
        <f t="shared" ref="HA13" si="274">GO13+GL13+GI13+GF13+GC13+FZ13+FW13+FT13+FQ13+FN13+FK13+FH13+FE13+FB13+EY13+EV13+ES13+EP13+EM13+EJ13+EG13+ED13+EA13+GR13+GU13+GX13</f>
        <v>7</v>
      </c>
      <c r="HB13" s="10">
        <f t="shared" ref="HB13" si="275">GP13+GM13+GJ13+GG13+GD13+GA13+FX13+FU13+FR13+FO13+FL13+FI13+FF13+FC13+EZ13+EW13+ET13+EQ13+EN13+EK13+EH13+EE13+EB13+GS13+GV13+GY13</f>
        <v>0</v>
      </c>
      <c r="HC13" s="10">
        <f t="shared" ref="HC13" si="276">HB13+HA13</f>
        <v>7</v>
      </c>
      <c r="HD13" s="10">
        <f t="shared" ref="HD13" si="277">+DS13</f>
        <v>25</v>
      </c>
      <c r="HE13" s="10">
        <f t="shared" ref="HE13" si="278">+DT13</f>
        <v>0</v>
      </c>
      <c r="HF13" s="10">
        <f t="shared" ref="HF13" si="279">+DU13</f>
        <v>0</v>
      </c>
      <c r="HG13" s="10">
        <f t="shared" ref="HG13:HH13" si="280">+DV13</f>
        <v>0</v>
      </c>
      <c r="HH13" s="10">
        <f t="shared" si="280"/>
        <v>25</v>
      </c>
      <c r="HI13" s="9">
        <f t="shared" ref="HI13" si="281">DX13</f>
        <v>1.7553529488174188E-5</v>
      </c>
      <c r="HJ13" s="9">
        <f t="shared" ref="HJ13" si="282">DY13</f>
        <v>0</v>
      </c>
      <c r="HK13" s="65">
        <f t="shared" si="107"/>
        <v>1.7553529488174188E-5</v>
      </c>
      <c r="HL13" s="65">
        <f t="shared" si="108"/>
        <v>1.7553529488174188E-5</v>
      </c>
      <c r="HM13" s="6">
        <f t="shared" si="50"/>
        <v>1424215</v>
      </c>
      <c r="HN13" s="6">
        <f t="shared" si="51"/>
        <v>0</v>
      </c>
      <c r="HO13" s="10">
        <f t="shared" si="52"/>
        <v>25</v>
      </c>
      <c r="HP13" s="10">
        <f t="shared" si="53"/>
        <v>7</v>
      </c>
      <c r="HQ13" s="10">
        <f t="shared" ref="HQ13" si="283">HO13-HP13</f>
        <v>18</v>
      </c>
      <c r="HR13" s="8">
        <v>36.840789999999998</v>
      </c>
      <c r="HS13" s="10">
        <f t="shared" ref="HS13" si="284">HR13*HQ13</f>
        <v>663.13421999999991</v>
      </c>
      <c r="HT13" s="10">
        <f t="shared" si="56"/>
        <v>-25</v>
      </c>
      <c r="HU13" s="66">
        <v>0</v>
      </c>
      <c r="HV13" s="6"/>
    </row>
    <row r="14" spans="1:230" s="44" customFormat="1" ht="33.75" customHeight="1" x14ac:dyDescent="0.5">
      <c r="A14" s="6">
        <v>3861</v>
      </c>
      <c r="B14" s="15" t="s">
        <v>165</v>
      </c>
      <c r="C14" s="6" t="s">
        <v>167</v>
      </c>
      <c r="D14" s="6" t="s">
        <v>205</v>
      </c>
      <c r="E14" s="34" t="s">
        <v>53</v>
      </c>
      <c r="F14" s="2">
        <v>36</v>
      </c>
      <c r="G14" s="48">
        <v>225846</v>
      </c>
      <c r="H14" s="42" t="s">
        <v>130</v>
      </c>
      <c r="I14" s="8">
        <v>1.002</v>
      </c>
      <c r="J14" s="9">
        <v>0</v>
      </c>
      <c r="K14" s="4">
        <v>181385</v>
      </c>
      <c r="L14" s="2"/>
      <c r="M14" s="6">
        <v>120000</v>
      </c>
      <c r="N14" s="6">
        <f t="shared" ref="N14" si="285">L14+M14</f>
        <v>120000</v>
      </c>
      <c r="O14" s="6">
        <f t="shared" ref="O14" si="286">L14*J14</f>
        <v>0</v>
      </c>
      <c r="P14" s="6">
        <f t="shared" ref="P14" si="287">M14*J14</f>
        <v>0</v>
      </c>
      <c r="Q14" s="6">
        <f t="shared" ref="Q14" si="288">O14+P14</f>
        <v>0</v>
      </c>
      <c r="R14" s="16">
        <v>0</v>
      </c>
      <c r="S14" s="16">
        <v>0</v>
      </c>
      <c r="T14" s="16">
        <v>0</v>
      </c>
      <c r="U14" s="16">
        <v>0</v>
      </c>
      <c r="V14" s="10">
        <f t="shared" ref="V14" si="289">U14+T14+S14+R14</f>
        <v>0</v>
      </c>
      <c r="W14" s="10">
        <v>0</v>
      </c>
      <c r="X14" s="16">
        <v>0</v>
      </c>
      <c r="Y14" s="16">
        <v>0</v>
      </c>
      <c r="Z14" s="16">
        <v>0</v>
      </c>
      <c r="AA14" s="10">
        <f t="shared" ref="AA14" si="290">SUM(W14:Z14)</f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16">
        <v>0</v>
      </c>
      <c r="AW14" s="16">
        <v>0</v>
      </c>
      <c r="AX14" s="16">
        <v>0</v>
      </c>
      <c r="AY14" s="16">
        <v>0</v>
      </c>
      <c r="AZ14" s="16">
        <v>0</v>
      </c>
      <c r="BA14" s="16">
        <v>0</v>
      </c>
      <c r="BB14" s="16">
        <v>0</v>
      </c>
      <c r="BC14" s="16">
        <v>0</v>
      </c>
      <c r="BD14" s="16">
        <v>0</v>
      </c>
      <c r="BE14" s="16">
        <v>0</v>
      </c>
      <c r="BF14" s="16">
        <v>0</v>
      </c>
      <c r="BG14" s="16">
        <v>0</v>
      </c>
      <c r="BH14" s="16">
        <v>0</v>
      </c>
      <c r="BI14" s="16">
        <v>0</v>
      </c>
      <c r="BJ14" s="16">
        <v>0</v>
      </c>
      <c r="BK14" s="16">
        <v>0</v>
      </c>
      <c r="BL14" s="16">
        <v>0</v>
      </c>
      <c r="BM14" s="16">
        <v>0</v>
      </c>
      <c r="BN14" s="16">
        <v>0</v>
      </c>
      <c r="BO14" s="16">
        <v>0</v>
      </c>
      <c r="BP14" s="6">
        <v>0</v>
      </c>
      <c r="BQ14" s="6">
        <v>0</v>
      </c>
      <c r="BR14" s="6">
        <v>0</v>
      </c>
      <c r="BS14" s="10">
        <v>0</v>
      </c>
      <c r="BT14" s="6">
        <f t="shared" ref="BT14" si="291">SUM(BP14:BS14)</f>
        <v>0</v>
      </c>
      <c r="BU14" s="6">
        <v>0</v>
      </c>
      <c r="BV14" s="6">
        <v>0</v>
      </c>
      <c r="BW14" s="6">
        <v>0</v>
      </c>
      <c r="BX14" s="6">
        <v>0</v>
      </c>
      <c r="BY14" s="10">
        <f t="shared" ref="BY14" si="292">SUM(BU14:BX14)</f>
        <v>0</v>
      </c>
      <c r="BZ14" s="6">
        <v>0</v>
      </c>
      <c r="CA14" s="6">
        <v>0</v>
      </c>
      <c r="CB14" s="6">
        <v>0</v>
      </c>
      <c r="CC14" s="6">
        <v>0</v>
      </c>
      <c r="CD14" s="10">
        <f t="shared" ref="CD14" si="293">SUM(BZ14:CC14)</f>
        <v>0</v>
      </c>
      <c r="CE14" s="10">
        <f>IFERROR(VLOOKUP(G14,'[1]Ass MF'!G$2:H$491,2,0),0)</f>
        <v>0</v>
      </c>
      <c r="CF14" s="10">
        <v>0</v>
      </c>
      <c r="CG14" s="10">
        <v>0</v>
      </c>
      <c r="CH14" s="10">
        <v>0</v>
      </c>
      <c r="CI14" s="10">
        <f t="shared" ref="CI14" si="294">CH14+CG14+CF14+CE14</f>
        <v>0</v>
      </c>
      <c r="CJ14" s="10">
        <v>0</v>
      </c>
      <c r="CK14" s="10">
        <v>0</v>
      </c>
      <c r="CL14" s="10">
        <v>0</v>
      </c>
      <c r="CM14" s="10">
        <v>0</v>
      </c>
      <c r="CN14" s="10">
        <f t="shared" ref="CN14" si="295">CM14+CL14+CK14+CJ14</f>
        <v>0</v>
      </c>
      <c r="CO14" s="10">
        <v>0</v>
      </c>
      <c r="CP14" s="10">
        <v>14</v>
      </c>
      <c r="CQ14" s="10">
        <v>0</v>
      </c>
      <c r="CR14" s="10">
        <v>0</v>
      </c>
      <c r="CS14" s="10">
        <f t="shared" ref="CS14" si="296">CR14+CQ14+CP14+CO14</f>
        <v>14</v>
      </c>
      <c r="CT14" s="10">
        <v>0</v>
      </c>
      <c r="CU14" s="10">
        <v>0</v>
      </c>
      <c r="CV14" s="10">
        <v>0</v>
      </c>
      <c r="CW14" s="10">
        <v>0</v>
      </c>
      <c r="CX14" s="10">
        <f t="shared" ref="CX14" si="297">CW14+CV14+CU14+CT14</f>
        <v>0</v>
      </c>
      <c r="CY14" s="10">
        <v>0</v>
      </c>
      <c r="CZ14" s="10">
        <v>0</v>
      </c>
      <c r="DA14" s="10">
        <v>0</v>
      </c>
      <c r="DB14" s="10"/>
      <c r="DC14" s="10">
        <f t="shared" ref="DC14" si="298">DB14+DA14+CZ14+CY14</f>
        <v>0</v>
      </c>
      <c r="DD14" s="10">
        <v>0</v>
      </c>
      <c r="DE14" s="10">
        <v>0</v>
      </c>
      <c r="DF14" s="10">
        <v>0</v>
      </c>
      <c r="DG14" s="10">
        <v>0</v>
      </c>
      <c r="DH14" s="10">
        <f t="shared" ref="DH14" si="299">DG14+DF14+DE14+DD14</f>
        <v>0</v>
      </c>
      <c r="DI14" s="10">
        <v>0</v>
      </c>
      <c r="DJ14" s="10">
        <v>0</v>
      </c>
      <c r="DK14" s="10">
        <f>IFERROR(VLOOKUP(G14,'[2]Rep MF'!G$2:H$233,2,0),0)</f>
        <v>0</v>
      </c>
      <c r="DL14" s="10">
        <v>0</v>
      </c>
      <c r="DM14" s="10">
        <f t="shared" ref="DM14" si="300">DL14+DK14+DJ14+DI14</f>
        <v>0</v>
      </c>
      <c r="DN14" s="10">
        <v>0</v>
      </c>
      <c r="DO14" s="10">
        <v>3</v>
      </c>
      <c r="DP14" s="10">
        <v>0</v>
      </c>
      <c r="DQ14" s="10">
        <v>0</v>
      </c>
      <c r="DR14" s="10">
        <f t="shared" ref="DR14" si="301">DQ14+DP14+DO14+DN14</f>
        <v>3</v>
      </c>
      <c r="DS14" s="10">
        <f t="shared" ref="DS14" si="302">+R14+AB14+AG14+AL14+AQ14+AV14+BA14+BF14+BK14+BP14+BU14+W14+BZ14+CE14+CJ14+CO14+CT14+CY14+DD14+DI14+DN14</f>
        <v>0</v>
      </c>
      <c r="DT14" s="10">
        <f t="shared" ref="DT14" si="303">+S14+AC14+AH14+AM14+AR14+AW14+BB14+BG14+BL14+BQ14+BV14+X14+CA14+CF14+CK14+CP14+CU14+CZ14+DE14+DJ14+DO14</f>
        <v>17</v>
      </c>
      <c r="DU14" s="10">
        <f t="shared" ref="DU14" si="304">+T14+AD14+AI14+AN14+AS14+AX14+BC14+BH14+BM14+BR14+BW14+Y14+CB14+CG14+CL14+CQ14+CV14+DA14+DF14+DK14+DP14</f>
        <v>0</v>
      </c>
      <c r="DV14" s="10">
        <f t="shared" ref="DV14" si="305">+U14+AE14+AJ14+AO14+AT14+AY14+BD14+BI14+BN14+BS14+BX14+Z14+CC14+CH14+CM14+CR14+CW14+DB14+DG14+DL14+DQ14</f>
        <v>0</v>
      </c>
      <c r="DW14" s="4">
        <f t="shared" ref="DW14" si="306">DV14+DU14+DT14+DS14</f>
        <v>17</v>
      </c>
      <c r="DX14" s="12">
        <f t="shared" ref="DX14" si="307">(DS14+DT14)/N14</f>
        <v>1.4166666666666668E-4</v>
      </c>
      <c r="DY14" s="9">
        <f t="shared" ref="DY14" si="308">(DU14+DV14)/N14</f>
        <v>0</v>
      </c>
      <c r="DZ14" s="12">
        <f t="shared" ref="DZ14" si="309">+DW14/N14</f>
        <v>1.4166666666666668E-4</v>
      </c>
      <c r="EA14" s="16">
        <v>0</v>
      </c>
      <c r="EB14" s="6">
        <v>0</v>
      </c>
      <c r="EC14" s="10">
        <f t="shared" ref="EC14" si="310">EA14+EB14</f>
        <v>0</v>
      </c>
      <c r="ED14" s="6">
        <v>0</v>
      </c>
      <c r="EE14" s="6">
        <v>0</v>
      </c>
      <c r="EF14" s="6">
        <v>0</v>
      </c>
      <c r="EG14" s="6">
        <v>0</v>
      </c>
      <c r="EH14" s="6">
        <v>0</v>
      </c>
      <c r="EI14" s="6">
        <v>0</v>
      </c>
      <c r="EJ14" s="6">
        <v>0</v>
      </c>
      <c r="EK14" s="6">
        <v>0</v>
      </c>
      <c r="EL14" s="6">
        <v>0</v>
      </c>
      <c r="EM14" s="6">
        <v>0</v>
      </c>
      <c r="EN14" s="6">
        <v>0</v>
      </c>
      <c r="EO14" s="6">
        <f t="shared" ref="EO14" si="311">EM14+EN14</f>
        <v>0</v>
      </c>
      <c r="EP14" s="6">
        <v>0</v>
      </c>
      <c r="EQ14" s="6">
        <v>0</v>
      </c>
      <c r="ER14" s="6">
        <v>0</v>
      </c>
      <c r="ES14" s="6">
        <v>0</v>
      </c>
      <c r="ET14" s="6">
        <v>0</v>
      </c>
      <c r="EU14" s="6">
        <v>0</v>
      </c>
      <c r="EV14" s="6">
        <v>0</v>
      </c>
      <c r="EW14" s="6">
        <v>0</v>
      </c>
      <c r="EX14" s="6">
        <v>0</v>
      </c>
      <c r="EY14" s="6">
        <v>0</v>
      </c>
      <c r="EZ14" s="6">
        <v>0</v>
      </c>
      <c r="FA14" s="6">
        <v>0</v>
      </c>
      <c r="FB14" s="6">
        <v>0</v>
      </c>
      <c r="FC14" s="6">
        <v>0</v>
      </c>
      <c r="FD14" s="6">
        <f t="shared" ref="FD14" si="312">FB14+FC14</f>
        <v>0</v>
      </c>
      <c r="FE14" s="6">
        <v>0</v>
      </c>
      <c r="FF14" s="6">
        <v>0</v>
      </c>
      <c r="FG14" s="6">
        <f t="shared" ref="FG14" si="313">FE14+FF14</f>
        <v>0</v>
      </c>
      <c r="FH14" s="6">
        <v>0</v>
      </c>
      <c r="FI14" s="6">
        <v>0</v>
      </c>
      <c r="FJ14" s="6">
        <f t="shared" ref="FJ14" si="314">FH14+FI14</f>
        <v>0</v>
      </c>
      <c r="FK14" s="6">
        <v>0</v>
      </c>
      <c r="FL14" s="6">
        <v>0</v>
      </c>
      <c r="FM14" s="6">
        <f t="shared" ref="FM14" si="315">FL14+FK14</f>
        <v>0</v>
      </c>
      <c r="FN14" s="6">
        <v>0</v>
      </c>
      <c r="FO14" s="6">
        <v>0</v>
      </c>
      <c r="FP14" s="6">
        <f t="shared" ref="FP14" si="316">FO14+FN14</f>
        <v>0</v>
      </c>
      <c r="FQ14" s="6">
        <v>0</v>
      </c>
      <c r="FR14" s="6">
        <v>0</v>
      </c>
      <c r="FS14" s="6">
        <f t="shared" ref="FS14" si="317">FQ14+FR14</f>
        <v>0</v>
      </c>
      <c r="FT14" s="6">
        <v>0</v>
      </c>
      <c r="FU14" s="6">
        <v>0</v>
      </c>
      <c r="FV14" s="6">
        <f t="shared" ref="FV14" si="318">FU14+FT14</f>
        <v>0</v>
      </c>
      <c r="FW14" s="6">
        <v>0</v>
      </c>
      <c r="FX14" s="6">
        <v>0</v>
      </c>
      <c r="FY14" s="6">
        <f t="shared" ref="FY14" si="319">FX14+FW14</f>
        <v>0</v>
      </c>
      <c r="FZ14" s="6">
        <v>0</v>
      </c>
      <c r="GA14" s="6">
        <v>0</v>
      </c>
      <c r="GB14" s="6">
        <f t="shared" ref="GB14" si="320">FZ14+GA14</f>
        <v>0</v>
      </c>
      <c r="GC14" s="6">
        <v>0</v>
      </c>
      <c r="GD14" s="6">
        <v>0</v>
      </c>
      <c r="GE14" s="6">
        <f t="shared" ref="GE14" si="321">GC14+GD14</f>
        <v>0</v>
      </c>
      <c r="GF14" s="6">
        <v>0</v>
      </c>
      <c r="GG14" s="6">
        <v>0</v>
      </c>
      <c r="GH14" s="6">
        <f t="shared" ref="GH14" si="322">GG14+GF14</f>
        <v>0</v>
      </c>
      <c r="GI14" s="6">
        <v>0</v>
      </c>
      <c r="GJ14" s="6">
        <v>0</v>
      </c>
      <c r="GK14" s="6">
        <f t="shared" ref="GK14" si="323">GJ14+GI14</f>
        <v>0</v>
      </c>
      <c r="GL14" s="10">
        <v>0</v>
      </c>
      <c r="GM14" s="10">
        <v>14</v>
      </c>
      <c r="GN14" s="10">
        <f t="shared" ref="GN14" si="324">GM14+GL14</f>
        <v>14</v>
      </c>
      <c r="GO14" s="6">
        <v>0</v>
      </c>
      <c r="GP14" s="6">
        <v>0</v>
      </c>
      <c r="GQ14" s="6">
        <f t="shared" ref="GQ14" si="325">GP14+GO14</f>
        <v>0</v>
      </c>
      <c r="GR14" s="6"/>
      <c r="GS14" s="6"/>
      <c r="GT14" s="6">
        <f t="shared" ref="GT14" si="326">GS14+GR14</f>
        <v>0</v>
      </c>
      <c r="GU14" s="6">
        <v>0</v>
      </c>
      <c r="GV14" s="6">
        <v>0</v>
      </c>
      <c r="GW14" s="6">
        <f t="shared" ref="GW14" si="327">GV14+GU14</f>
        <v>0</v>
      </c>
      <c r="GX14" s="6">
        <v>0</v>
      </c>
      <c r="GY14" s="6">
        <v>0</v>
      </c>
      <c r="GZ14" s="6">
        <f t="shared" ref="GZ14" si="328">GY14+GX14</f>
        <v>0</v>
      </c>
      <c r="HA14" s="10">
        <f t="shared" ref="HA14" si="329">GO14+GL14+GI14+GF14+GC14+FZ14+FW14+FT14+FQ14+FN14+FK14+FH14+FE14+FB14+EY14+EV14+ES14+EP14+EM14+EJ14+EG14+ED14+EA14+GR14+GU14+GX14</f>
        <v>0</v>
      </c>
      <c r="HB14" s="10">
        <f t="shared" ref="HB14" si="330">GP14+GM14+GJ14+GG14+GD14+GA14+FX14+FU14+FR14+FO14+FL14+FI14+FF14+FC14+EZ14+EW14+ET14+EQ14+EN14+EK14+EH14+EE14+EB14+GS14+GV14+GY14</f>
        <v>14</v>
      </c>
      <c r="HC14" s="10">
        <f t="shared" ref="HC14" si="331">HB14+HA14</f>
        <v>14</v>
      </c>
      <c r="HD14" s="10">
        <f t="shared" ref="HD14" si="332">+DS14</f>
        <v>0</v>
      </c>
      <c r="HE14" s="10">
        <f t="shared" ref="HE14" si="333">+DT14</f>
        <v>17</v>
      </c>
      <c r="HF14" s="10">
        <f t="shared" ref="HF14" si="334">+DU14</f>
        <v>0</v>
      </c>
      <c r="HG14" s="10">
        <f t="shared" ref="HG14:HH14" si="335">+DV14</f>
        <v>0</v>
      </c>
      <c r="HH14" s="10">
        <f t="shared" si="335"/>
        <v>17</v>
      </c>
      <c r="HI14" s="9">
        <f t="shared" ref="HI14" si="336">DX14</f>
        <v>1.4166666666666668E-4</v>
      </c>
      <c r="HJ14" s="9">
        <f t="shared" ref="HJ14" si="337">DY14</f>
        <v>0</v>
      </c>
      <c r="HK14" s="65">
        <f t="shared" si="107"/>
        <v>1.4166666666666668E-4</v>
      </c>
      <c r="HL14" s="65">
        <f t="shared" si="108"/>
        <v>-2.4833333333333335E-3</v>
      </c>
      <c r="HM14" s="6">
        <f t="shared" si="50"/>
        <v>120000</v>
      </c>
      <c r="HN14" s="6">
        <f t="shared" si="51"/>
        <v>0</v>
      </c>
      <c r="HO14" s="10">
        <f t="shared" si="52"/>
        <v>17</v>
      </c>
      <c r="HP14" s="10">
        <f t="shared" si="53"/>
        <v>14</v>
      </c>
      <c r="HQ14" s="10">
        <f t="shared" ref="HQ14" si="338">HO14-HP14</f>
        <v>3</v>
      </c>
      <c r="HR14" s="8">
        <v>78.063249999999996</v>
      </c>
      <c r="HS14" s="10">
        <f t="shared" ref="HS14" si="339">HR14*HQ14</f>
        <v>234.18975</v>
      </c>
      <c r="HT14" s="10">
        <f t="shared" si="56"/>
        <v>-17</v>
      </c>
      <c r="HU14" s="66">
        <v>315</v>
      </c>
      <c r="HV14" s="6"/>
    </row>
    <row r="15" spans="1:230" s="44" customFormat="1" ht="33.75" customHeight="1" x14ac:dyDescent="0.5">
      <c r="A15" s="6">
        <v>4032</v>
      </c>
      <c r="B15" s="15" t="s">
        <v>141</v>
      </c>
      <c r="C15" s="6" t="s">
        <v>167</v>
      </c>
      <c r="D15" s="6" t="s">
        <v>205</v>
      </c>
      <c r="E15" s="34" t="s">
        <v>53</v>
      </c>
      <c r="F15" s="2">
        <v>1</v>
      </c>
      <c r="G15" s="48">
        <v>209883</v>
      </c>
      <c r="H15" s="42" t="s">
        <v>140</v>
      </c>
      <c r="I15" s="20">
        <v>1</v>
      </c>
      <c r="J15" s="9">
        <v>0</v>
      </c>
      <c r="K15" s="4">
        <v>158700</v>
      </c>
      <c r="L15" s="2"/>
      <c r="M15" s="6">
        <v>130000</v>
      </c>
      <c r="N15" s="6">
        <f t="shared" ref="N15" si="340">L15+M15</f>
        <v>130000</v>
      </c>
      <c r="O15" s="6">
        <f t="shared" ref="O15" si="341">L15*J15</f>
        <v>0</v>
      </c>
      <c r="P15" s="6">
        <f t="shared" ref="P15" si="342">M15*J15</f>
        <v>0</v>
      </c>
      <c r="Q15" s="6">
        <f t="shared" ref="Q15" si="343">O15+P15</f>
        <v>0</v>
      </c>
      <c r="R15" s="16">
        <v>0</v>
      </c>
      <c r="S15" s="16">
        <v>0</v>
      </c>
      <c r="T15" s="16">
        <v>0</v>
      </c>
      <c r="U15" s="16">
        <v>0</v>
      </c>
      <c r="V15" s="10">
        <f t="shared" ref="V15" si="344">U15+T15+S15+R15</f>
        <v>0</v>
      </c>
      <c r="W15" s="10">
        <v>0</v>
      </c>
      <c r="X15" s="16">
        <v>0</v>
      </c>
      <c r="Y15" s="16">
        <v>0</v>
      </c>
      <c r="Z15" s="16">
        <v>0</v>
      </c>
      <c r="AA15" s="10">
        <f t="shared" ref="AA15" si="345">SUM(W15:Z15)</f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>
        <v>0</v>
      </c>
      <c r="BJ15" s="16">
        <v>0</v>
      </c>
      <c r="BK15" s="16">
        <v>0</v>
      </c>
      <c r="BL15" s="16">
        <v>0</v>
      </c>
      <c r="BM15" s="16">
        <v>0</v>
      </c>
      <c r="BN15" s="16">
        <v>0</v>
      </c>
      <c r="BO15" s="16">
        <v>0</v>
      </c>
      <c r="BP15" s="6">
        <v>0</v>
      </c>
      <c r="BQ15" s="6">
        <v>0</v>
      </c>
      <c r="BR15" s="6">
        <v>0</v>
      </c>
      <c r="BS15" s="10">
        <v>0</v>
      </c>
      <c r="BT15" s="6">
        <f t="shared" ref="BT15:BT16" si="346">SUM(BP15:BS15)</f>
        <v>0</v>
      </c>
      <c r="BU15" s="6">
        <v>403</v>
      </c>
      <c r="BV15" s="6">
        <v>0</v>
      </c>
      <c r="BW15" s="6">
        <v>0</v>
      </c>
      <c r="BX15" s="6">
        <v>0</v>
      </c>
      <c r="BY15" s="10">
        <f t="shared" ref="BY15:BY16" si="347">SUM(BU15:BX15)</f>
        <v>403</v>
      </c>
      <c r="BZ15" s="6">
        <v>184</v>
      </c>
      <c r="CA15" s="6">
        <v>0</v>
      </c>
      <c r="CB15" s="6">
        <v>0</v>
      </c>
      <c r="CC15" s="6">
        <v>0</v>
      </c>
      <c r="CD15" s="10">
        <f t="shared" ref="CD15" si="348">SUM(BZ15:CC15)</f>
        <v>184</v>
      </c>
      <c r="CE15" s="10">
        <f>IFERROR(VLOOKUP(G15,'[1]Ass MF'!G$2:H$491,2,0),0)</f>
        <v>4</v>
      </c>
      <c r="CF15" s="10">
        <v>0</v>
      </c>
      <c r="CG15" s="10">
        <v>0</v>
      </c>
      <c r="CH15" s="10">
        <v>0</v>
      </c>
      <c r="CI15" s="10">
        <f t="shared" ref="CI15" si="349">CH15+CG15+CF15+CE15</f>
        <v>4</v>
      </c>
      <c r="CJ15" s="10">
        <v>4</v>
      </c>
      <c r="CK15" s="10">
        <v>0</v>
      </c>
      <c r="CL15" s="10">
        <v>0</v>
      </c>
      <c r="CM15" s="10">
        <v>0</v>
      </c>
      <c r="CN15" s="10">
        <f t="shared" ref="CN15" si="350">CM15+CL15+CK15+CJ15</f>
        <v>4</v>
      </c>
      <c r="CO15" s="10">
        <v>0</v>
      </c>
      <c r="CP15" s="10">
        <v>0</v>
      </c>
      <c r="CQ15" s="10">
        <v>0</v>
      </c>
      <c r="CR15" s="10">
        <v>0</v>
      </c>
      <c r="CS15" s="10">
        <f t="shared" ref="CS15" si="351">CR15+CQ15+CP15+CO15</f>
        <v>0</v>
      </c>
      <c r="CT15" s="10">
        <v>0</v>
      </c>
      <c r="CU15" s="10">
        <v>0</v>
      </c>
      <c r="CV15" s="10">
        <v>0</v>
      </c>
      <c r="CW15" s="10">
        <v>0</v>
      </c>
      <c r="CX15" s="10">
        <f t="shared" ref="CX15" si="352">CW15+CV15+CU15+CT15</f>
        <v>0</v>
      </c>
      <c r="CY15" s="10">
        <v>0</v>
      </c>
      <c r="CZ15" s="10">
        <v>92</v>
      </c>
      <c r="DA15" s="10">
        <v>0</v>
      </c>
      <c r="DB15" s="10"/>
      <c r="DC15" s="10">
        <f t="shared" ref="DC15" si="353">DB15+DA15+CZ15+CY15</f>
        <v>92</v>
      </c>
      <c r="DD15" s="10">
        <v>0</v>
      </c>
      <c r="DE15" s="10">
        <v>122</v>
      </c>
      <c r="DF15" s="10">
        <v>0</v>
      </c>
      <c r="DG15" s="10">
        <v>29</v>
      </c>
      <c r="DH15" s="10">
        <f t="shared" ref="DH15" si="354">DG15+DF15+DE15+DD15</f>
        <v>151</v>
      </c>
      <c r="DI15" s="10">
        <v>0</v>
      </c>
      <c r="DJ15" s="10">
        <v>38</v>
      </c>
      <c r="DK15" s="10">
        <f>IFERROR(VLOOKUP(G15,'[2]Rep MF'!G$2:H$233,2,0),0)</f>
        <v>0</v>
      </c>
      <c r="DL15" s="10">
        <v>0</v>
      </c>
      <c r="DM15" s="10">
        <f t="shared" ref="DM15" si="355">DL15+DK15+DJ15+DI15</f>
        <v>38</v>
      </c>
      <c r="DN15" s="10">
        <v>0</v>
      </c>
      <c r="DO15" s="10">
        <v>3</v>
      </c>
      <c r="DP15" s="10">
        <v>0</v>
      </c>
      <c r="DQ15" s="10">
        <v>0</v>
      </c>
      <c r="DR15" s="10">
        <f t="shared" ref="DR15" si="356">DQ15+DP15+DO15+DN15</f>
        <v>3</v>
      </c>
      <c r="DS15" s="10">
        <f t="shared" ref="DS15" si="357">+R15+AB15+AG15+AL15+AQ15+AV15+BA15+BF15+BK15+BP15+BU15+W15+BZ15+CE15+CJ15+CO15+CT15+CY15+DD15+DI15+DN15</f>
        <v>595</v>
      </c>
      <c r="DT15" s="10">
        <f t="shared" ref="DT15" si="358">+S15+AC15+AH15+AM15+AR15+AW15+BB15+BG15+BL15+BQ15+BV15+X15+CA15+CF15+CK15+CP15+CU15+CZ15+DE15+DJ15+DO15</f>
        <v>255</v>
      </c>
      <c r="DU15" s="10">
        <f t="shared" ref="DU15" si="359">+T15+AD15+AI15+AN15+AS15+AX15+BC15+BH15+BM15+BR15+BW15+Y15+CB15+CG15+CL15+CQ15+CV15+DA15+DF15+DK15+DP15</f>
        <v>0</v>
      </c>
      <c r="DV15" s="10">
        <f t="shared" ref="DV15" si="360">+U15+AE15+AJ15+AO15+AT15+AY15+BD15+BI15+BN15+BS15+BX15+Z15+CC15+CH15+CM15+CR15+CW15+DB15+DG15+DL15+DQ15</f>
        <v>29</v>
      </c>
      <c r="DW15" s="4">
        <f t="shared" ref="DW15" si="361">DV15+DU15+DT15+DS15</f>
        <v>879</v>
      </c>
      <c r="DX15" s="12">
        <f t="shared" ref="DX15" si="362">(DS15+DT15)/N15</f>
        <v>6.5384615384615381E-3</v>
      </c>
      <c r="DY15" s="9">
        <f t="shared" ref="DY15" si="363">(DU15+DV15)/N15</f>
        <v>2.2307692307692309E-4</v>
      </c>
      <c r="DZ15" s="12">
        <f t="shared" ref="DZ15" si="364">+DW15/N15</f>
        <v>6.7615384615384612E-3</v>
      </c>
      <c r="EA15" s="16">
        <v>0</v>
      </c>
      <c r="EB15" s="6">
        <v>0</v>
      </c>
      <c r="EC15" s="10">
        <f t="shared" ref="EC15" si="365">EA15+EB15</f>
        <v>0</v>
      </c>
      <c r="ED15" s="6">
        <v>0</v>
      </c>
      <c r="EE15" s="6">
        <v>0</v>
      </c>
      <c r="EF15" s="6">
        <v>0</v>
      </c>
      <c r="EG15" s="6">
        <v>0</v>
      </c>
      <c r="EH15" s="6">
        <v>0</v>
      </c>
      <c r="EI15" s="6">
        <v>0</v>
      </c>
      <c r="EJ15" s="6">
        <v>0</v>
      </c>
      <c r="EK15" s="6">
        <v>0</v>
      </c>
      <c r="EL15" s="6">
        <v>0</v>
      </c>
      <c r="EM15" s="6">
        <v>0</v>
      </c>
      <c r="EN15" s="6">
        <v>0</v>
      </c>
      <c r="EO15" s="6">
        <f t="shared" ref="EO15" si="366">EM15+EN15</f>
        <v>0</v>
      </c>
      <c r="EP15" s="6">
        <v>0</v>
      </c>
      <c r="EQ15" s="6">
        <v>0</v>
      </c>
      <c r="ER15" s="6">
        <v>0</v>
      </c>
      <c r="ES15" s="6">
        <v>0</v>
      </c>
      <c r="ET15" s="6">
        <v>0</v>
      </c>
      <c r="EU15" s="6">
        <v>0</v>
      </c>
      <c r="EV15" s="6">
        <v>0</v>
      </c>
      <c r="EW15" s="6">
        <v>0</v>
      </c>
      <c r="EX15" s="6">
        <v>0</v>
      </c>
      <c r="EY15" s="6">
        <v>0</v>
      </c>
      <c r="EZ15" s="6">
        <v>0</v>
      </c>
      <c r="FA15" s="6">
        <v>0</v>
      </c>
      <c r="FB15" s="6">
        <v>0</v>
      </c>
      <c r="FC15" s="6">
        <v>0</v>
      </c>
      <c r="FD15" s="6">
        <f t="shared" ref="FD15" si="367">FB15+FC15</f>
        <v>0</v>
      </c>
      <c r="FE15" s="6">
        <v>0</v>
      </c>
      <c r="FF15" s="6">
        <v>0</v>
      </c>
      <c r="FG15" s="6">
        <f t="shared" ref="FG15" si="368">FE15+FF15</f>
        <v>0</v>
      </c>
      <c r="FH15" s="6">
        <v>0</v>
      </c>
      <c r="FI15" s="6">
        <v>0</v>
      </c>
      <c r="FJ15" s="6">
        <f t="shared" ref="FJ15" si="369">FH15+FI15</f>
        <v>0</v>
      </c>
      <c r="FK15" s="6">
        <v>0</v>
      </c>
      <c r="FL15" s="6">
        <v>0</v>
      </c>
      <c r="FM15" s="6">
        <f t="shared" ref="FM15" si="370">FL15+FK15</f>
        <v>0</v>
      </c>
      <c r="FN15" s="6">
        <v>0</v>
      </c>
      <c r="FO15" s="6">
        <v>0</v>
      </c>
      <c r="FP15" s="6">
        <f t="shared" ref="FP15" si="371">FO15+FN15</f>
        <v>0</v>
      </c>
      <c r="FQ15" s="6">
        <v>0</v>
      </c>
      <c r="FR15" s="6">
        <v>0</v>
      </c>
      <c r="FS15" s="6">
        <f t="shared" ref="FS15" si="372">FQ15+FR15</f>
        <v>0</v>
      </c>
      <c r="FT15" s="6">
        <v>0</v>
      </c>
      <c r="FU15" s="6">
        <v>0</v>
      </c>
      <c r="FV15" s="6">
        <f t="shared" ref="FV15" si="373">FU15+FT15</f>
        <v>0</v>
      </c>
      <c r="FW15" s="6">
        <v>0</v>
      </c>
      <c r="FX15" s="6">
        <v>0</v>
      </c>
      <c r="FY15" s="6">
        <f t="shared" ref="FY15" si="374">FX15+FW15</f>
        <v>0</v>
      </c>
      <c r="FZ15" s="6">
        <v>0</v>
      </c>
      <c r="GA15" s="6">
        <v>0</v>
      </c>
      <c r="GB15" s="6">
        <f t="shared" ref="GB15" si="375">FZ15+GA15</f>
        <v>0</v>
      </c>
      <c r="GC15" s="6">
        <v>591</v>
      </c>
      <c r="GD15" s="6">
        <v>0</v>
      </c>
      <c r="GE15" s="6">
        <f t="shared" ref="GE15" si="376">GC15+GD15</f>
        <v>591</v>
      </c>
      <c r="GF15" s="6">
        <v>0</v>
      </c>
      <c r="GG15" s="6">
        <v>0</v>
      </c>
      <c r="GH15" s="6">
        <f t="shared" ref="GH15" si="377">GG15+GF15</f>
        <v>0</v>
      </c>
      <c r="GI15" s="6">
        <v>4</v>
      </c>
      <c r="GJ15" s="6">
        <v>0</v>
      </c>
      <c r="GK15" s="6">
        <f t="shared" ref="GK15" si="378">GJ15+GI15</f>
        <v>4</v>
      </c>
      <c r="GL15" s="10">
        <v>0</v>
      </c>
      <c r="GM15" s="10">
        <v>0</v>
      </c>
      <c r="GN15" s="10">
        <f t="shared" ref="GN15" si="379">GM15+GL15</f>
        <v>0</v>
      </c>
      <c r="GO15" s="6">
        <v>0</v>
      </c>
      <c r="GP15" s="6">
        <v>0</v>
      </c>
      <c r="GQ15" s="6">
        <f t="shared" ref="GQ15" si="380">GP15+GO15</f>
        <v>0</v>
      </c>
      <c r="GR15" s="10"/>
      <c r="GS15" s="10">
        <v>92</v>
      </c>
      <c r="GT15" s="6">
        <f t="shared" ref="GT15" si="381">GS15+GR15</f>
        <v>92</v>
      </c>
      <c r="GU15" s="6">
        <v>151</v>
      </c>
      <c r="GV15" s="6">
        <v>0</v>
      </c>
      <c r="GW15" s="6">
        <f t="shared" ref="GW15" si="382">GV15+GU15</f>
        <v>151</v>
      </c>
      <c r="GX15" s="6">
        <v>38</v>
      </c>
      <c r="GY15" s="6">
        <v>0</v>
      </c>
      <c r="GZ15" s="6">
        <f t="shared" ref="GZ15" si="383">GY15+GX15</f>
        <v>38</v>
      </c>
      <c r="HA15" s="10">
        <f t="shared" ref="HA15" si="384">GO15+GL15+GI15+GF15+GC15+FZ15+FW15+FT15+FQ15+FN15+FK15+FH15+FE15+FB15+EY15+EV15+ES15+EP15+EM15+EJ15+EG15+ED15+EA15+GR15+GU15+GX15</f>
        <v>784</v>
      </c>
      <c r="HB15" s="10">
        <f t="shared" ref="HB15" si="385">GP15+GM15+GJ15+GG15+GD15+GA15+FX15+FU15+FR15+FO15+FL15+FI15+FF15+FC15+EZ15+EW15+ET15+EQ15+EN15+EK15+EH15+EE15+EB15+GS15+GV15+GY15</f>
        <v>92</v>
      </c>
      <c r="HC15" s="10">
        <f t="shared" ref="HC15" si="386">HB15+HA15</f>
        <v>876</v>
      </c>
      <c r="HD15" s="10">
        <f t="shared" ref="HD15" si="387">+DS15</f>
        <v>595</v>
      </c>
      <c r="HE15" s="10">
        <f t="shared" ref="HE15" si="388">+DT15</f>
        <v>255</v>
      </c>
      <c r="HF15" s="10">
        <f t="shared" ref="HF15" si="389">+DU15</f>
        <v>0</v>
      </c>
      <c r="HG15" s="10">
        <f t="shared" ref="HG15:HH15" si="390">+DV15</f>
        <v>29</v>
      </c>
      <c r="HH15" s="10">
        <f t="shared" si="390"/>
        <v>879</v>
      </c>
      <c r="HI15" s="9">
        <f t="shared" ref="HI15" si="391">DX15</f>
        <v>6.5384615384615381E-3</v>
      </c>
      <c r="HJ15" s="9">
        <f t="shared" ref="HJ15" si="392">DY15</f>
        <v>2.2307692307692309E-4</v>
      </c>
      <c r="HK15" s="65">
        <f t="shared" si="107"/>
        <v>6.7615384615384612E-3</v>
      </c>
      <c r="HL15" s="65">
        <f t="shared" si="108"/>
        <v>6.7615384615384612E-3</v>
      </c>
      <c r="HM15" s="6">
        <f t="shared" si="50"/>
        <v>130000</v>
      </c>
      <c r="HN15" s="6">
        <f t="shared" si="51"/>
        <v>0</v>
      </c>
      <c r="HO15" s="10">
        <f t="shared" si="52"/>
        <v>879</v>
      </c>
      <c r="HP15" s="10">
        <f t="shared" si="53"/>
        <v>876</v>
      </c>
      <c r="HQ15" s="10">
        <f t="shared" ref="HQ15" si="393">HO15-HP15</f>
        <v>3</v>
      </c>
      <c r="HR15" s="8">
        <v>10.35</v>
      </c>
      <c r="HS15" s="10">
        <f t="shared" ref="HS15" si="394">HR15*HQ15</f>
        <v>31.049999999999997</v>
      </c>
      <c r="HT15" s="10">
        <f t="shared" si="56"/>
        <v>-879</v>
      </c>
      <c r="HU15" s="66">
        <v>0</v>
      </c>
      <c r="HV15" s="6"/>
    </row>
    <row r="16" spans="1:230" s="44" customFormat="1" ht="33.75" customHeight="1" x14ac:dyDescent="0.5">
      <c r="A16" s="6">
        <v>4067</v>
      </c>
      <c r="B16" s="15" t="s">
        <v>141</v>
      </c>
      <c r="C16" s="6" t="s">
        <v>167</v>
      </c>
      <c r="D16" s="6" t="s">
        <v>205</v>
      </c>
      <c r="E16" s="34" t="s">
        <v>53</v>
      </c>
      <c r="F16" s="2">
        <v>36</v>
      </c>
      <c r="G16" s="48">
        <v>231415</v>
      </c>
      <c r="H16" s="42" t="s">
        <v>139</v>
      </c>
      <c r="I16" s="20">
        <v>1.002</v>
      </c>
      <c r="J16" s="9">
        <v>0</v>
      </c>
      <c r="K16" s="4">
        <v>134060</v>
      </c>
      <c r="L16" s="2"/>
      <c r="M16" s="6">
        <v>130000</v>
      </c>
      <c r="N16" s="6">
        <f t="shared" ref="N16" si="395">L16+M16</f>
        <v>130000</v>
      </c>
      <c r="O16" s="6">
        <f t="shared" ref="O16" si="396">L16*J16</f>
        <v>0</v>
      </c>
      <c r="P16" s="6">
        <f t="shared" ref="P16" si="397">M16*J16</f>
        <v>0</v>
      </c>
      <c r="Q16" s="6">
        <f t="shared" ref="Q16" si="398">O16+P16</f>
        <v>0</v>
      </c>
      <c r="R16" s="16">
        <v>0</v>
      </c>
      <c r="S16" s="16">
        <v>0</v>
      </c>
      <c r="T16" s="16">
        <v>0</v>
      </c>
      <c r="U16" s="16">
        <v>0</v>
      </c>
      <c r="V16" s="10">
        <f t="shared" ref="V16" si="399">U16+T16+S16+R16</f>
        <v>0</v>
      </c>
      <c r="W16" s="10">
        <v>0</v>
      </c>
      <c r="X16" s="16">
        <v>0</v>
      </c>
      <c r="Y16" s="16">
        <v>0</v>
      </c>
      <c r="Z16" s="16">
        <v>0</v>
      </c>
      <c r="AA16" s="10">
        <f t="shared" ref="AA16" si="400">SUM(W16:Z16)</f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16">
        <v>0</v>
      </c>
      <c r="AW16" s="16">
        <v>0</v>
      </c>
      <c r="AX16" s="16">
        <v>0</v>
      </c>
      <c r="AY16" s="16">
        <v>0</v>
      </c>
      <c r="AZ16" s="16">
        <v>0</v>
      </c>
      <c r="BA16" s="16">
        <v>0</v>
      </c>
      <c r="BB16" s="16">
        <v>0</v>
      </c>
      <c r="BC16" s="16">
        <v>0</v>
      </c>
      <c r="BD16" s="16">
        <v>0</v>
      </c>
      <c r="BE16" s="16">
        <v>0</v>
      </c>
      <c r="BF16" s="16">
        <v>0</v>
      </c>
      <c r="BG16" s="16">
        <v>0</v>
      </c>
      <c r="BH16" s="16">
        <v>0</v>
      </c>
      <c r="BI16" s="16">
        <v>0</v>
      </c>
      <c r="BJ16" s="16">
        <v>0</v>
      </c>
      <c r="BK16" s="16">
        <v>0</v>
      </c>
      <c r="BL16" s="16">
        <v>0</v>
      </c>
      <c r="BM16" s="16">
        <v>0</v>
      </c>
      <c r="BN16" s="16">
        <v>0</v>
      </c>
      <c r="BO16" s="16">
        <v>0</v>
      </c>
      <c r="BP16" s="6">
        <v>0</v>
      </c>
      <c r="BQ16" s="6">
        <v>0</v>
      </c>
      <c r="BR16" s="6">
        <v>0</v>
      </c>
      <c r="BS16" s="10">
        <v>0</v>
      </c>
      <c r="BT16" s="6">
        <f t="shared" si="346"/>
        <v>0</v>
      </c>
      <c r="BU16" s="6">
        <v>0</v>
      </c>
      <c r="BV16" s="6">
        <v>0</v>
      </c>
      <c r="BW16" s="6">
        <v>0</v>
      </c>
      <c r="BX16" s="6">
        <v>0</v>
      </c>
      <c r="BY16" s="10">
        <f t="shared" si="347"/>
        <v>0</v>
      </c>
      <c r="BZ16" s="6">
        <v>0</v>
      </c>
      <c r="CA16" s="6">
        <v>0</v>
      </c>
      <c r="CB16" s="6">
        <v>0</v>
      </c>
      <c r="CC16" s="6">
        <v>0</v>
      </c>
      <c r="CD16" s="10">
        <f t="shared" ref="CD16" si="401">SUM(BZ16:CC16)</f>
        <v>0</v>
      </c>
      <c r="CE16" s="10">
        <f>IFERROR(VLOOKUP(G16,'[1]Ass MF'!G$2:H$491,2,0),0)</f>
        <v>0</v>
      </c>
      <c r="CF16" s="10">
        <v>0</v>
      </c>
      <c r="CG16" s="10">
        <v>0</v>
      </c>
      <c r="CH16" s="10">
        <v>0</v>
      </c>
      <c r="CI16" s="10">
        <f t="shared" ref="CI16" si="402">CH16+CG16+CF16+CE16</f>
        <v>0</v>
      </c>
      <c r="CJ16" s="10">
        <v>0</v>
      </c>
      <c r="CK16" s="10">
        <v>0</v>
      </c>
      <c r="CL16" s="10">
        <v>0</v>
      </c>
      <c r="CM16" s="10">
        <v>0</v>
      </c>
      <c r="CN16" s="10">
        <f t="shared" ref="CN16" si="403">CM16+CL16+CK16+CJ16</f>
        <v>0</v>
      </c>
      <c r="CO16" s="10">
        <v>0</v>
      </c>
      <c r="CP16" s="10">
        <v>1</v>
      </c>
      <c r="CQ16" s="10">
        <v>0</v>
      </c>
      <c r="CR16" s="10">
        <v>0</v>
      </c>
      <c r="CS16" s="10">
        <f t="shared" ref="CS16" si="404">CR16+CQ16+CP16+CO16</f>
        <v>1</v>
      </c>
      <c r="CT16" s="10">
        <v>0</v>
      </c>
      <c r="CU16" s="10">
        <v>0</v>
      </c>
      <c r="CV16" s="10">
        <v>0</v>
      </c>
      <c r="CW16" s="10">
        <v>0</v>
      </c>
      <c r="CX16" s="10">
        <f t="shared" ref="CX16" si="405">CW16+CV16+CU16+CT16</f>
        <v>0</v>
      </c>
      <c r="CY16" s="10">
        <v>0</v>
      </c>
      <c r="CZ16" s="10">
        <v>0</v>
      </c>
      <c r="DA16" s="10">
        <v>0</v>
      </c>
      <c r="DB16" s="10"/>
      <c r="DC16" s="10">
        <f t="shared" ref="DC16" si="406">DB16+DA16+CZ16+CY16</f>
        <v>0</v>
      </c>
      <c r="DD16" s="10">
        <v>0</v>
      </c>
      <c r="DE16" s="10">
        <v>0</v>
      </c>
      <c r="DF16" s="10">
        <v>0</v>
      </c>
      <c r="DG16" s="10">
        <v>0</v>
      </c>
      <c r="DH16" s="10">
        <f t="shared" ref="DH16" si="407">DG16+DF16+DE16+DD16</f>
        <v>0</v>
      </c>
      <c r="DI16" s="10">
        <v>0</v>
      </c>
      <c r="DJ16" s="10">
        <v>1</v>
      </c>
      <c r="DK16" s="10">
        <f>IFERROR(VLOOKUP(G16,'[2]Rep MF'!G$2:H$233,2,0),0)</f>
        <v>0</v>
      </c>
      <c r="DL16" s="10">
        <v>0</v>
      </c>
      <c r="DM16" s="10">
        <f t="shared" ref="DM16" si="408">DL16+DK16+DJ16+DI16</f>
        <v>1</v>
      </c>
      <c r="DN16" s="10">
        <v>0</v>
      </c>
      <c r="DO16" s="10">
        <v>4</v>
      </c>
      <c r="DP16" s="10">
        <v>0</v>
      </c>
      <c r="DQ16" s="10">
        <v>0</v>
      </c>
      <c r="DR16" s="10">
        <f t="shared" ref="DR16" si="409">DQ16+DP16+DO16+DN16</f>
        <v>4</v>
      </c>
      <c r="DS16" s="10">
        <f t="shared" ref="DS16" si="410">+R16+AB16+AG16+AL16+AQ16+AV16+BA16+BF16+BK16+BP16+BU16+W16+BZ16+CE16+CJ16+CO16+CT16+CY16+DD16+DI16+DN16</f>
        <v>0</v>
      </c>
      <c r="DT16" s="10">
        <f t="shared" ref="DT16" si="411">+S16+AC16+AH16+AM16+AR16+AW16+BB16+BG16+BL16+BQ16+BV16+X16+CA16+CF16+CK16+CP16+CU16+CZ16+DE16+DJ16+DO16</f>
        <v>6</v>
      </c>
      <c r="DU16" s="10">
        <f t="shared" ref="DU16" si="412">+T16+AD16+AI16+AN16+AS16+AX16+BC16+BH16+BM16+BR16+BW16+Y16+CB16+CG16+CL16+CQ16+CV16+DA16+DF16+DK16+DP16</f>
        <v>0</v>
      </c>
      <c r="DV16" s="10">
        <f t="shared" ref="DV16" si="413">+U16+AE16+AJ16+AO16+AT16+AY16+BD16+BI16+BN16+BS16+BX16+Z16+CC16+CH16+CM16+CR16+CW16+DB16+DG16+DL16+DQ16</f>
        <v>0</v>
      </c>
      <c r="DW16" s="4">
        <f t="shared" ref="DW16" si="414">DV16+DU16+DT16+DS16</f>
        <v>6</v>
      </c>
      <c r="DX16" s="12">
        <f t="shared" ref="DX16" si="415">(DS16+DT16)/N16</f>
        <v>4.6153846153846151E-5</v>
      </c>
      <c r="DY16" s="9">
        <f t="shared" ref="DY16" si="416">(DU16+DV16)/N16</f>
        <v>0</v>
      </c>
      <c r="DZ16" s="12">
        <f t="shared" ref="DZ16" si="417">+DW16/N16</f>
        <v>4.6153846153846151E-5</v>
      </c>
      <c r="EA16" s="16">
        <v>0</v>
      </c>
      <c r="EB16" s="6">
        <v>0</v>
      </c>
      <c r="EC16" s="10">
        <f t="shared" ref="EC16" si="418">EA16+EB16</f>
        <v>0</v>
      </c>
      <c r="ED16" s="6">
        <v>0</v>
      </c>
      <c r="EE16" s="6">
        <v>0</v>
      </c>
      <c r="EF16" s="6">
        <v>0</v>
      </c>
      <c r="EG16" s="6">
        <v>0</v>
      </c>
      <c r="EH16" s="6">
        <v>0</v>
      </c>
      <c r="EI16" s="6">
        <v>0</v>
      </c>
      <c r="EJ16" s="6">
        <v>0</v>
      </c>
      <c r="EK16" s="6">
        <v>0</v>
      </c>
      <c r="EL16" s="6">
        <v>0</v>
      </c>
      <c r="EM16" s="6">
        <v>0</v>
      </c>
      <c r="EN16" s="6">
        <v>0</v>
      </c>
      <c r="EO16" s="6">
        <f t="shared" ref="EO16" si="419">EM16+EN16</f>
        <v>0</v>
      </c>
      <c r="EP16" s="6">
        <v>0</v>
      </c>
      <c r="EQ16" s="6">
        <v>0</v>
      </c>
      <c r="ER16" s="6">
        <v>0</v>
      </c>
      <c r="ES16" s="6">
        <v>0</v>
      </c>
      <c r="ET16" s="6">
        <v>0</v>
      </c>
      <c r="EU16" s="6">
        <v>0</v>
      </c>
      <c r="EV16" s="6">
        <v>0</v>
      </c>
      <c r="EW16" s="6">
        <v>0</v>
      </c>
      <c r="EX16" s="6">
        <v>0</v>
      </c>
      <c r="EY16" s="6">
        <v>0</v>
      </c>
      <c r="EZ16" s="6">
        <v>0</v>
      </c>
      <c r="FA16" s="6">
        <v>0</v>
      </c>
      <c r="FB16" s="6">
        <v>0</v>
      </c>
      <c r="FC16" s="6">
        <v>0</v>
      </c>
      <c r="FD16" s="6">
        <f t="shared" ref="FD16" si="420">FB16+FC16</f>
        <v>0</v>
      </c>
      <c r="FE16" s="6">
        <v>0</v>
      </c>
      <c r="FF16" s="6">
        <v>0</v>
      </c>
      <c r="FG16" s="6">
        <f t="shared" ref="FG16" si="421">FE16+FF16</f>
        <v>0</v>
      </c>
      <c r="FH16" s="6">
        <v>0</v>
      </c>
      <c r="FI16" s="6">
        <v>0</v>
      </c>
      <c r="FJ16" s="6">
        <f t="shared" ref="FJ16" si="422">FH16+FI16</f>
        <v>0</v>
      </c>
      <c r="FK16" s="6">
        <v>0</v>
      </c>
      <c r="FL16" s="6">
        <v>0</v>
      </c>
      <c r="FM16" s="6">
        <f t="shared" ref="FM16" si="423">FL16+FK16</f>
        <v>0</v>
      </c>
      <c r="FN16" s="6">
        <v>0</v>
      </c>
      <c r="FO16" s="6">
        <v>0</v>
      </c>
      <c r="FP16" s="6">
        <f t="shared" ref="FP16" si="424">FO16+FN16</f>
        <v>0</v>
      </c>
      <c r="FQ16" s="6">
        <v>0</v>
      </c>
      <c r="FR16" s="6">
        <v>0</v>
      </c>
      <c r="FS16" s="6">
        <f t="shared" ref="FS16" si="425">FQ16+FR16</f>
        <v>0</v>
      </c>
      <c r="FT16" s="6">
        <v>0</v>
      </c>
      <c r="FU16" s="6">
        <v>0</v>
      </c>
      <c r="FV16" s="6">
        <f t="shared" ref="FV16" si="426">FU16+FT16</f>
        <v>0</v>
      </c>
      <c r="FW16" s="6">
        <v>0</v>
      </c>
      <c r="FX16" s="6">
        <v>0</v>
      </c>
      <c r="FY16" s="6">
        <f t="shared" ref="FY16" si="427">FX16+FW16</f>
        <v>0</v>
      </c>
      <c r="FZ16" s="6">
        <v>0</v>
      </c>
      <c r="GA16" s="6">
        <v>0</v>
      </c>
      <c r="GB16" s="6">
        <f t="shared" ref="GB16" si="428">FZ16+GA16</f>
        <v>0</v>
      </c>
      <c r="GC16" s="6">
        <v>0</v>
      </c>
      <c r="GD16" s="6">
        <v>0</v>
      </c>
      <c r="GE16" s="6">
        <f t="shared" ref="GE16" si="429">GC16+GD16</f>
        <v>0</v>
      </c>
      <c r="GF16" s="6">
        <v>0</v>
      </c>
      <c r="GG16" s="6">
        <v>0</v>
      </c>
      <c r="GH16" s="6">
        <f t="shared" ref="GH16" si="430">GG16+GF16</f>
        <v>0</v>
      </c>
      <c r="GI16" s="6">
        <v>0</v>
      </c>
      <c r="GJ16" s="6">
        <v>0</v>
      </c>
      <c r="GK16" s="6">
        <f t="shared" ref="GK16" si="431">GJ16+GI16</f>
        <v>0</v>
      </c>
      <c r="GL16" s="10">
        <v>0</v>
      </c>
      <c r="GM16" s="10">
        <v>1</v>
      </c>
      <c r="GN16" s="10">
        <f t="shared" ref="GN16" si="432">GM16+GL16</f>
        <v>1</v>
      </c>
      <c r="GO16" s="6">
        <v>0</v>
      </c>
      <c r="GP16" s="6">
        <v>0</v>
      </c>
      <c r="GQ16" s="6">
        <f t="shared" ref="GQ16" si="433">GP16+GO16</f>
        <v>0</v>
      </c>
      <c r="GR16" s="6"/>
      <c r="GS16" s="6"/>
      <c r="GT16" s="6">
        <f t="shared" ref="GT16" si="434">GS16+GR16</f>
        <v>0</v>
      </c>
      <c r="GU16" s="6">
        <v>0</v>
      </c>
      <c r="GV16" s="6">
        <v>0</v>
      </c>
      <c r="GW16" s="6">
        <f t="shared" ref="GW16" si="435">GV16+GU16</f>
        <v>0</v>
      </c>
      <c r="GX16" s="6">
        <v>1</v>
      </c>
      <c r="GY16" s="6">
        <v>0</v>
      </c>
      <c r="GZ16" s="6">
        <f t="shared" ref="GZ16" si="436">GY16+GX16</f>
        <v>1</v>
      </c>
      <c r="HA16" s="10">
        <f t="shared" ref="HA16" si="437">GO16+GL16+GI16+GF16+GC16+FZ16+FW16+FT16+FQ16+FN16+FK16+FH16+FE16+FB16+EY16+EV16+ES16+EP16+EM16+EJ16+EG16+ED16+EA16+GR16+GU16+GX16</f>
        <v>1</v>
      </c>
      <c r="HB16" s="10">
        <f t="shared" ref="HB16" si="438">GP16+GM16+GJ16+GG16+GD16+GA16+FX16+FU16+FR16+FO16+FL16+FI16+FF16+FC16+EZ16+EW16+ET16+EQ16+EN16+EK16+EH16+EE16+EB16+GS16+GV16+GY16</f>
        <v>1</v>
      </c>
      <c r="HC16" s="10">
        <f t="shared" ref="HC16" si="439">HB16+HA16</f>
        <v>2</v>
      </c>
      <c r="HD16" s="10">
        <f t="shared" ref="HD16" si="440">+DS16</f>
        <v>0</v>
      </c>
      <c r="HE16" s="10">
        <f t="shared" ref="HE16" si="441">+DT16</f>
        <v>6</v>
      </c>
      <c r="HF16" s="10">
        <f t="shared" ref="HF16" si="442">+DU16</f>
        <v>0</v>
      </c>
      <c r="HG16" s="10">
        <f t="shared" ref="HG16:HH16" si="443">+DV16</f>
        <v>0</v>
      </c>
      <c r="HH16" s="10">
        <f t="shared" si="443"/>
        <v>6</v>
      </c>
      <c r="HI16" s="9">
        <f t="shared" ref="HI16" si="444">DX16</f>
        <v>4.6153846153846151E-5</v>
      </c>
      <c r="HJ16" s="9">
        <f t="shared" ref="HJ16" si="445">DY16</f>
        <v>0</v>
      </c>
      <c r="HK16" s="65">
        <f t="shared" si="107"/>
        <v>4.6153846153846151E-5</v>
      </c>
      <c r="HL16" s="65">
        <f t="shared" si="108"/>
        <v>4.6153846153846151E-5</v>
      </c>
      <c r="HM16" s="6">
        <f t="shared" si="50"/>
        <v>130000</v>
      </c>
      <c r="HN16" s="6">
        <f t="shared" si="51"/>
        <v>0</v>
      </c>
      <c r="HO16" s="10">
        <f t="shared" si="52"/>
        <v>6</v>
      </c>
      <c r="HP16" s="10">
        <f t="shared" si="53"/>
        <v>2</v>
      </c>
      <c r="HQ16" s="10">
        <f t="shared" ref="HQ16" si="446">HO16-HP16</f>
        <v>4</v>
      </c>
      <c r="HR16" s="8">
        <v>72.148470000000003</v>
      </c>
      <c r="HS16" s="10">
        <f t="shared" ref="HS16" si="447">HR16*HQ16</f>
        <v>288.59388000000001</v>
      </c>
      <c r="HT16" s="10">
        <f t="shared" si="56"/>
        <v>-6</v>
      </c>
      <c r="HU16" s="66">
        <v>0</v>
      </c>
      <c r="HV16" s="6"/>
    </row>
    <row r="17" spans="1:230" s="44" customFormat="1" ht="33.75" customHeight="1" x14ac:dyDescent="0.5">
      <c r="A17" s="6">
        <v>4112</v>
      </c>
      <c r="B17" s="6" t="s">
        <v>104</v>
      </c>
      <c r="C17" s="6" t="s">
        <v>167</v>
      </c>
      <c r="D17" s="6" t="s">
        <v>205</v>
      </c>
      <c r="E17" s="34" t="s">
        <v>53</v>
      </c>
      <c r="F17" s="6">
        <v>42</v>
      </c>
      <c r="G17" s="48">
        <v>218666</v>
      </c>
      <c r="H17" s="39" t="s">
        <v>105</v>
      </c>
      <c r="I17" s="8">
        <v>1</v>
      </c>
      <c r="J17" s="9">
        <v>0</v>
      </c>
      <c r="K17" s="4">
        <v>445633</v>
      </c>
      <c r="L17" s="6">
        <v>0</v>
      </c>
      <c r="M17" s="6">
        <v>390000</v>
      </c>
      <c r="N17" s="6">
        <f t="shared" ref="N17" si="448">L17+M17</f>
        <v>390000</v>
      </c>
      <c r="O17" s="6">
        <f t="shared" ref="O17" si="449">L17*J17</f>
        <v>0</v>
      </c>
      <c r="P17" s="6">
        <f t="shared" ref="P17" si="450">M17*J17</f>
        <v>0</v>
      </c>
      <c r="Q17" s="6">
        <f t="shared" ref="Q17" si="451">O17+P17</f>
        <v>0</v>
      </c>
      <c r="R17" s="10">
        <v>0</v>
      </c>
      <c r="S17" s="10">
        <v>0</v>
      </c>
      <c r="T17" s="10">
        <v>0</v>
      </c>
      <c r="U17" s="10">
        <v>0</v>
      </c>
      <c r="V17" s="10">
        <f t="shared" ref="V17" si="452">U17+T17+S17+R17</f>
        <v>0</v>
      </c>
      <c r="W17" s="10">
        <v>0</v>
      </c>
      <c r="X17" s="10"/>
      <c r="Y17" s="10"/>
      <c r="Z17" s="10"/>
      <c r="AA17" s="10">
        <f t="shared" ref="AA17" si="453">SUM(W17:Z17)</f>
        <v>0</v>
      </c>
      <c r="AB17" s="10">
        <v>0</v>
      </c>
      <c r="AC17" s="10">
        <v>0</v>
      </c>
      <c r="AD17" s="10"/>
      <c r="AE17" s="6"/>
      <c r="AF17" s="10">
        <f t="shared" ref="AF17" si="454">AE17+AD17+AC17+AB17</f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f t="shared" ref="AK17" si="455">AJ17+AI17+AH17+AG17</f>
        <v>0</v>
      </c>
      <c r="AL17" s="10">
        <v>0</v>
      </c>
      <c r="AM17" s="10">
        <v>0</v>
      </c>
      <c r="AN17" s="10">
        <v>0</v>
      </c>
      <c r="AO17" s="6">
        <v>0</v>
      </c>
      <c r="AP17" s="10">
        <f t="shared" ref="AP17" si="456">AO17+AN17+AM17+AL17</f>
        <v>0</v>
      </c>
      <c r="AQ17" s="10"/>
      <c r="AR17" s="11"/>
      <c r="AS17" s="10"/>
      <c r="AT17" s="10"/>
      <c r="AU17" s="6"/>
      <c r="AV17" s="6"/>
      <c r="AW17" s="6"/>
      <c r="AX17" s="6"/>
      <c r="AY17" s="6"/>
      <c r="AZ17" s="6"/>
      <c r="BA17" s="6">
        <v>0</v>
      </c>
      <c r="BB17" s="6">
        <v>0</v>
      </c>
      <c r="BC17" s="6">
        <v>0</v>
      </c>
      <c r="BD17" s="6">
        <v>0</v>
      </c>
      <c r="BE17" s="10">
        <f t="shared" ref="BE17" si="457">BD17+BC17+BB17+BA17</f>
        <v>0</v>
      </c>
      <c r="BF17" s="6">
        <v>26</v>
      </c>
      <c r="BG17" s="6">
        <v>0</v>
      </c>
      <c r="BH17" s="6">
        <v>0</v>
      </c>
      <c r="BI17" s="6">
        <v>0</v>
      </c>
      <c r="BJ17" s="10">
        <f t="shared" ref="BJ17" si="458">BI17+BH17+BG17+BF17</f>
        <v>26</v>
      </c>
      <c r="BK17" s="6">
        <v>0</v>
      </c>
      <c r="BL17" s="6">
        <v>0</v>
      </c>
      <c r="BM17" s="6">
        <v>0</v>
      </c>
      <c r="BN17" s="6">
        <v>0</v>
      </c>
      <c r="BO17" s="10">
        <f t="shared" ref="BO17" si="459">SUM(BK17:BN17)</f>
        <v>0</v>
      </c>
      <c r="BP17" s="6">
        <v>0</v>
      </c>
      <c r="BQ17" s="6">
        <v>0</v>
      </c>
      <c r="BR17" s="6">
        <v>0</v>
      </c>
      <c r="BS17" s="6">
        <v>0</v>
      </c>
      <c r="BT17" s="10">
        <f t="shared" ref="BT17" si="460">SUM(BP17:BS17)</f>
        <v>0</v>
      </c>
      <c r="BU17" s="6">
        <v>0</v>
      </c>
      <c r="BV17" s="6">
        <v>0</v>
      </c>
      <c r="BW17" s="6">
        <v>0</v>
      </c>
      <c r="BX17" s="6">
        <v>0</v>
      </c>
      <c r="BY17" s="10">
        <f t="shared" ref="BY17" si="461">SUM(BU17:BX17)</f>
        <v>0</v>
      </c>
      <c r="BZ17" s="6">
        <v>0</v>
      </c>
      <c r="CA17" s="6">
        <v>0</v>
      </c>
      <c r="CB17" s="6">
        <v>0</v>
      </c>
      <c r="CC17" s="6">
        <v>0</v>
      </c>
      <c r="CD17" s="10">
        <f t="shared" ref="CD17" si="462">SUM(BZ17:CC17)</f>
        <v>0</v>
      </c>
      <c r="CE17" s="10">
        <f>IFERROR(VLOOKUP(G17,'[1]Ass MF'!G$2:H$491,2,0),0)</f>
        <v>0</v>
      </c>
      <c r="CF17" s="10">
        <v>0</v>
      </c>
      <c r="CG17" s="10">
        <v>0</v>
      </c>
      <c r="CH17" s="10">
        <v>0</v>
      </c>
      <c r="CI17" s="10">
        <f t="shared" ref="CI17" si="463">CH17+CG17+CF17+CE17</f>
        <v>0</v>
      </c>
      <c r="CJ17" s="10">
        <v>0</v>
      </c>
      <c r="CK17" s="10">
        <v>104</v>
      </c>
      <c r="CL17" s="10">
        <v>0</v>
      </c>
      <c r="CM17" s="10">
        <v>0</v>
      </c>
      <c r="CN17" s="10">
        <f t="shared" ref="CN17" si="464">CM17+CL17+CK17+CJ17</f>
        <v>104</v>
      </c>
      <c r="CO17" s="10">
        <v>0</v>
      </c>
      <c r="CP17" s="10">
        <v>1</v>
      </c>
      <c r="CQ17" s="10">
        <v>0</v>
      </c>
      <c r="CR17" s="10">
        <v>0</v>
      </c>
      <c r="CS17" s="10">
        <f t="shared" ref="CS17" si="465">CR17+CQ17+CP17+CO17</f>
        <v>1</v>
      </c>
      <c r="CT17" s="10">
        <v>1</v>
      </c>
      <c r="CU17" s="10">
        <v>0</v>
      </c>
      <c r="CV17" s="10">
        <v>0</v>
      </c>
      <c r="CW17" s="10">
        <v>0</v>
      </c>
      <c r="CX17" s="10">
        <f t="shared" ref="CX17" si="466">CW17+CV17+CU17+CT17</f>
        <v>1</v>
      </c>
      <c r="CY17" s="10">
        <v>0</v>
      </c>
      <c r="CZ17" s="10">
        <v>0</v>
      </c>
      <c r="DA17" s="10">
        <v>0</v>
      </c>
      <c r="DB17" s="10"/>
      <c r="DC17" s="10">
        <f t="shared" ref="DC17" si="467">DB17+DA17+CZ17+CY17</f>
        <v>0</v>
      </c>
      <c r="DD17" s="10">
        <v>0</v>
      </c>
      <c r="DE17" s="10">
        <v>0</v>
      </c>
      <c r="DF17" s="10">
        <v>0</v>
      </c>
      <c r="DG17" s="10">
        <v>0</v>
      </c>
      <c r="DH17" s="10">
        <f t="shared" ref="DH17" si="468">DG17+DF17+DE17+DD17</f>
        <v>0</v>
      </c>
      <c r="DI17" s="10">
        <v>0</v>
      </c>
      <c r="DJ17" s="10">
        <v>0</v>
      </c>
      <c r="DK17" s="10">
        <f>IFERROR(VLOOKUP(G17,'[2]Rep MF'!G$2:H$233,2,0),0)</f>
        <v>0</v>
      </c>
      <c r="DL17" s="10">
        <v>0</v>
      </c>
      <c r="DM17" s="10">
        <f t="shared" ref="DM17" si="469">DL17+DK17+DJ17+DI17</f>
        <v>0</v>
      </c>
      <c r="DN17" s="10">
        <v>0</v>
      </c>
      <c r="DO17" s="10">
        <v>4</v>
      </c>
      <c r="DP17" s="10">
        <v>0</v>
      </c>
      <c r="DQ17" s="10">
        <v>0</v>
      </c>
      <c r="DR17" s="10">
        <f t="shared" ref="DR17" si="470">DQ17+DP17+DO17+DN17</f>
        <v>4</v>
      </c>
      <c r="DS17" s="10">
        <f t="shared" ref="DS17" si="471">+R17+AB17+AG17+AL17+AQ17+AV17+BA17+BF17+BK17+BP17+BU17+W17+BZ17+CE17+CJ17+CO17+CT17+CY17+DD17+DI17+DN17</f>
        <v>27</v>
      </c>
      <c r="DT17" s="10">
        <f t="shared" ref="DT17" si="472">+S17+AC17+AH17+AM17+AR17+AW17+BB17+BG17+BL17+BQ17+BV17+X17+CA17+CF17+CK17+CP17+CU17+CZ17+DE17+DJ17+DO17</f>
        <v>109</v>
      </c>
      <c r="DU17" s="10">
        <f t="shared" ref="DU17" si="473">+T17+AD17+AI17+AN17+AS17+AX17+BC17+BH17+BM17+BR17+BW17+Y17+CB17+CG17+CL17+CQ17+CV17+DA17+DF17+DK17+DP17</f>
        <v>0</v>
      </c>
      <c r="DV17" s="10">
        <f t="shared" ref="DV17" si="474">+U17+AE17+AJ17+AO17+AT17+AY17+BD17+BI17+BN17+BS17+BX17+Z17+CC17+CH17+CM17+CR17+CW17+DB17+DG17+DL17+DQ17</f>
        <v>0</v>
      </c>
      <c r="DW17" s="4">
        <f t="shared" ref="DW17" si="475">DV17+DU17+DT17+DS17</f>
        <v>136</v>
      </c>
      <c r="DX17" s="12">
        <f t="shared" ref="DX17" si="476">(DS17+DT17)/N17</f>
        <v>3.4871794871794873E-4</v>
      </c>
      <c r="DY17" s="9">
        <f t="shared" ref="DY17" si="477">(DU17+DV17)/N17</f>
        <v>0</v>
      </c>
      <c r="DZ17" s="12">
        <f t="shared" ref="DZ17" si="478">+DW17/N17</f>
        <v>3.4871794871794873E-4</v>
      </c>
      <c r="EA17" s="10">
        <v>0</v>
      </c>
      <c r="EB17" s="6">
        <v>0</v>
      </c>
      <c r="EC17" s="10">
        <f t="shared" ref="EC17" si="479">EA17+EB17</f>
        <v>0</v>
      </c>
      <c r="ED17" s="6">
        <v>0</v>
      </c>
      <c r="EE17" s="6">
        <v>0</v>
      </c>
      <c r="EF17" s="6">
        <v>0</v>
      </c>
      <c r="EG17" s="6">
        <v>0</v>
      </c>
      <c r="EH17" s="6">
        <v>0</v>
      </c>
      <c r="EI17" s="6">
        <v>0</v>
      </c>
      <c r="EJ17" s="6">
        <v>0</v>
      </c>
      <c r="EK17" s="6">
        <v>0</v>
      </c>
      <c r="EL17" s="6">
        <v>0</v>
      </c>
      <c r="EM17" s="6">
        <v>0</v>
      </c>
      <c r="EN17" s="6">
        <v>0</v>
      </c>
      <c r="EO17" s="6">
        <f t="shared" ref="EO17" si="480">EM17+EN17</f>
        <v>0</v>
      </c>
      <c r="EP17" s="6">
        <v>0</v>
      </c>
      <c r="EQ17" s="6">
        <v>0</v>
      </c>
      <c r="ER17" s="6">
        <v>0</v>
      </c>
      <c r="ES17" s="6">
        <v>0</v>
      </c>
      <c r="ET17" s="6">
        <v>0</v>
      </c>
      <c r="EU17" s="6">
        <v>0</v>
      </c>
      <c r="EV17" s="6">
        <v>0</v>
      </c>
      <c r="EW17" s="6">
        <v>0</v>
      </c>
      <c r="EX17" s="6">
        <v>0</v>
      </c>
      <c r="EY17" s="6">
        <v>0</v>
      </c>
      <c r="EZ17" s="6">
        <v>0</v>
      </c>
      <c r="FA17" s="6">
        <v>0</v>
      </c>
      <c r="FB17" s="6">
        <v>0</v>
      </c>
      <c r="FC17" s="6">
        <v>0</v>
      </c>
      <c r="FD17" s="6">
        <f t="shared" ref="FD17" si="481">FB17+FC17</f>
        <v>0</v>
      </c>
      <c r="FE17" s="6">
        <v>0</v>
      </c>
      <c r="FF17" s="6">
        <v>0</v>
      </c>
      <c r="FG17" s="6">
        <f t="shared" ref="FG17" si="482">FE17+FF17</f>
        <v>0</v>
      </c>
      <c r="FH17" s="6">
        <v>0</v>
      </c>
      <c r="FI17" s="6">
        <v>0</v>
      </c>
      <c r="FJ17" s="6">
        <f t="shared" ref="FJ17" si="483">FH17+FI17</f>
        <v>0</v>
      </c>
      <c r="FK17" s="6">
        <v>0</v>
      </c>
      <c r="FL17" s="6">
        <v>0</v>
      </c>
      <c r="FM17" s="6">
        <f t="shared" ref="FM17" si="484">FL17+FK17</f>
        <v>0</v>
      </c>
      <c r="FN17" s="6">
        <v>0</v>
      </c>
      <c r="FO17" s="6">
        <v>0</v>
      </c>
      <c r="FP17" s="6">
        <f t="shared" ref="FP17" si="485">FO17+FN17</f>
        <v>0</v>
      </c>
      <c r="FQ17" s="6">
        <v>0</v>
      </c>
      <c r="FR17" s="6">
        <v>0</v>
      </c>
      <c r="FS17" s="6">
        <f t="shared" ref="FS17" si="486">FQ17+FR17</f>
        <v>0</v>
      </c>
      <c r="FT17" s="6">
        <v>0</v>
      </c>
      <c r="FU17" s="6">
        <v>0</v>
      </c>
      <c r="FV17" s="6">
        <f t="shared" ref="FV17" si="487">FU17+FT17</f>
        <v>0</v>
      </c>
      <c r="FW17" s="6">
        <v>0</v>
      </c>
      <c r="FX17" s="6">
        <v>0</v>
      </c>
      <c r="FY17" s="6">
        <f t="shared" ref="FY17" si="488">FX17+FW17</f>
        <v>0</v>
      </c>
      <c r="FZ17" s="6">
        <v>0</v>
      </c>
      <c r="GA17" s="6">
        <v>0</v>
      </c>
      <c r="GB17" s="6">
        <f t="shared" ref="GB17" si="489">FZ17+GA17</f>
        <v>0</v>
      </c>
      <c r="GC17" s="6">
        <v>0</v>
      </c>
      <c r="GD17" s="6">
        <v>0</v>
      </c>
      <c r="GE17" s="6">
        <f t="shared" ref="GE17" si="490">GC17+GD17</f>
        <v>0</v>
      </c>
      <c r="GF17" s="6">
        <v>0</v>
      </c>
      <c r="GG17" s="6">
        <v>0</v>
      </c>
      <c r="GH17" s="6">
        <f t="shared" ref="GH17" si="491">GG17+GF17</f>
        <v>0</v>
      </c>
      <c r="GI17" s="6">
        <v>26</v>
      </c>
      <c r="GJ17" s="6">
        <v>104</v>
      </c>
      <c r="GK17" s="6">
        <f t="shared" ref="GK17" si="492">GJ17+GI17</f>
        <v>130</v>
      </c>
      <c r="GL17" s="10">
        <v>0</v>
      </c>
      <c r="GM17" s="10">
        <v>1</v>
      </c>
      <c r="GN17" s="10">
        <f t="shared" ref="GN17" si="493">GM17+GL17</f>
        <v>1</v>
      </c>
      <c r="GO17" s="6">
        <v>1</v>
      </c>
      <c r="GP17" s="6">
        <v>0</v>
      </c>
      <c r="GQ17" s="6">
        <f t="shared" ref="GQ17" si="494">GP17+GO17</f>
        <v>1</v>
      </c>
      <c r="GR17" s="6"/>
      <c r="GS17" s="6"/>
      <c r="GT17" s="6">
        <f t="shared" ref="GT17" si="495">GS17+GR17</f>
        <v>0</v>
      </c>
      <c r="GU17" s="6">
        <v>0</v>
      </c>
      <c r="GV17" s="6">
        <v>0</v>
      </c>
      <c r="GW17" s="6">
        <f t="shared" ref="GW17" si="496">GV17+GU17</f>
        <v>0</v>
      </c>
      <c r="GX17" s="6">
        <v>0</v>
      </c>
      <c r="GY17" s="6">
        <v>0</v>
      </c>
      <c r="GZ17" s="6">
        <f t="shared" ref="GZ17" si="497">GY17+GX17</f>
        <v>0</v>
      </c>
      <c r="HA17" s="10">
        <f t="shared" ref="HA17" si="498">GO17+GL17+GI17+GF17+GC17+FZ17+FW17+FT17+FQ17+FN17+FK17+FH17+FE17+FB17+EY17+EV17+ES17+EP17+EM17+EJ17+EG17+ED17+EA17+GR17+GU17+GX17</f>
        <v>27</v>
      </c>
      <c r="HB17" s="10">
        <f t="shared" ref="HB17" si="499">GP17+GM17+GJ17+GG17+GD17+GA17+FX17+FU17+FR17+FO17+FL17+FI17+FF17+FC17+EZ17+EW17+ET17+EQ17+EN17+EK17+EH17+EE17+EB17+GS17+GV17+GY17</f>
        <v>105</v>
      </c>
      <c r="HC17" s="10">
        <f t="shared" ref="HC17" si="500">HB17+HA17</f>
        <v>132</v>
      </c>
      <c r="HD17" s="10">
        <f t="shared" ref="HD17" si="501">+DS17</f>
        <v>27</v>
      </c>
      <c r="HE17" s="10">
        <f t="shared" ref="HE17" si="502">+DT17</f>
        <v>109</v>
      </c>
      <c r="HF17" s="10">
        <f t="shared" ref="HF17" si="503">+DU17</f>
        <v>0</v>
      </c>
      <c r="HG17" s="10">
        <f t="shared" ref="HG17:HH17" si="504">+DV17</f>
        <v>0</v>
      </c>
      <c r="HH17" s="10">
        <f t="shared" si="504"/>
        <v>136</v>
      </c>
      <c r="HI17" s="9">
        <f t="shared" ref="HI17" si="505">DX17</f>
        <v>3.4871794871794873E-4</v>
      </c>
      <c r="HJ17" s="9">
        <f t="shared" ref="HJ17" si="506">DY17</f>
        <v>0</v>
      </c>
      <c r="HK17" s="65">
        <f t="shared" si="107"/>
        <v>3.4871794871794873E-4</v>
      </c>
      <c r="HL17" s="65">
        <f t="shared" si="108"/>
        <v>3.4871794871794873E-4</v>
      </c>
      <c r="HM17" s="6">
        <f t="shared" si="50"/>
        <v>390000</v>
      </c>
      <c r="HN17" s="6">
        <f t="shared" si="51"/>
        <v>0</v>
      </c>
      <c r="HO17" s="10">
        <f t="shared" si="52"/>
        <v>136</v>
      </c>
      <c r="HP17" s="10">
        <f t="shared" si="53"/>
        <v>132</v>
      </c>
      <c r="HQ17" s="10">
        <f t="shared" ref="HQ17" si="507">HO17-HP17</f>
        <v>4</v>
      </c>
      <c r="HR17" s="8">
        <v>93.771069999999995</v>
      </c>
      <c r="HS17" s="10">
        <f t="shared" ref="HS17" si="508">HR17*HQ17</f>
        <v>375.08427999999998</v>
      </c>
      <c r="HT17" s="10">
        <f t="shared" si="56"/>
        <v>-136</v>
      </c>
      <c r="HU17" s="66">
        <v>0</v>
      </c>
      <c r="HV17" s="6"/>
    </row>
    <row r="18" spans="1:230" s="44" customFormat="1" ht="33.75" customHeight="1" x14ac:dyDescent="0.5">
      <c r="A18" s="6">
        <v>4193</v>
      </c>
      <c r="B18" s="6" t="s">
        <v>99</v>
      </c>
      <c r="C18" s="6" t="s">
        <v>167</v>
      </c>
      <c r="D18" s="6" t="s">
        <v>205</v>
      </c>
      <c r="E18" s="34" t="s">
        <v>53</v>
      </c>
      <c r="F18" s="6">
        <v>39</v>
      </c>
      <c r="G18" s="48">
        <v>205719</v>
      </c>
      <c r="H18" s="39" t="s">
        <v>100</v>
      </c>
      <c r="I18" s="8">
        <v>1</v>
      </c>
      <c r="J18" s="9">
        <v>0</v>
      </c>
      <c r="K18" s="4">
        <v>171085</v>
      </c>
      <c r="L18" s="6">
        <v>180000</v>
      </c>
      <c r="M18" s="6">
        <v>0</v>
      </c>
      <c r="N18" s="6">
        <f t="shared" ref="N18" si="509">L18+M18</f>
        <v>180000</v>
      </c>
      <c r="O18" s="6">
        <f t="shared" ref="O18" si="510">L18*J18</f>
        <v>0</v>
      </c>
      <c r="P18" s="6">
        <f t="shared" ref="P18" si="511">M18*J18</f>
        <v>0</v>
      </c>
      <c r="Q18" s="6">
        <f t="shared" ref="Q18" si="512">O18+P18</f>
        <v>0</v>
      </c>
      <c r="R18" s="10">
        <v>1</v>
      </c>
      <c r="S18" s="10">
        <v>0</v>
      </c>
      <c r="T18" s="10">
        <v>0</v>
      </c>
      <c r="U18" s="10">
        <v>0</v>
      </c>
      <c r="V18" s="10">
        <f t="shared" ref="V18" si="513">U18+T18+S18+R18</f>
        <v>1</v>
      </c>
      <c r="W18" s="10">
        <v>0</v>
      </c>
      <c r="X18" s="10"/>
      <c r="Y18" s="10"/>
      <c r="Z18" s="10"/>
      <c r="AA18" s="10">
        <f t="shared" ref="AA18" si="514">SUM(W18:Z18)</f>
        <v>0</v>
      </c>
      <c r="AB18" s="10">
        <v>0</v>
      </c>
      <c r="AC18" s="10">
        <v>0</v>
      </c>
      <c r="AD18" s="10"/>
      <c r="AE18" s="6"/>
      <c r="AF18" s="10">
        <f t="shared" ref="AF18" si="515">AE18+AD18+AC18+AB18</f>
        <v>0</v>
      </c>
      <c r="AG18" s="10">
        <v>0</v>
      </c>
      <c r="AH18" s="10">
        <v>2</v>
      </c>
      <c r="AI18" s="10">
        <v>0</v>
      </c>
      <c r="AJ18" s="10">
        <v>0</v>
      </c>
      <c r="AK18" s="10">
        <f t="shared" ref="AK18" si="516">AJ18+AI18+AH18+AG18</f>
        <v>2</v>
      </c>
      <c r="AL18" s="10">
        <v>0</v>
      </c>
      <c r="AM18" s="10">
        <v>0</v>
      </c>
      <c r="AN18" s="10">
        <v>0</v>
      </c>
      <c r="AO18" s="6">
        <v>0</v>
      </c>
      <c r="AP18" s="10">
        <f t="shared" ref="AP18" si="517">AO18+AN18+AM18+AL18</f>
        <v>0</v>
      </c>
      <c r="AQ18" s="10"/>
      <c r="AR18" s="11"/>
      <c r="AS18" s="10"/>
      <c r="AT18" s="10"/>
      <c r="AU18" s="6"/>
      <c r="AV18" s="6"/>
      <c r="AW18" s="6"/>
      <c r="AX18" s="6"/>
      <c r="AY18" s="6"/>
      <c r="AZ18" s="6"/>
      <c r="BA18" s="6">
        <v>0</v>
      </c>
      <c r="BB18" s="6">
        <v>0</v>
      </c>
      <c r="BC18" s="6">
        <v>0</v>
      </c>
      <c r="BD18" s="6">
        <v>0</v>
      </c>
      <c r="BE18" s="10">
        <f t="shared" ref="BE18" si="518">BD18+BC18+BB18+BA18</f>
        <v>0</v>
      </c>
      <c r="BF18" s="6">
        <v>0</v>
      </c>
      <c r="BG18" s="6">
        <v>0</v>
      </c>
      <c r="BH18" s="6">
        <v>0</v>
      </c>
      <c r="BI18" s="6">
        <v>0</v>
      </c>
      <c r="BJ18" s="10">
        <f t="shared" ref="BJ18" si="519">BI18+BH18+BG18+BF18</f>
        <v>0</v>
      </c>
      <c r="BK18" s="6">
        <v>2</v>
      </c>
      <c r="BL18" s="6">
        <v>0</v>
      </c>
      <c r="BM18" s="6">
        <v>0</v>
      </c>
      <c r="BN18" s="6">
        <v>0</v>
      </c>
      <c r="BO18" s="10">
        <f t="shared" ref="BO18" si="520">SUM(BK18:BN18)</f>
        <v>2</v>
      </c>
      <c r="BP18" s="6">
        <v>0</v>
      </c>
      <c r="BQ18" s="6">
        <v>0</v>
      </c>
      <c r="BR18" s="6">
        <v>0</v>
      </c>
      <c r="BS18" s="6">
        <v>0</v>
      </c>
      <c r="BT18" s="10">
        <f t="shared" ref="BT18" si="521">SUM(BP18:BS18)</f>
        <v>0</v>
      </c>
      <c r="BU18" s="6">
        <v>0</v>
      </c>
      <c r="BV18" s="6">
        <v>0</v>
      </c>
      <c r="BW18" s="6">
        <v>0</v>
      </c>
      <c r="BX18" s="6">
        <v>0</v>
      </c>
      <c r="BY18" s="10">
        <f t="shared" ref="BY18" si="522">SUM(BU18:BX18)</f>
        <v>0</v>
      </c>
      <c r="BZ18" s="6">
        <v>0</v>
      </c>
      <c r="CA18" s="6">
        <v>124</v>
      </c>
      <c r="CB18" s="6">
        <v>0</v>
      </c>
      <c r="CC18" s="6">
        <v>0</v>
      </c>
      <c r="CD18" s="10">
        <f t="shared" ref="CD18" si="523">SUM(BZ18:CC18)</f>
        <v>124</v>
      </c>
      <c r="CE18" s="10">
        <f>IFERROR(VLOOKUP(G18,'[1]Ass MF'!G$2:H$491,2,0),0)</f>
        <v>0</v>
      </c>
      <c r="CF18" s="10">
        <v>0</v>
      </c>
      <c r="CG18" s="10">
        <v>0</v>
      </c>
      <c r="CH18" s="10">
        <v>0</v>
      </c>
      <c r="CI18" s="10">
        <f t="shared" ref="CI18" si="524">CH18+CG18+CF18+CE18</f>
        <v>0</v>
      </c>
      <c r="CJ18" s="10">
        <v>0</v>
      </c>
      <c r="CK18" s="10">
        <v>0</v>
      </c>
      <c r="CL18" s="10">
        <v>0</v>
      </c>
      <c r="CM18" s="10">
        <v>0</v>
      </c>
      <c r="CN18" s="10">
        <f t="shared" ref="CN18" si="525">CM18+CL18+CK18+CJ18</f>
        <v>0</v>
      </c>
      <c r="CO18" s="10">
        <v>0</v>
      </c>
      <c r="CP18" s="10">
        <v>0</v>
      </c>
      <c r="CQ18" s="10">
        <v>0</v>
      </c>
      <c r="CR18" s="10">
        <v>0</v>
      </c>
      <c r="CS18" s="10">
        <f t="shared" ref="CS18" si="526">CR18+CQ18+CP18+CO18</f>
        <v>0</v>
      </c>
      <c r="CT18" s="10">
        <v>0</v>
      </c>
      <c r="CU18" s="10">
        <v>0</v>
      </c>
      <c r="CV18" s="10">
        <v>0</v>
      </c>
      <c r="CW18" s="10">
        <v>0</v>
      </c>
      <c r="CX18" s="10">
        <f t="shared" ref="CX18" si="527">CW18+CV18+CU18+CT18</f>
        <v>0</v>
      </c>
      <c r="CY18" s="10">
        <v>0</v>
      </c>
      <c r="CZ18" s="10">
        <v>0</v>
      </c>
      <c r="DA18" s="10">
        <v>0</v>
      </c>
      <c r="DB18" s="10"/>
      <c r="DC18" s="10">
        <f t="shared" ref="DC18" si="528">DB18+DA18+CZ18+CY18</f>
        <v>0</v>
      </c>
      <c r="DD18" s="10">
        <v>0</v>
      </c>
      <c r="DE18" s="10">
        <v>0</v>
      </c>
      <c r="DF18" s="10">
        <v>0</v>
      </c>
      <c r="DG18" s="10">
        <v>9</v>
      </c>
      <c r="DH18" s="10">
        <f t="shared" ref="DH18" si="529">DG18+DF18+DE18+DD18</f>
        <v>9</v>
      </c>
      <c r="DI18" s="10">
        <v>5</v>
      </c>
      <c r="DJ18" s="10">
        <v>0</v>
      </c>
      <c r="DK18" s="10">
        <f>IFERROR(VLOOKUP(G18,'[2]Rep MF'!G$2:H$233,2,0),0)</f>
        <v>0</v>
      </c>
      <c r="DL18" s="10">
        <v>0</v>
      </c>
      <c r="DM18" s="10">
        <f t="shared" ref="DM18" si="530">DL18+DK18+DJ18+DI18</f>
        <v>5</v>
      </c>
      <c r="DN18" s="10">
        <v>0</v>
      </c>
      <c r="DO18" s="10">
        <v>2</v>
      </c>
      <c r="DP18" s="10">
        <v>0</v>
      </c>
      <c r="DQ18" s="10">
        <v>0</v>
      </c>
      <c r="DR18" s="10">
        <f t="shared" ref="DR18" si="531">DQ18+DP18+DO18+DN18</f>
        <v>2</v>
      </c>
      <c r="DS18" s="10">
        <f t="shared" ref="DS18" si="532">+R18+AB18+AG18+AL18+AQ18+AV18+BA18+BF18+BK18+BP18+BU18+W18+BZ18+CE18+CJ18+CO18+CT18+CY18+DD18+DI18+DN18</f>
        <v>8</v>
      </c>
      <c r="DT18" s="10">
        <f t="shared" ref="DT18" si="533">+S18+AC18+AH18+AM18+AR18+AW18+BB18+BG18+BL18+BQ18+BV18+X18+CA18+CF18+CK18+CP18+CU18+CZ18+DE18+DJ18+DO18</f>
        <v>128</v>
      </c>
      <c r="DU18" s="10">
        <f t="shared" ref="DU18" si="534">+T18+AD18+AI18+AN18+AS18+AX18+BC18+BH18+BM18+BR18+BW18+Y18+CB18+CG18+CL18+CQ18+CV18+DA18+DF18+DK18+DP18</f>
        <v>0</v>
      </c>
      <c r="DV18" s="10">
        <f t="shared" ref="DV18" si="535">+U18+AE18+AJ18+AO18+AT18+AY18+BD18+BI18+BN18+BS18+BX18+Z18+CC18+CH18+CM18+CR18+CW18+DB18+DG18+DL18+DQ18</f>
        <v>9</v>
      </c>
      <c r="DW18" s="4">
        <f t="shared" ref="DW18" si="536">DV18+DU18+DT18+DS18</f>
        <v>145</v>
      </c>
      <c r="DX18" s="12">
        <f t="shared" ref="DX18" si="537">(DS18+DT18)/N18</f>
        <v>7.5555555555555554E-4</v>
      </c>
      <c r="DY18" s="9">
        <f t="shared" ref="DY18" si="538">(DU18+DV18)/N18</f>
        <v>5.0000000000000002E-5</v>
      </c>
      <c r="DZ18" s="12">
        <f t="shared" ref="DZ18" si="539">+DW18/N18</f>
        <v>8.0555555555555556E-4</v>
      </c>
      <c r="EA18" s="10">
        <v>0</v>
      </c>
      <c r="EB18" s="6">
        <v>0</v>
      </c>
      <c r="EC18" s="10">
        <f t="shared" ref="EC18" si="540">EA18+EB18</f>
        <v>0</v>
      </c>
      <c r="ED18" s="6">
        <v>0</v>
      </c>
      <c r="EE18" s="6">
        <v>0</v>
      </c>
      <c r="EF18" s="6">
        <v>0</v>
      </c>
      <c r="EG18" s="6">
        <v>0</v>
      </c>
      <c r="EH18" s="6">
        <v>0</v>
      </c>
      <c r="EI18" s="6">
        <v>0</v>
      </c>
      <c r="EJ18" s="6">
        <v>0</v>
      </c>
      <c r="EK18" s="6">
        <v>0</v>
      </c>
      <c r="EL18" s="6">
        <v>0</v>
      </c>
      <c r="EM18" s="6">
        <v>0</v>
      </c>
      <c r="EN18" s="6">
        <v>0</v>
      </c>
      <c r="EO18" s="6">
        <f t="shared" ref="EO18" si="541">EM18+EN18</f>
        <v>0</v>
      </c>
      <c r="EP18" s="6">
        <v>0</v>
      </c>
      <c r="EQ18" s="6">
        <v>0</v>
      </c>
      <c r="ER18" s="6">
        <v>0</v>
      </c>
      <c r="ES18" s="6">
        <v>0</v>
      </c>
      <c r="ET18" s="6">
        <v>0</v>
      </c>
      <c r="EU18" s="6">
        <v>0</v>
      </c>
      <c r="EV18" s="6">
        <v>0</v>
      </c>
      <c r="EW18" s="6">
        <v>0</v>
      </c>
      <c r="EX18" s="6">
        <v>0</v>
      </c>
      <c r="EY18" s="6">
        <v>0</v>
      </c>
      <c r="EZ18" s="6">
        <v>0</v>
      </c>
      <c r="FA18" s="6">
        <v>0</v>
      </c>
      <c r="FB18" s="6">
        <v>0</v>
      </c>
      <c r="FC18" s="6">
        <v>0</v>
      </c>
      <c r="FD18" s="6">
        <f t="shared" ref="FD18" si="542">FB18+FC18</f>
        <v>0</v>
      </c>
      <c r="FE18" s="6">
        <v>0</v>
      </c>
      <c r="FF18" s="6">
        <v>0</v>
      </c>
      <c r="FG18" s="6">
        <f t="shared" ref="FG18" si="543">FE18+FF18</f>
        <v>0</v>
      </c>
      <c r="FH18" s="6">
        <v>0</v>
      </c>
      <c r="FI18" s="6">
        <v>0</v>
      </c>
      <c r="FJ18" s="6">
        <f t="shared" ref="FJ18" si="544">FH18+FI18</f>
        <v>0</v>
      </c>
      <c r="FK18" s="6">
        <v>0</v>
      </c>
      <c r="FL18" s="6">
        <v>0</v>
      </c>
      <c r="FM18" s="6">
        <f t="shared" ref="FM18" si="545">FL18+FK18</f>
        <v>0</v>
      </c>
      <c r="FN18" s="6">
        <v>0</v>
      </c>
      <c r="FO18" s="6">
        <v>0</v>
      </c>
      <c r="FP18" s="6">
        <f t="shared" ref="FP18" si="546">FO18+FN18</f>
        <v>0</v>
      </c>
      <c r="FQ18" s="6">
        <v>0</v>
      </c>
      <c r="FR18" s="6">
        <v>0</v>
      </c>
      <c r="FS18" s="6">
        <f t="shared" ref="FS18" si="547">FQ18+FR18</f>
        <v>0</v>
      </c>
      <c r="FT18" s="6">
        <v>3</v>
      </c>
      <c r="FU18" s="6">
        <v>2</v>
      </c>
      <c r="FV18" s="6">
        <f t="shared" ref="FV18" si="548">FU18+FT18</f>
        <v>5</v>
      </c>
      <c r="FW18" s="6">
        <v>0</v>
      </c>
      <c r="FX18" s="6">
        <v>0</v>
      </c>
      <c r="FY18" s="6">
        <f t="shared" ref="FY18" si="549">FX18+FW18</f>
        <v>0</v>
      </c>
      <c r="FZ18" s="6">
        <v>0</v>
      </c>
      <c r="GA18" s="6">
        <v>0</v>
      </c>
      <c r="GB18" s="6">
        <f t="shared" ref="GB18" si="550">FZ18+GA18</f>
        <v>0</v>
      </c>
      <c r="GC18" s="6">
        <v>0</v>
      </c>
      <c r="GD18" s="6">
        <v>124</v>
      </c>
      <c r="GE18" s="6">
        <f t="shared" ref="GE18" si="551">GC18+GD18</f>
        <v>124</v>
      </c>
      <c r="GF18" s="6">
        <v>0</v>
      </c>
      <c r="GG18" s="6">
        <v>0</v>
      </c>
      <c r="GH18" s="6">
        <f t="shared" ref="GH18" si="552">GG18+GF18</f>
        <v>0</v>
      </c>
      <c r="GI18" s="6">
        <v>0</v>
      </c>
      <c r="GJ18" s="6">
        <v>0</v>
      </c>
      <c r="GK18" s="6">
        <f t="shared" ref="GK18" si="553">GJ18+GI18</f>
        <v>0</v>
      </c>
      <c r="GL18" s="10">
        <v>0</v>
      </c>
      <c r="GM18" s="10">
        <v>0</v>
      </c>
      <c r="GN18" s="10">
        <f t="shared" ref="GN18" si="554">GM18+GL18</f>
        <v>0</v>
      </c>
      <c r="GO18" s="6">
        <v>0</v>
      </c>
      <c r="GP18" s="6">
        <v>0</v>
      </c>
      <c r="GQ18" s="6">
        <f t="shared" ref="GQ18" si="555">GP18+GO18</f>
        <v>0</v>
      </c>
      <c r="GR18" s="6"/>
      <c r="GS18" s="6"/>
      <c r="GT18" s="6">
        <f t="shared" ref="GT18" si="556">GS18+GR18</f>
        <v>0</v>
      </c>
      <c r="GU18" s="6">
        <v>9</v>
      </c>
      <c r="GV18" s="6">
        <v>0</v>
      </c>
      <c r="GW18" s="6">
        <f t="shared" ref="GW18" si="557">GV18+GU18</f>
        <v>9</v>
      </c>
      <c r="GX18" s="6">
        <v>5</v>
      </c>
      <c r="GY18" s="6">
        <v>0</v>
      </c>
      <c r="GZ18" s="6">
        <f t="shared" ref="GZ18" si="558">GY18+GX18</f>
        <v>5</v>
      </c>
      <c r="HA18" s="10">
        <f t="shared" ref="HA18" si="559">GO18+GL18+GI18+GF18+GC18+FZ18+FW18+FT18+FQ18+FN18+FK18+FH18+FE18+FB18+EY18+EV18+ES18+EP18+EM18+EJ18+EG18+ED18+EA18+GR18+GU18+GX18</f>
        <v>17</v>
      </c>
      <c r="HB18" s="10">
        <f t="shared" ref="HB18" si="560">GP18+GM18+GJ18+GG18+GD18+GA18+FX18+FU18+FR18+FO18+FL18+FI18+FF18+FC18+EZ18+EW18+ET18+EQ18+EN18+EK18+EH18+EE18+EB18+GS18+GV18+GY18</f>
        <v>126</v>
      </c>
      <c r="HC18" s="10">
        <f t="shared" ref="HC18" si="561">HB18+HA18</f>
        <v>143</v>
      </c>
      <c r="HD18" s="10">
        <f t="shared" ref="HD18" si="562">+DS18</f>
        <v>8</v>
      </c>
      <c r="HE18" s="10">
        <f t="shared" ref="HE18" si="563">+DT18</f>
        <v>128</v>
      </c>
      <c r="HF18" s="10">
        <f t="shared" ref="HF18" si="564">+DU18</f>
        <v>0</v>
      </c>
      <c r="HG18" s="10">
        <f t="shared" ref="HG18:HH18" si="565">+DV18</f>
        <v>9</v>
      </c>
      <c r="HH18" s="10">
        <f t="shared" si="565"/>
        <v>145</v>
      </c>
      <c r="HI18" s="9">
        <f t="shared" ref="HI18" si="566">DX18</f>
        <v>7.5555555555555554E-4</v>
      </c>
      <c r="HJ18" s="9">
        <f t="shared" ref="HJ18" si="567">DY18</f>
        <v>5.0000000000000002E-5</v>
      </c>
      <c r="HK18" s="65">
        <f t="shared" si="107"/>
        <v>8.0555555555555556E-4</v>
      </c>
      <c r="HL18" s="65">
        <f t="shared" si="108"/>
        <v>8.0555555555555556E-4</v>
      </c>
      <c r="HM18" s="6">
        <f t="shared" si="50"/>
        <v>0</v>
      </c>
      <c r="HN18" s="6">
        <f t="shared" si="51"/>
        <v>0</v>
      </c>
      <c r="HO18" s="10">
        <f t="shared" si="52"/>
        <v>145</v>
      </c>
      <c r="HP18" s="10">
        <f t="shared" si="53"/>
        <v>143</v>
      </c>
      <c r="HQ18" s="10">
        <f t="shared" ref="HQ18" si="568">HO18-HP18</f>
        <v>2</v>
      </c>
      <c r="HR18" s="8">
        <v>73.372619999999998</v>
      </c>
      <c r="HS18" s="10">
        <f t="shared" ref="HS18" si="569">HR18*HQ18</f>
        <v>146.74524</v>
      </c>
      <c r="HT18" s="10">
        <f t="shared" si="56"/>
        <v>-145</v>
      </c>
      <c r="HU18" s="66">
        <v>0</v>
      </c>
      <c r="HV18" s="6"/>
    </row>
    <row r="19" spans="1:230" s="44" customFormat="1" ht="33.75" customHeight="1" x14ac:dyDescent="0.5">
      <c r="A19" s="6">
        <v>4263</v>
      </c>
      <c r="B19" s="6" t="s">
        <v>94</v>
      </c>
      <c r="C19" s="6" t="s">
        <v>167</v>
      </c>
      <c r="D19" s="6" t="s">
        <v>205</v>
      </c>
      <c r="E19" s="34" t="s">
        <v>53</v>
      </c>
      <c r="F19" s="6">
        <v>8</v>
      </c>
      <c r="G19" s="48">
        <v>202512</v>
      </c>
      <c r="H19" s="39" t="s">
        <v>95</v>
      </c>
      <c r="I19" s="8">
        <v>1</v>
      </c>
      <c r="J19" s="9">
        <v>0</v>
      </c>
      <c r="K19" s="4">
        <v>105410</v>
      </c>
      <c r="L19" s="6">
        <v>40000</v>
      </c>
      <c r="M19" s="6">
        <v>60000</v>
      </c>
      <c r="N19" s="6">
        <f t="shared" ref="N19" si="570">L19+M19</f>
        <v>100000</v>
      </c>
      <c r="O19" s="6">
        <f t="shared" ref="O19" si="571">L19*J19</f>
        <v>0</v>
      </c>
      <c r="P19" s="6">
        <f t="shared" ref="P19" si="572">M19*J19</f>
        <v>0</v>
      </c>
      <c r="Q19" s="6">
        <f t="shared" ref="Q19" si="573">O19+P19</f>
        <v>0</v>
      </c>
      <c r="R19" s="10">
        <v>41</v>
      </c>
      <c r="S19" s="10">
        <v>48</v>
      </c>
      <c r="T19" s="10">
        <v>0</v>
      </c>
      <c r="U19" s="10">
        <v>0</v>
      </c>
      <c r="V19" s="10">
        <f t="shared" ref="V19" si="574">U19+T19+S19+R19</f>
        <v>89</v>
      </c>
      <c r="W19" s="10">
        <v>125</v>
      </c>
      <c r="X19" s="10"/>
      <c r="Y19" s="10"/>
      <c r="Z19" s="10"/>
      <c r="AA19" s="10">
        <f t="shared" ref="AA19" si="575">SUM(W19:Z19)</f>
        <v>125</v>
      </c>
      <c r="AB19" s="10">
        <v>0</v>
      </c>
      <c r="AC19" s="10">
        <v>0</v>
      </c>
      <c r="AD19" s="10"/>
      <c r="AE19" s="6"/>
      <c r="AF19" s="10">
        <f t="shared" ref="AF19:AF20" si="576">AE19+AD19+AC19+AB19</f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f t="shared" ref="AK19:AK20" si="577">AJ19+AI19+AH19+AG19</f>
        <v>0</v>
      </c>
      <c r="AL19" s="10">
        <v>0</v>
      </c>
      <c r="AM19" s="10">
        <v>3</v>
      </c>
      <c r="AN19" s="10">
        <v>0</v>
      </c>
      <c r="AO19" s="6">
        <v>0</v>
      </c>
      <c r="AP19" s="10">
        <f t="shared" ref="AP19:AP20" si="578">AO19+AN19+AM19+AL19</f>
        <v>3</v>
      </c>
      <c r="AQ19" s="10"/>
      <c r="AR19" s="11"/>
      <c r="AS19" s="10"/>
      <c r="AT19" s="10"/>
      <c r="AU19" s="6"/>
      <c r="AV19" s="6"/>
      <c r="AW19" s="6"/>
      <c r="AX19" s="6"/>
      <c r="AY19" s="6"/>
      <c r="AZ19" s="6"/>
      <c r="BA19" s="6">
        <v>7</v>
      </c>
      <c r="BB19" s="6">
        <v>0</v>
      </c>
      <c r="BC19" s="6">
        <v>0</v>
      </c>
      <c r="BD19" s="6">
        <v>0</v>
      </c>
      <c r="BE19" s="10">
        <f t="shared" ref="BE19:BE20" si="579">BD19+BC19+BB19+BA19</f>
        <v>7</v>
      </c>
      <c r="BF19" s="6">
        <v>191</v>
      </c>
      <c r="BG19" s="6">
        <v>2</v>
      </c>
      <c r="BH19" s="6">
        <v>0</v>
      </c>
      <c r="BI19" s="6">
        <v>0</v>
      </c>
      <c r="BJ19" s="10">
        <f t="shared" ref="BJ19:BJ20" si="580">BI19+BH19+BG19+BF19</f>
        <v>193</v>
      </c>
      <c r="BK19" s="6">
        <v>0</v>
      </c>
      <c r="BL19" s="6">
        <v>15</v>
      </c>
      <c r="BM19" s="6">
        <v>0</v>
      </c>
      <c r="BN19" s="6">
        <v>0</v>
      </c>
      <c r="BO19" s="10">
        <f t="shared" ref="BO19:BO20" si="581">SUM(BK19:BN19)</f>
        <v>15</v>
      </c>
      <c r="BP19" s="6">
        <v>4</v>
      </c>
      <c r="BQ19" s="6">
        <v>0</v>
      </c>
      <c r="BR19" s="6">
        <v>0</v>
      </c>
      <c r="BS19" s="6">
        <v>0</v>
      </c>
      <c r="BT19" s="10">
        <f t="shared" ref="BT19:BT20" si="582">SUM(BP19:BS19)</f>
        <v>4</v>
      </c>
      <c r="BU19" s="6">
        <v>16</v>
      </c>
      <c r="BV19" s="6">
        <v>0</v>
      </c>
      <c r="BW19" s="6">
        <v>0</v>
      </c>
      <c r="BX19" s="6">
        <v>0</v>
      </c>
      <c r="BY19" s="10">
        <f t="shared" ref="BY19:BY20" si="583">SUM(BU19:BX19)</f>
        <v>16</v>
      </c>
      <c r="BZ19" s="6">
        <v>38</v>
      </c>
      <c r="CA19" s="6">
        <v>4</v>
      </c>
      <c r="CB19" s="6">
        <v>0</v>
      </c>
      <c r="CC19" s="6">
        <v>0</v>
      </c>
      <c r="CD19" s="10">
        <f t="shared" ref="CD19:CD20" si="584">SUM(BZ19:CC19)</f>
        <v>42</v>
      </c>
      <c r="CE19" s="10">
        <f>IFERROR(VLOOKUP(G19,'[1]Ass MF'!G$2:H$491,2,0),0)</f>
        <v>81</v>
      </c>
      <c r="CF19" s="10">
        <v>0</v>
      </c>
      <c r="CG19" s="10">
        <v>0</v>
      </c>
      <c r="CH19" s="10">
        <v>0</v>
      </c>
      <c r="CI19" s="10">
        <f t="shared" ref="CI19" si="585">CH19+CG19+CF19+CE19</f>
        <v>81</v>
      </c>
      <c r="CJ19" s="10">
        <v>0</v>
      </c>
      <c r="CK19" s="10">
        <v>0</v>
      </c>
      <c r="CL19" s="10">
        <v>0</v>
      </c>
      <c r="CM19" s="10">
        <v>0</v>
      </c>
      <c r="CN19" s="10">
        <f t="shared" ref="CN19" si="586">CM19+CL19+CK19+CJ19</f>
        <v>0</v>
      </c>
      <c r="CO19" s="10">
        <v>0</v>
      </c>
      <c r="CP19" s="10">
        <v>0</v>
      </c>
      <c r="CQ19" s="10">
        <v>0</v>
      </c>
      <c r="CR19" s="10">
        <v>0</v>
      </c>
      <c r="CS19" s="10">
        <f t="shared" ref="CS19" si="587">CR19+CQ19+CP19+CO19</f>
        <v>0</v>
      </c>
      <c r="CT19" s="10">
        <v>0</v>
      </c>
      <c r="CU19" s="10">
        <v>20</v>
      </c>
      <c r="CV19" s="10">
        <v>0</v>
      </c>
      <c r="CW19" s="10">
        <v>0</v>
      </c>
      <c r="CX19" s="10">
        <f t="shared" ref="CX19" si="588">CW19+CV19+CU19+CT19</f>
        <v>20</v>
      </c>
      <c r="CY19" s="10">
        <v>0</v>
      </c>
      <c r="CZ19" s="10">
        <v>0</v>
      </c>
      <c r="DA19" s="10">
        <v>0</v>
      </c>
      <c r="DB19" s="10"/>
      <c r="DC19" s="10">
        <f t="shared" ref="DC19" si="589">DB19+DA19+CZ19+CY19</f>
        <v>0</v>
      </c>
      <c r="DD19" s="10">
        <v>0</v>
      </c>
      <c r="DE19" s="10">
        <v>0</v>
      </c>
      <c r="DF19" s="10">
        <v>0</v>
      </c>
      <c r="DG19" s="10">
        <v>0</v>
      </c>
      <c r="DH19" s="10">
        <f t="shared" ref="DH19" si="590">DG19+DF19+DE19+DD19</f>
        <v>0</v>
      </c>
      <c r="DI19" s="10">
        <v>0</v>
      </c>
      <c r="DJ19" s="10">
        <v>13</v>
      </c>
      <c r="DK19" s="10">
        <f>IFERROR(VLOOKUP(G19,'[2]Rep MF'!G$2:H$233,2,0),0)</f>
        <v>0</v>
      </c>
      <c r="DL19" s="10">
        <v>0</v>
      </c>
      <c r="DM19" s="10">
        <f t="shared" ref="DM19" si="591">DL19+DK19+DJ19+DI19</f>
        <v>13</v>
      </c>
      <c r="DN19" s="10">
        <v>0</v>
      </c>
      <c r="DO19" s="10">
        <v>31</v>
      </c>
      <c r="DP19" s="10">
        <v>0</v>
      </c>
      <c r="DQ19" s="10">
        <v>0</v>
      </c>
      <c r="DR19" s="10">
        <f t="shared" ref="DR19" si="592">DQ19+DP19+DO19+DN19</f>
        <v>31</v>
      </c>
      <c r="DS19" s="10">
        <f t="shared" ref="DS19" si="593">+R19+AB19+AG19+AL19+AQ19+AV19+BA19+BF19+BK19+BP19+BU19+W19+BZ19+CE19+CJ19+CO19+CT19+CY19+DD19+DI19+DN19</f>
        <v>503</v>
      </c>
      <c r="DT19" s="10">
        <f t="shared" ref="DT19" si="594">+S19+AC19+AH19+AM19+AR19+AW19+BB19+BG19+BL19+BQ19+BV19+X19+CA19+CF19+CK19+CP19+CU19+CZ19+DE19+DJ19+DO19</f>
        <v>136</v>
      </c>
      <c r="DU19" s="10">
        <f t="shared" ref="DU19" si="595">+T19+AD19+AI19+AN19+AS19+AX19+BC19+BH19+BM19+BR19+BW19+Y19+CB19+CG19+CL19+CQ19+CV19+DA19+DF19+DK19+DP19</f>
        <v>0</v>
      </c>
      <c r="DV19" s="10">
        <f t="shared" ref="DV19" si="596">+U19+AE19+AJ19+AO19+AT19+AY19+BD19+BI19+BN19+BS19+BX19+Z19+CC19+CH19+CM19+CR19+CW19+DB19+DG19+DL19+DQ19</f>
        <v>0</v>
      </c>
      <c r="DW19" s="4">
        <f t="shared" ref="DW19" si="597">DV19+DU19+DT19+DS19</f>
        <v>639</v>
      </c>
      <c r="DX19" s="12">
        <f t="shared" ref="DX19" si="598">(DS19+DT19)/N19</f>
        <v>6.3899999999999998E-3</v>
      </c>
      <c r="DY19" s="9">
        <f t="shared" ref="DY19" si="599">(DU19+DV19)/N19</f>
        <v>0</v>
      </c>
      <c r="DZ19" s="12">
        <f t="shared" ref="DZ19" si="600">+DW19/N19</f>
        <v>6.3899999999999998E-3</v>
      </c>
      <c r="EA19" s="10">
        <v>168</v>
      </c>
      <c r="EB19" s="6">
        <v>0</v>
      </c>
      <c r="EC19" s="10">
        <f t="shared" ref="EC19" si="601">EA19+EB19</f>
        <v>168</v>
      </c>
      <c r="ED19" s="6">
        <v>0</v>
      </c>
      <c r="EE19" s="6">
        <v>0</v>
      </c>
      <c r="EF19" s="6">
        <v>0</v>
      </c>
      <c r="EG19" s="6">
        <v>0</v>
      </c>
      <c r="EH19" s="6">
        <v>0</v>
      </c>
      <c r="EI19" s="6">
        <v>0</v>
      </c>
      <c r="EJ19" s="6">
        <v>0</v>
      </c>
      <c r="EK19" s="6">
        <v>0</v>
      </c>
      <c r="EL19" s="6">
        <v>0</v>
      </c>
      <c r="EM19" s="6">
        <v>0</v>
      </c>
      <c r="EN19" s="6">
        <v>0</v>
      </c>
      <c r="EO19" s="6">
        <f t="shared" ref="EO19" si="602">EM19+EN19</f>
        <v>0</v>
      </c>
      <c r="EP19" s="6">
        <v>15</v>
      </c>
      <c r="EQ19" s="6">
        <v>0</v>
      </c>
      <c r="ER19" s="6">
        <v>15</v>
      </c>
      <c r="ES19" s="6">
        <v>0</v>
      </c>
      <c r="ET19" s="6">
        <v>0</v>
      </c>
      <c r="EU19" s="6">
        <v>0</v>
      </c>
      <c r="EV19" s="6">
        <v>0</v>
      </c>
      <c r="EW19" s="6">
        <v>0</v>
      </c>
      <c r="EX19" s="6">
        <v>0</v>
      </c>
      <c r="EY19" s="6">
        <v>0</v>
      </c>
      <c r="EZ19" s="6">
        <v>0</v>
      </c>
      <c r="FA19" s="6">
        <v>0</v>
      </c>
      <c r="FB19" s="6">
        <v>0</v>
      </c>
      <c r="FC19" s="6">
        <v>3</v>
      </c>
      <c r="FD19" s="6">
        <f t="shared" ref="FD19" si="603">FB19+FC19</f>
        <v>3</v>
      </c>
      <c r="FE19" s="6">
        <v>0</v>
      </c>
      <c r="FF19" s="6">
        <v>0</v>
      </c>
      <c r="FG19" s="6">
        <f t="shared" ref="FG19" si="604">FE19+FF19</f>
        <v>0</v>
      </c>
      <c r="FH19" s="6">
        <v>0</v>
      </c>
      <c r="FI19" s="6">
        <v>0</v>
      </c>
      <c r="FJ19" s="6">
        <f t="shared" ref="FJ19" si="605">FH19+FI19</f>
        <v>0</v>
      </c>
      <c r="FK19" s="6">
        <v>0</v>
      </c>
      <c r="FL19" s="6">
        <v>0</v>
      </c>
      <c r="FM19" s="6">
        <f t="shared" ref="FM19" si="606">FL19+FK19</f>
        <v>0</v>
      </c>
      <c r="FN19" s="6">
        <v>0</v>
      </c>
      <c r="FO19" s="6">
        <v>0</v>
      </c>
      <c r="FP19" s="6">
        <f t="shared" ref="FP19" si="607">FO19+FN19</f>
        <v>0</v>
      </c>
      <c r="FQ19" s="6">
        <v>224</v>
      </c>
      <c r="FR19" s="6">
        <v>65</v>
      </c>
      <c r="FS19" s="6">
        <f t="shared" ref="FS19" si="608">FQ19+FR19</f>
        <v>289</v>
      </c>
      <c r="FT19" s="6">
        <v>0</v>
      </c>
      <c r="FU19" s="6">
        <v>0</v>
      </c>
      <c r="FV19" s="6">
        <f t="shared" ref="FV19" si="609">FU19+FT19</f>
        <v>0</v>
      </c>
      <c r="FW19" s="6">
        <v>0</v>
      </c>
      <c r="FX19" s="6">
        <v>0</v>
      </c>
      <c r="FY19" s="6">
        <f t="shared" ref="FY19" si="610">FX19+FW19</f>
        <v>0</v>
      </c>
      <c r="FZ19" s="6">
        <v>0</v>
      </c>
      <c r="GA19" s="6">
        <v>0</v>
      </c>
      <c r="GB19" s="6">
        <f t="shared" ref="GB19" si="611">FZ19+GA19</f>
        <v>0</v>
      </c>
      <c r="GC19" s="6">
        <v>96</v>
      </c>
      <c r="GD19" s="6">
        <v>4</v>
      </c>
      <c r="GE19" s="6">
        <f t="shared" ref="GE19" si="612">GC19+GD19</f>
        <v>100</v>
      </c>
      <c r="GF19" s="6">
        <v>0</v>
      </c>
      <c r="GG19" s="6">
        <v>0</v>
      </c>
      <c r="GH19" s="6">
        <f t="shared" ref="GH19" si="613">GG19+GF19</f>
        <v>0</v>
      </c>
      <c r="GI19" s="6">
        <v>0</v>
      </c>
      <c r="GJ19" s="6">
        <v>0</v>
      </c>
      <c r="GK19" s="6">
        <f t="shared" ref="GK19" si="614">GJ19+GI19</f>
        <v>0</v>
      </c>
      <c r="GL19" s="10">
        <v>0</v>
      </c>
      <c r="GM19" s="10">
        <v>0</v>
      </c>
      <c r="GN19" s="10">
        <f t="shared" ref="GN19" si="615">GM19+GL19</f>
        <v>0</v>
      </c>
      <c r="GO19" s="6">
        <v>0</v>
      </c>
      <c r="GP19" s="6">
        <v>20</v>
      </c>
      <c r="GQ19" s="6">
        <f t="shared" ref="GQ19" si="616">GP19+GO19</f>
        <v>20</v>
      </c>
      <c r="GR19" s="6"/>
      <c r="GS19" s="6"/>
      <c r="GT19" s="6">
        <f t="shared" ref="GT19" si="617">GS19+GR19</f>
        <v>0</v>
      </c>
      <c r="GU19" s="6">
        <v>0</v>
      </c>
      <c r="GV19" s="6">
        <v>0</v>
      </c>
      <c r="GW19" s="6">
        <f t="shared" ref="GW19" si="618">GV19+GU19</f>
        <v>0</v>
      </c>
      <c r="GX19" s="6">
        <v>13</v>
      </c>
      <c r="GY19" s="6">
        <v>0</v>
      </c>
      <c r="GZ19" s="6">
        <f t="shared" ref="GZ19" si="619">GY19+GX19</f>
        <v>13</v>
      </c>
      <c r="HA19" s="10">
        <f t="shared" ref="HA19" si="620">GO19+GL19+GI19+GF19+GC19+FZ19+FW19+FT19+FQ19+FN19+FK19+FH19+FE19+FB19+EY19+EV19+ES19+EP19+EM19+EJ19+EG19+ED19+EA19+GR19+GU19+GX19</f>
        <v>516</v>
      </c>
      <c r="HB19" s="10">
        <f t="shared" ref="HB19" si="621">GP19+GM19+GJ19+GG19+GD19+GA19+FX19+FU19+FR19+FO19+FL19+FI19+FF19+FC19+EZ19+EW19+ET19+EQ19+EN19+EK19+EH19+EE19+EB19+GS19+GV19+GY19</f>
        <v>92</v>
      </c>
      <c r="HC19" s="10">
        <f t="shared" ref="HC19" si="622">HB19+HA19</f>
        <v>608</v>
      </c>
      <c r="HD19" s="10">
        <f t="shared" ref="HD19" si="623">+DS19</f>
        <v>503</v>
      </c>
      <c r="HE19" s="10">
        <f t="shared" ref="HE19" si="624">+DT19</f>
        <v>136</v>
      </c>
      <c r="HF19" s="10">
        <f t="shared" ref="HF19" si="625">+DU19</f>
        <v>0</v>
      </c>
      <c r="HG19" s="10">
        <f t="shared" ref="HG19:HH19" si="626">+DV19</f>
        <v>0</v>
      </c>
      <c r="HH19" s="10">
        <f t="shared" si="626"/>
        <v>639</v>
      </c>
      <c r="HI19" s="9">
        <f t="shared" ref="HI19" si="627">DX19</f>
        <v>6.3899999999999998E-3</v>
      </c>
      <c r="HJ19" s="9">
        <f t="shared" ref="HJ19" si="628">DY19</f>
        <v>0</v>
      </c>
      <c r="HK19" s="65">
        <f t="shared" si="107"/>
        <v>6.3899999999999998E-3</v>
      </c>
      <c r="HL19" s="65">
        <f t="shared" si="108"/>
        <v>6.3899999999999998E-3</v>
      </c>
      <c r="HM19" s="6">
        <f t="shared" si="50"/>
        <v>60000</v>
      </c>
      <c r="HN19" s="6">
        <f t="shared" si="51"/>
        <v>0</v>
      </c>
      <c r="HO19" s="10">
        <f t="shared" si="52"/>
        <v>639</v>
      </c>
      <c r="HP19" s="10">
        <f t="shared" si="53"/>
        <v>608</v>
      </c>
      <c r="HQ19" s="10">
        <f t="shared" ref="HQ19" si="629">HO19-HP19</f>
        <v>31</v>
      </c>
      <c r="HR19" s="8">
        <v>13.235519999999999</v>
      </c>
      <c r="HS19" s="10">
        <f t="shared" ref="HS19" si="630">HR19*HQ19</f>
        <v>410.30111999999997</v>
      </c>
      <c r="HT19" s="10">
        <f t="shared" si="56"/>
        <v>-639</v>
      </c>
      <c r="HU19" s="66">
        <v>0</v>
      </c>
      <c r="HV19" s="6"/>
    </row>
    <row r="20" spans="1:230" s="44" customFormat="1" ht="33.75" customHeight="1" x14ac:dyDescent="0.5">
      <c r="A20" s="6">
        <v>4294</v>
      </c>
      <c r="B20" s="6" t="s">
        <v>94</v>
      </c>
      <c r="C20" s="6" t="s">
        <v>167</v>
      </c>
      <c r="D20" s="6" t="s">
        <v>205</v>
      </c>
      <c r="E20" s="34" t="s">
        <v>53</v>
      </c>
      <c r="F20" s="6">
        <v>41</v>
      </c>
      <c r="G20" s="48">
        <v>204118</v>
      </c>
      <c r="H20" s="39" t="s">
        <v>98</v>
      </c>
      <c r="I20" s="8">
        <v>1.002</v>
      </c>
      <c r="J20" s="9">
        <v>2E-3</v>
      </c>
      <c r="K20" s="4">
        <v>102925</v>
      </c>
      <c r="L20" s="6">
        <v>40000</v>
      </c>
      <c r="M20" s="6">
        <v>60000</v>
      </c>
      <c r="N20" s="6">
        <f t="shared" ref="N20" si="631">L20+M20</f>
        <v>100000</v>
      </c>
      <c r="O20" s="6">
        <f t="shared" ref="O20" si="632">L20*J20</f>
        <v>80</v>
      </c>
      <c r="P20" s="6">
        <f t="shared" ref="P20" si="633">M20*J20</f>
        <v>120</v>
      </c>
      <c r="Q20" s="6">
        <f t="shared" ref="Q20" si="634">O20+P20</f>
        <v>200</v>
      </c>
      <c r="R20" s="10">
        <v>0</v>
      </c>
      <c r="S20" s="10">
        <v>0</v>
      </c>
      <c r="T20" s="10">
        <v>0</v>
      </c>
      <c r="U20" s="10">
        <v>0</v>
      </c>
      <c r="V20" s="10">
        <f t="shared" ref="V20" si="635">U20+T20+S20+R20</f>
        <v>0</v>
      </c>
      <c r="W20" s="10">
        <v>0</v>
      </c>
      <c r="X20" s="10"/>
      <c r="Y20" s="10"/>
      <c r="Z20" s="10"/>
      <c r="AA20" s="10">
        <f t="shared" ref="AA20" si="636">SUM(W20:Z20)</f>
        <v>0</v>
      </c>
      <c r="AB20" s="10">
        <v>0</v>
      </c>
      <c r="AC20" s="10">
        <v>0</v>
      </c>
      <c r="AD20" s="10"/>
      <c r="AE20" s="6"/>
      <c r="AF20" s="10">
        <f t="shared" si="576"/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f t="shared" si="577"/>
        <v>0</v>
      </c>
      <c r="AL20" s="10">
        <v>0</v>
      </c>
      <c r="AM20" s="10">
        <v>0</v>
      </c>
      <c r="AN20" s="10">
        <v>0</v>
      </c>
      <c r="AO20" s="6">
        <v>0</v>
      </c>
      <c r="AP20" s="10">
        <f t="shared" si="578"/>
        <v>0</v>
      </c>
      <c r="AQ20" s="10"/>
      <c r="AR20" s="11"/>
      <c r="AS20" s="10"/>
      <c r="AT20" s="10"/>
      <c r="AU20" s="6"/>
      <c r="AV20" s="6"/>
      <c r="AW20" s="6"/>
      <c r="AX20" s="6"/>
      <c r="AY20" s="6"/>
      <c r="AZ20" s="6"/>
      <c r="BA20" s="6">
        <v>0</v>
      </c>
      <c r="BB20" s="6">
        <v>0</v>
      </c>
      <c r="BC20" s="6">
        <v>0</v>
      </c>
      <c r="BD20" s="6">
        <v>0</v>
      </c>
      <c r="BE20" s="10">
        <f t="shared" si="579"/>
        <v>0</v>
      </c>
      <c r="BF20" s="6">
        <v>0</v>
      </c>
      <c r="BG20" s="6">
        <v>0</v>
      </c>
      <c r="BH20" s="6">
        <v>0</v>
      </c>
      <c r="BI20" s="6">
        <v>0</v>
      </c>
      <c r="BJ20" s="10">
        <f t="shared" si="580"/>
        <v>0</v>
      </c>
      <c r="BK20" s="6">
        <v>0</v>
      </c>
      <c r="BL20" s="6">
        <v>0</v>
      </c>
      <c r="BM20" s="6">
        <v>0</v>
      </c>
      <c r="BN20" s="6">
        <v>0</v>
      </c>
      <c r="BO20" s="10">
        <f t="shared" si="581"/>
        <v>0</v>
      </c>
      <c r="BP20" s="6">
        <v>0</v>
      </c>
      <c r="BQ20" s="6">
        <v>0</v>
      </c>
      <c r="BR20" s="6">
        <v>0</v>
      </c>
      <c r="BS20" s="6">
        <v>0</v>
      </c>
      <c r="BT20" s="10">
        <f t="shared" si="582"/>
        <v>0</v>
      </c>
      <c r="BU20" s="6">
        <v>0</v>
      </c>
      <c r="BV20" s="6">
        <v>0</v>
      </c>
      <c r="BW20" s="6">
        <v>0</v>
      </c>
      <c r="BX20" s="6">
        <v>0</v>
      </c>
      <c r="BY20" s="10">
        <f t="shared" si="583"/>
        <v>0</v>
      </c>
      <c r="BZ20" s="6">
        <v>0</v>
      </c>
      <c r="CA20" s="6">
        <v>0</v>
      </c>
      <c r="CB20" s="6">
        <v>0</v>
      </c>
      <c r="CC20" s="6">
        <v>0</v>
      </c>
      <c r="CD20" s="10">
        <f t="shared" si="584"/>
        <v>0</v>
      </c>
      <c r="CE20" s="10">
        <f>IFERROR(VLOOKUP(G20,'[1]Ass MF'!G$2:H$491,2,0),0)</f>
        <v>0</v>
      </c>
      <c r="CF20" s="10">
        <v>0</v>
      </c>
      <c r="CG20" s="10">
        <v>0</v>
      </c>
      <c r="CH20" s="10">
        <v>0</v>
      </c>
      <c r="CI20" s="10">
        <f t="shared" ref="CI20" si="637">CH20+CG20+CF20+CE20</f>
        <v>0</v>
      </c>
      <c r="CJ20" s="10">
        <v>0</v>
      </c>
      <c r="CK20" s="10">
        <v>103</v>
      </c>
      <c r="CL20" s="10">
        <v>0</v>
      </c>
      <c r="CM20" s="10">
        <v>0</v>
      </c>
      <c r="CN20" s="10">
        <f t="shared" ref="CN20" si="638">CM20+CL20+CK20+CJ20</f>
        <v>103</v>
      </c>
      <c r="CO20" s="10">
        <v>0</v>
      </c>
      <c r="CP20" s="10">
        <v>16</v>
      </c>
      <c r="CQ20" s="10">
        <v>0</v>
      </c>
      <c r="CR20" s="10">
        <v>0</v>
      </c>
      <c r="CS20" s="10">
        <f t="shared" ref="CS20" si="639">CR20+CQ20+CP20+CO20</f>
        <v>16</v>
      </c>
      <c r="CT20" s="10">
        <v>0</v>
      </c>
      <c r="CU20" s="10">
        <v>0</v>
      </c>
      <c r="CV20" s="10">
        <v>0</v>
      </c>
      <c r="CW20" s="10">
        <v>0</v>
      </c>
      <c r="CX20" s="10">
        <f t="shared" ref="CX20" si="640">CW20+CV20+CU20+CT20</f>
        <v>0</v>
      </c>
      <c r="CY20" s="10">
        <v>0</v>
      </c>
      <c r="CZ20" s="10">
        <v>0</v>
      </c>
      <c r="DA20" s="10">
        <v>0</v>
      </c>
      <c r="DB20" s="10"/>
      <c r="DC20" s="10">
        <f t="shared" ref="DC20" si="641">DB20+DA20+CZ20+CY20</f>
        <v>0</v>
      </c>
      <c r="DD20" s="10">
        <v>0</v>
      </c>
      <c r="DE20" s="10">
        <v>0</v>
      </c>
      <c r="DF20" s="10">
        <v>0</v>
      </c>
      <c r="DG20" s="10">
        <v>0</v>
      </c>
      <c r="DH20" s="10">
        <f t="shared" ref="DH20" si="642">DG20+DF20+DE20+DD20</f>
        <v>0</v>
      </c>
      <c r="DI20" s="10">
        <v>57</v>
      </c>
      <c r="DJ20" s="10">
        <v>1</v>
      </c>
      <c r="DK20" s="10">
        <f>IFERROR(VLOOKUP(G20,'[2]Rep MF'!G$2:H$233,2,0),0)</f>
        <v>0</v>
      </c>
      <c r="DL20" s="10">
        <v>0</v>
      </c>
      <c r="DM20" s="10">
        <f t="shared" ref="DM20" si="643">DL20+DK20+DJ20+DI20</f>
        <v>58</v>
      </c>
      <c r="DN20" s="10">
        <v>0</v>
      </c>
      <c r="DO20" s="10">
        <v>24</v>
      </c>
      <c r="DP20" s="10">
        <v>0</v>
      </c>
      <c r="DQ20" s="10">
        <v>0</v>
      </c>
      <c r="DR20" s="10">
        <f t="shared" ref="DR20" si="644">DQ20+DP20+DO20+DN20</f>
        <v>24</v>
      </c>
      <c r="DS20" s="10">
        <f t="shared" ref="DS20" si="645">+R20+AB20+AG20+AL20+AQ20+AV20+BA20+BF20+BK20+BP20+BU20+W20+BZ20+CE20+CJ20+CO20+CT20+CY20+DD20+DI20+DN20</f>
        <v>57</v>
      </c>
      <c r="DT20" s="10">
        <f t="shared" ref="DT20" si="646">+S20+AC20+AH20+AM20+AR20+AW20+BB20+BG20+BL20+BQ20+BV20+X20+CA20+CF20+CK20+CP20+CU20+CZ20+DE20+DJ20+DO20</f>
        <v>144</v>
      </c>
      <c r="DU20" s="10">
        <f t="shared" ref="DU20" si="647">+T20+AD20+AI20+AN20+AS20+AX20+BC20+BH20+BM20+BR20+BW20+Y20+CB20+CG20+CL20+CQ20+CV20+DA20+DF20+DK20+DP20</f>
        <v>0</v>
      </c>
      <c r="DV20" s="10">
        <f t="shared" ref="DV20" si="648">+U20+AE20+AJ20+AO20+AT20+AY20+BD20+BI20+BN20+BS20+BX20+Z20+CC20+CH20+CM20+CR20+CW20+DB20+DG20+DL20+DQ20</f>
        <v>0</v>
      </c>
      <c r="DW20" s="4">
        <f t="shared" ref="DW20" si="649">DV20+DU20+DT20+DS20</f>
        <v>201</v>
      </c>
      <c r="DX20" s="12">
        <f t="shared" ref="DX20" si="650">(DS20+DT20)/N20</f>
        <v>2.0100000000000001E-3</v>
      </c>
      <c r="DY20" s="9">
        <f t="shared" ref="DY20" si="651">(DU20+DV20)/N20</f>
        <v>0</v>
      </c>
      <c r="DZ20" s="12">
        <f t="shared" ref="DZ20" si="652">+DW20/N20</f>
        <v>2.0100000000000001E-3</v>
      </c>
      <c r="EA20" s="10">
        <v>0</v>
      </c>
      <c r="EB20" s="6">
        <v>0</v>
      </c>
      <c r="EC20" s="10">
        <f t="shared" ref="EC20" si="653">EA20+EB20</f>
        <v>0</v>
      </c>
      <c r="ED20" s="6">
        <v>0</v>
      </c>
      <c r="EE20" s="6">
        <v>0</v>
      </c>
      <c r="EF20" s="6">
        <v>0</v>
      </c>
      <c r="EG20" s="6">
        <v>0</v>
      </c>
      <c r="EH20" s="6">
        <v>0</v>
      </c>
      <c r="EI20" s="6">
        <v>0</v>
      </c>
      <c r="EJ20" s="6">
        <v>0</v>
      </c>
      <c r="EK20" s="6">
        <v>0</v>
      </c>
      <c r="EL20" s="6">
        <v>0</v>
      </c>
      <c r="EM20" s="6">
        <v>0</v>
      </c>
      <c r="EN20" s="6">
        <v>0</v>
      </c>
      <c r="EO20" s="6">
        <f t="shared" ref="EO20" si="654">EM20+EN20</f>
        <v>0</v>
      </c>
      <c r="EP20" s="6">
        <v>0</v>
      </c>
      <c r="EQ20" s="6">
        <v>0</v>
      </c>
      <c r="ER20" s="6">
        <v>0</v>
      </c>
      <c r="ES20" s="6">
        <v>0</v>
      </c>
      <c r="ET20" s="6">
        <v>0</v>
      </c>
      <c r="EU20" s="6">
        <v>0</v>
      </c>
      <c r="EV20" s="6">
        <v>0</v>
      </c>
      <c r="EW20" s="6">
        <v>0</v>
      </c>
      <c r="EX20" s="6">
        <v>0</v>
      </c>
      <c r="EY20" s="6">
        <v>0</v>
      </c>
      <c r="EZ20" s="6">
        <v>0</v>
      </c>
      <c r="FA20" s="6">
        <v>0</v>
      </c>
      <c r="FB20" s="6">
        <v>0</v>
      </c>
      <c r="FC20" s="6">
        <v>0</v>
      </c>
      <c r="FD20" s="6">
        <f t="shared" ref="FD20" si="655">FB20+FC20</f>
        <v>0</v>
      </c>
      <c r="FE20" s="6">
        <v>0</v>
      </c>
      <c r="FF20" s="6">
        <v>0</v>
      </c>
      <c r="FG20" s="6">
        <f t="shared" ref="FG20" si="656">FE20+FF20</f>
        <v>0</v>
      </c>
      <c r="FH20" s="6">
        <v>0</v>
      </c>
      <c r="FI20" s="6">
        <v>0</v>
      </c>
      <c r="FJ20" s="6">
        <f t="shared" ref="FJ20" si="657">FH20+FI20</f>
        <v>0</v>
      </c>
      <c r="FK20" s="6">
        <v>0</v>
      </c>
      <c r="FL20" s="6">
        <v>0</v>
      </c>
      <c r="FM20" s="6">
        <f t="shared" ref="FM20" si="658">FL20+FK20</f>
        <v>0</v>
      </c>
      <c r="FN20" s="6">
        <v>0</v>
      </c>
      <c r="FO20" s="6">
        <v>0</v>
      </c>
      <c r="FP20" s="6">
        <f t="shared" ref="FP20" si="659">FO20+FN20</f>
        <v>0</v>
      </c>
      <c r="FQ20" s="6">
        <v>0</v>
      </c>
      <c r="FR20" s="6">
        <v>0</v>
      </c>
      <c r="FS20" s="6">
        <f t="shared" ref="FS20" si="660">FQ20+FR20</f>
        <v>0</v>
      </c>
      <c r="FT20" s="6">
        <v>0</v>
      </c>
      <c r="FU20" s="6">
        <v>0</v>
      </c>
      <c r="FV20" s="6">
        <f t="shared" ref="FV20" si="661">FU20+FT20</f>
        <v>0</v>
      </c>
      <c r="FW20" s="6">
        <v>0</v>
      </c>
      <c r="FX20" s="6">
        <v>0</v>
      </c>
      <c r="FY20" s="6">
        <f t="shared" ref="FY20" si="662">FX20+FW20</f>
        <v>0</v>
      </c>
      <c r="FZ20" s="6">
        <v>0</v>
      </c>
      <c r="GA20" s="6">
        <v>0</v>
      </c>
      <c r="GB20" s="6">
        <f t="shared" ref="GB20" si="663">FZ20+GA20</f>
        <v>0</v>
      </c>
      <c r="GC20" s="6">
        <v>0</v>
      </c>
      <c r="GD20" s="6">
        <v>0</v>
      </c>
      <c r="GE20" s="6">
        <f t="shared" ref="GE20" si="664">GC20+GD20</f>
        <v>0</v>
      </c>
      <c r="GF20" s="6">
        <v>0</v>
      </c>
      <c r="GG20" s="6">
        <v>0</v>
      </c>
      <c r="GH20" s="6">
        <f t="shared" ref="GH20" si="665">GG20+GF20</f>
        <v>0</v>
      </c>
      <c r="GI20" s="6">
        <v>0</v>
      </c>
      <c r="GJ20" s="6">
        <v>63</v>
      </c>
      <c r="GK20" s="6">
        <f t="shared" ref="GK20" si="666">GJ20+GI20</f>
        <v>63</v>
      </c>
      <c r="GL20" s="10">
        <v>0</v>
      </c>
      <c r="GM20" s="10">
        <v>16</v>
      </c>
      <c r="GN20" s="10">
        <f t="shared" ref="GN20" si="667">GM20+GL20</f>
        <v>16</v>
      </c>
      <c r="GO20" s="6">
        <v>0</v>
      </c>
      <c r="GP20" s="6">
        <v>0</v>
      </c>
      <c r="GQ20" s="6">
        <f t="shared" ref="GQ20" si="668">GP20+GO20</f>
        <v>0</v>
      </c>
      <c r="GR20" s="6"/>
      <c r="GS20" s="6"/>
      <c r="GT20" s="6">
        <f t="shared" ref="GT20" si="669">GS20+GR20</f>
        <v>0</v>
      </c>
      <c r="GU20" s="6">
        <v>0</v>
      </c>
      <c r="GV20" s="6">
        <v>0</v>
      </c>
      <c r="GW20" s="6">
        <f t="shared" ref="GW20" si="670">GV20+GU20</f>
        <v>0</v>
      </c>
      <c r="GX20" s="6">
        <v>0</v>
      </c>
      <c r="GY20" s="6">
        <v>0</v>
      </c>
      <c r="GZ20" s="6">
        <f t="shared" ref="GZ20" si="671">GY20+GX20</f>
        <v>0</v>
      </c>
      <c r="HA20" s="10">
        <f t="shared" ref="HA20" si="672">GO20+GL20+GI20+GF20+GC20+FZ20+FW20+FT20+FQ20+FN20+FK20+FH20+FE20+FB20+EY20+EV20+ES20+EP20+EM20+EJ20+EG20+ED20+EA20+GR20+GU20+GX20</f>
        <v>0</v>
      </c>
      <c r="HB20" s="10">
        <f t="shared" ref="HB20" si="673">GP20+GM20+GJ20+GG20+GD20+GA20+FX20+FU20+FR20+FO20+FL20+FI20+FF20+FC20+EZ20+EW20+ET20+EQ20+EN20+EK20+EH20+EE20+EB20+GS20+GV20+GY20</f>
        <v>79</v>
      </c>
      <c r="HC20" s="10">
        <f t="shared" ref="HC20" si="674">HB20+HA20</f>
        <v>79</v>
      </c>
      <c r="HD20" s="10">
        <f t="shared" ref="HD20" si="675">+DS20</f>
        <v>57</v>
      </c>
      <c r="HE20" s="10">
        <f t="shared" ref="HE20" si="676">+DT20</f>
        <v>144</v>
      </c>
      <c r="HF20" s="10">
        <f t="shared" ref="HF20" si="677">+DU20</f>
        <v>0</v>
      </c>
      <c r="HG20" s="10">
        <f t="shared" ref="HG20:HH20" si="678">+DV20</f>
        <v>0</v>
      </c>
      <c r="HH20" s="10">
        <f t="shared" si="678"/>
        <v>201</v>
      </c>
      <c r="HI20" s="9">
        <f t="shared" ref="HI20" si="679">DX20</f>
        <v>2.0100000000000001E-3</v>
      </c>
      <c r="HJ20" s="9">
        <f t="shared" ref="HJ20" si="680">DY20</f>
        <v>0</v>
      </c>
      <c r="HK20" s="65">
        <f t="shared" si="107"/>
        <v>2.0100000000000001E-3</v>
      </c>
      <c r="HL20" s="65">
        <f t="shared" si="108"/>
        <v>1.83E-3</v>
      </c>
      <c r="HM20" s="6">
        <f t="shared" si="50"/>
        <v>60000</v>
      </c>
      <c r="HN20" s="6">
        <f t="shared" si="51"/>
        <v>120</v>
      </c>
      <c r="HO20" s="10">
        <f t="shared" si="52"/>
        <v>81</v>
      </c>
      <c r="HP20" s="10">
        <f t="shared" si="53"/>
        <v>79</v>
      </c>
      <c r="HQ20" s="10">
        <f t="shared" ref="HQ20" si="681">HO20-HP20</f>
        <v>2</v>
      </c>
      <c r="HR20" s="8">
        <v>74.875590000000003</v>
      </c>
      <c r="HS20" s="10">
        <f t="shared" ref="HS20" si="682">HR20*HQ20</f>
        <v>149.75118000000001</v>
      </c>
      <c r="HT20" s="10">
        <f t="shared" si="56"/>
        <v>-1</v>
      </c>
      <c r="HU20" s="66">
        <v>18</v>
      </c>
      <c r="HV20" s="6"/>
    </row>
    <row r="21" spans="1:230" s="44" customFormat="1" ht="33.75" customHeight="1" x14ac:dyDescent="0.5">
      <c r="A21" s="6">
        <v>4495</v>
      </c>
      <c r="B21" s="6" t="s">
        <v>110</v>
      </c>
      <c r="C21" s="6" t="s">
        <v>167</v>
      </c>
      <c r="D21" s="6" t="s">
        <v>205</v>
      </c>
      <c r="E21" s="34" t="s">
        <v>53</v>
      </c>
      <c r="F21" s="6">
        <v>41</v>
      </c>
      <c r="G21" s="48">
        <v>221064</v>
      </c>
      <c r="H21" s="39" t="s">
        <v>112</v>
      </c>
      <c r="I21" s="8">
        <v>1</v>
      </c>
      <c r="J21" s="9">
        <v>0</v>
      </c>
      <c r="K21" s="4">
        <v>430691</v>
      </c>
      <c r="L21" s="6">
        <v>0</v>
      </c>
      <c r="M21" s="6">
        <v>300000</v>
      </c>
      <c r="N21" s="6">
        <f t="shared" ref="N21:N22" si="683">L21+M21</f>
        <v>300000</v>
      </c>
      <c r="O21" s="6">
        <f t="shared" ref="O21:O23" si="684">L21*J21</f>
        <v>0</v>
      </c>
      <c r="P21" s="6">
        <f t="shared" ref="P21:P23" si="685">M21*J21</f>
        <v>0</v>
      </c>
      <c r="Q21" s="6">
        <f t="shared" ref="Q21:Q22" si="686">O21+P21</f>
        <v>0</v>
      </c>
      <c r="R21" s="10">
        <v>0</v>
      </c>
      <c r="S21" s="10">
        <v>0</v>
      </c>
      <c r="T21" s="10">
        <v>0</v>
      </c>
      <c r="U21" s="10">
        <v>0</v>
      </c>
      <c r="V21" s="10">
        <f t="shared" ref="V21:V22" si="687">U21+T21+S21+R21</f>
        <v>0</v>
      </c>
      <c r="W21" s="10">
        <v>0</v>
      </c>
      <c r="X21" s="10"/>
      <c r="Y21" s="10"/>
      <c r="Z21" s="10"/>
      <c r="AA21" s="10">
        <f t="shared" ref="AA21:AA22" si="688">SUM(W21:Z21)</f>
        <v>0</v>
      </c>
      <c r="AB21" s="10">
        <v>0</v>
      </c>
      <c r="AC21" s="10">
        <v>0</v>
      </c>
      <c r="AD21" s="10"/>
      <c r="AE21" s="6"/>
      <c r="AF21" s="10">
        <f t="shared" ref="AF21:AF22" si="689">AE21+AD21+AC21+AB21</f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f t="shared" ref="AK21:AK22" si="690">AJ21+AI21+AH21+AG21</f>
        <v>0</v>
      </c>
      <c r="AL21" s="10">
        <v>0</v>
      </c>
      <c r="AM21" s="10">
        <v>0</v>
      </c>
      <c r="AN21" s="10">
        <v>0</v>
      </c>
      <c r="AO21" s="6">
        <v>0</v>
      </c>
      <c r="AP21" s="10">
        <f t="shared" ref="AP21:AP22" si="691">AO21+AN21+AM21+AL21</f>
        <v>0</v>
      </c>
      <c r="AQ21" s="10"/>
      <c r="AR21" s="11"/>
      <c r="AS21" s="10"/>
      <c r="AT21" s="10"/>
      <c r="AU21" s="6"/>
      <c r="AV21" s="6"/>
      <c r="AW21" s="6"/>
      <c r="AX21" s="6"/>
      <c r="AY21" s="6"/>
      <c r="AZ21" s="6"/>
      <c r="BA21" s="6">
        <v>0</v>
      </c>
      <c r="BB21" s="6">
        <v>0</v>
      </c>
      <c r="BC21" s="6">
        <v>0</v>
      </c>
      <c r="BD21" s="6">
        <v>0</v>
      </c>
      <c r="BE21" s="10">
        <f t="shared" ref="BE21:BE22" si="692">BD21+BC21+BB21+BA21</f>
        <v>0</v>
      </c>
      <c r="BF21" s="6">
        <v>0</v>
      </c>
      <c r="BG21" s="6">
        <v>0</v>
      </c>
      <c r="BH21" s="6">
        <v>0</v>
      </c>
      <c r="BI21" s="6">
        <v>0</v>
      </c>
      <c r="BJ21" s="10">
        <f t="shared" ref="BJ21:BJ22" si="693">BI21+BH21+BG21+BF21</f>
        <v>0</v>
      </c>
      <c r="BK21" s="6">
        <v>20</v>
      </c>
      <c r="BL21" s="6">
        <v>0</v>
      </c>
      <c r="BM21" s="6">
        <v>0</v>
      </c>
      <c r="BN21" s="6">
        <v>0</v>
      </c>
      <c r="BO21" s="10">
        <f t="shared" ref="BO21:BO22" si="694">SUM(BK21:BN21)</f>
        <v>20</v>
      </c>
      <c r="BP21" s="6">
        <v>0</v>
      </c>
      <c r="BQ21" s="6">
        <v>0</v>
      </c>
      <c r="BR21" s="6">
        <v>0</v>
      </c>
      <c r="BS21" s="6">
        <v>0</v>
      </c>
      <c r="BT21" s="10">
        <f t="shared" ref="BT21:BT22" si="695">SUM(BP21:BS21)</f>
        <v>0</v>
      </c>
      <c r="BU21" s="6">
        <v>0</v>
      </c>
      <c r="BV21" s="6">
        <v>0</v>
      </c>
      <c r="BW21" s="6">
        <v>0</v>
      </c>
      <c r="BX21" s="6">
        <v>0</v>
      </c>
      <c r="BY21" s="10">
        <f t="shared" ref="BY21:BY22" si="696">SUM(BU21:BX21)</f>
        <v>0</v>
      </c>
      <c r="BZ21" s="6">
        <v>0</v>
      </c>
      <c r="CA21" s="6">
        <v>0</v>
      </c>
      <c r="CB21" s="6">
        <v>0</v>
      </c>
      <c r="CC21" s="6">
        <v>0</v>
      </c>
      <c r="CD21" s="10">
        <f t="shared" ref="CD21:CD22" si="697">SUM(BZ21:CC21)</f>
        <v>0</v>
      </c>
      <c r="CE21" s="10">
        <f>IFERROR(VLOOKUP(G21,'[1]Ass MF'!G$2:H$491,2,0),0)</f>
        <v>0</v>
      </c>
      <c r="CF21" s="10">
        <v>0</v>
      </c>
      <c r="CG21" s="10">
        <v>0</v>
      </c>
      <c r="CH21" s="10">
        <v>0</v>
      </c>
      <c r="CI21" s="10">
        <f t="shared" ref="CI21:CI22" si="698">CH21+CG21+CF21+CE21</f>
        <v>0</v>
      </c>
      <c r="CJ21" s="10">
        <v>0</v>
      </c>
      <c r="CK21" s="10">
        <v>0</v>
      </c>
      <c r="CL21" s="10">
        <v>0</v>
      </c>
      <c r="CM21" s="10">
        <v>0</v>
      </c>
      <c r="CN21" s="10">
        <f t="shared" ref="CN21:CN22" si="699">CM21+CL21+CK21+CJ21</f>
        <v>0</v>
      </c>
      <c r="CO21" s="10">
        <v>0</v>
      </c>
      <c r="CP21" s="10">
        <v>7</v>
      </c>
      <c r="CQ21" s="10">
        <v>0</v>
      </c>
      <c r="CR21" s="10">
        <v>0</v>
      </c>
      <c r="CS21" s="10">
        <f t="shared" ref="CS21:CS22" si="700">CR21+CQ21+CP21+CO21</f>
        <v>7</v>
      </c>
      <c r="CT21" s="10">
        <v>0</v>
      </c>
      <c r="CU21" s="10">
        <v>0</v>
      </c>
      <c r="CV21" s="10">
        <v>0</v>
      </c>
      <c r="CW21" s="10">
        <v>0</v>
      </c>
      <c r="CX21" s="10">
        <f t="shared" ref="CX21:CX22" si="701">CW21+CV21+CU21+CT21</f>
        <v>0</v>
      </c>
      <c r="CY21" s="10">
        <v>0</v>
      </c>
      <c r="CZ21" s="10">
        <v>3</v>
      </c>
      <c r="DA21" s="10">
        <v>0</v>
      </c>
      <c r="DB21" s="10"/>
      <c r="DC21" s="10">
        <f t="shared" ref="DC21:DC22" si="702">DB21+DA21+CZ21+CY21</f>
        <v>3</v>
      </c>
      <c r="DD21" s="10">
        <v>0</v>
      </c>
      <c r="DE21" s="10">
        <v>4</v>
      </c>
      <c r="DF21" s="10">
        <v>0</v>
      </c>
      <c r="DG21" s="10">
        <v>0</v>
      </c>
      <c r="DH21" s="10">
        <f t="shared" ref="DH21:DH22" si="703">DG21+DF21+DE21+DD21</f>
        <v>4</v>
      </c>
      <c r="DI21" s="10">
        <v>0</v>
      </c>
      <c r="DJ21" s="10">
        <v>9</v>
      </c>
      <c r="DK21" s="10">
        <f>IFERROR(VLOOKUP(G21,'[2]Rep MF'!G$2:H$233,2,0),0)</f>
        <v>0</v>
      </c>
      <c r="DL21" s="10">
        <v>0</v>
      </c>
      <c r="DM21" s="10">
        <f t="shared" ref="DM21:DM23" si="704">DL21+DK21+DJ21+DI21</f>
        <v>9</v>
      </c>
      <c r="DN21" s="10">
        <v>0</v>
      </c>
      <c r="DO21" s="10">
        <v>15</v>
      </c>
      <c r="DP21" s="10">
        <v>0</v>
      </c>
      <c r="DQ21" s="10">
        <v>0</v>
      </c>
      <c r="DR21" s="10">
        <f t="shared" ref="DR21:DR23" si="705">DQ21+DP21+DO21+DN21</f>
        <v>15</v>
      </c>
      <c r="DS21" s="10">
        <f t="shared" ref="DS21:DS23" si="706">+R21+AB21+AG21+AL21+AQ21+AV21+BA21+BF21+BK21+BP21+BU21+W21+BZ21+CE21+CJ21+CO21+CT21+CY21+DD21+DI21+DN21</f>
        <v>20</v>
      </c>
      <c r="DT21" s="10">
        <f t="shared" ref="DT21:DT23" si="707">+S21+AC21+AH21+AM21+AR21+AW21+BB21+BG21+BL21+BQ21+BV21+X21+CA21+CF21+CK21+CP21+CU21+CZ21+DE21+DJ21+DO21</f>
        <v>38</v>
      </c>
      <c r="DU21" s="10">
        <f t="shared" ref="DU21:DU23" si="708">+T21+AD21+AI21+AN21+AS21+AX21+BC21+BH21+BM21+BR21+BW21+Y21+CB21+CG21+CL21+CQ21+CV21+DA21+DF21+DK21+DP21</f>
        <v>0</v>
      </c>
      <c r="DV21" s="10">
        <f t="shared" ref="DV21:DV23" si="709">+U21+AE21+AJ21+AO21+AT21+AY21+BD21+BI21+BN21+BS21+BX21+Z21+CC21+CH21+CM21+CR21+CW21+DB21+DG21+DL21+DQ21</f>
        <v>0</v>
      </c>
      <c r="DW21" s="4">
        <f t="shared" ref="DW21:DW23" si="710">DV21+DU21+DT21+DS21</f>
        <v>58</v>
      </c>
      <c r="DX21" s="12">
        <f t="shared" ref="DX21:DX22" si="711">(DS21+DT21)/N21</f>
        <v>1.9333333333333333E-4</v>
      </c>
      <c r="DY21" s="9">
        <f t="shared" ref="DY21:DY22" si="712">(DU21+DV21)/N21</f>
        <v>0</v>
      </c>
      <c r="DZ21" s="12">
        <f t="shared" ref="DZ21:DZ22" si="713">+DW21/N21</f>
        <v>1.9333333333333333E-4</v>
      </c>
      <c r="EA21" s="10">
        <v>0</v>
      </c>
      <c r="EB21" s="6">
        <v>0</v>
      </c>
      <c r="EC21" s="10">
        <f t="shared" ref="EC21:EC22" si="714">EA21+EB21</f>
        <v>0</v>
      </c>
      <c r="ED21" s="6">
        <v>0</v>
      </c>
      <c r="EE21" s="6">
        <v>0</v>
      </c>
      <c r="EF21" s="6">
        <v>0</v>
      </c>
      <c r="EG21" s="6">
        <v>0</v>
      </c>
      <c r="EH21" s="6">
        <v>0</v>
      </c>
      <c r="EI21" s="6">
        <v>0</v>
      </c>
      <c r="EJ21" s="6">
        <v>0</v>
      </c>
      <c r="EK21" s="6">
        <v>0</v>
      </c>
      <c r="EL21" s="6">
        <v>0</v>
      </c>
      <c r="EM21" s="6">
        <v>0</v>
      </c>
      <c r="EN21" s="6">
        <v>0</v>
      </c>
      <c r="EO21" s="6">
        <f t="shared" ref="EO21:EO22" si="715">EM21+EN21</f>
        <v>0</v>
      </c>
      <c r="EP21" s="6">
        <v>0</v>
      </c>
      <c r="EQ21" s="6">
        <v>0</v>
      </c>
      <c r="ER21" s="6">
        <v>0</v>
      </c>
      <c r="ES21" s="6">
        <v>0</v>
      </c>
      <c r="ET21" s="6">
        <v>0</v>
      </c>
      <c r="EU21" s="6">
        <v>0</v>
      </c>
      <c r="EV21" s="6">
        <v>0</v>
      </c>
      <c r="EW21" s="6">
        <v>0</v>
      </c>
      <c r="EX21" s="6">
        <v>0</v>
      </c>
      <c r="EY21" s="6">
        <v>0</v>
      </c>
      <c r="EZ21" s="6">
        <v>0</v>
      </c>
      <c r="FA21" s="6">
        <v>0</v>
      </c>
      <c r="FB21" s="6">
        <v>0</v>
      </c>
      <c r="FC21" s="6">
        <v>0</v>
      </c>
      <c r="FD21" s="6">
        <f t="shared" ref="FD21:FD22" si="716">FB21+FC21</f>
        <v>0</v>
      </c>
      <c r="FE21" s="6">
        <v>0</v>
      </c>
      <c r="FF21" s="6">
        <v>0</v>
      </c>
      <c r="FG21" s="6">
        <f t="shared" ref="FG21:FG22" si="717">FE21+FF21</f>
        <v>0</v>
      </c>
      <c r="FH21" s="6">
        <v>0</v>
      </c>
      <c r="FI21" s="6">
        <v>0</v>
      </c>
      <c r="FJ21" s="6">
        <f t="shared" ref="FJ21:FJ22" si="718">FH21+FI21</f>
        <v>0</v>
      </c>
      <c r="FK21" s="6">
        <v>0</v>
      </c>
      <c r="FL21" s="6">
        <v>0</v>
      </c>
      <c r="FM21" s="6">
        <f t="shared" ref="FM21:FM22" si="719">FL21+FK21</f>
        <v>0</v>
      </c>
      <c r="FN21" s="6">
        <v>0</v>
      </c>
      <c r="FO21" s="6">
        <v>0</v>
      </c>
      <c r="FP21" s="6">
        <f t="shared" ref="FP21:FP22" si="720">FO21+FN21</f>
        <v>0</v>
      </c>
      <c r="FQ21" s="6">
        <v>0</v>
      </c>
      <c r="FR21" s="6">
        <v>0</v>
      </c>
      <c r="FS21" s="6">
        <f t="shared" ref="FS21:FS22" si="721">FQ21+FR21</f>
        <v>0</v>
      </c>
      <c r="FT21" s="6">
        <v>0</v>
      </c>
      <c r="FU21" s="6">
        <v>0</v>
      </c>
      <c r="FV21" s="6">
        <f t="shared" ref="FV21:FV22" si="722">FU21+FT21</f>
        <v>0</v>
      </c>
      <c r="FW21" s="6">
        <v>0</v>
      </c>
      <c r="FX21" s="6">
        <v>0</v>
      </c>
      <c r="FY21" s="6">
        <f t="shared" ref="FY21:FY22" si="723">FX21+FW21</f>
        <v>0</v>
      </c>
      <c r="FZ21" s="6">
        <v>0</v>
      </c>
      <c r="GA21" s="6">
        <v>0</v>
      </c>
      <c r="GB21" s="6">
        <f t="shared" ref="GB21:GB22" si="724">FZ21+GA21</f>
        <v>0</v>
      </c>
      <c r="GC21" s="6">
        <v>0</v>
      </c>
      <c r="GD21" s="6">
        <v>0</v>
      </c>
      <c r="GE21" s="6">
        <f t="shared" ref="GE21:GE22" si="725">GC21+GD21</f>
        <v>0</v>
      </c>
      <c r="GF21" s="6">
        <v>0</v>
      </c>
      <c r="GG21" s="6">
        <v>0</v>
      </c>
      <c r="GH21" s="6">
        <f t="shared" ref="GH21:GH22" si="726">GG21+GF21</f>
        <v>0</v>
      </c>
      <c r="GI21" s="6">
        <v>20</v>
      </c>
      <c r="GJ21" s="6">
        <v>0</v>
      </c>
      <c r="GK21" s="6">
        <f t="shared" ref="GK21:GK22" si="727">GJ21+GI21</f>
        <v>20</v>
      </c>
      <c r="GL21" s="10">
        <v>0</v>
      </c>
      <c r="GM21" s="10">
        <v>7</v>
      </c>
      <c r="GN21" s="10">
        <f t="shared" ref="GN21:GN22" si="728">GM21+GL21</f>
        <v>7</v>
      </c>
      <c r="GO21" s="6">
        <v>0</v>
      </c>
      <c r="GP21" s="6">
        <v>0</v>
      </c>
      <c r="GQ21" s="6">
        <f t="shared" ref="GQ21:GQ22" si="729">GP21+GO21</f>
        <v>0</v>
      </c>
      <c r="GR21" s="10"/>
      <c r="GS21" s="10">
        <v>3</v>
      </c>
      <c r="GT21" s="6">
        <f t="shared" ref="GT21:GT23" si="730">GS21+GR21</f>
        <v>3</v>
      </c>
      <c r="GU21" s="6">
        <v>4</v>
      </c>
      <c r="GV21" s="6">
        <v>0</v>
      </c>
      <c r="GW21" s="6">
        <f t="shared" ref="GW21:GW23" si="731">GV21+GU21</f>
        <v>4</v>
      </c>
      <c r="GX21" s="6">
        <v>9</v>
      </c>
      <c r="GY21" s="6">
        <v>0</v>
      </c>
      <c r="GZ21" s="6">
        <f t="shared" ref="GZ21:GZ23" si="732">GY21+GX21</f>
        <v>9</v>
      </c>
      <c r="HA21" s="10">
        <f t="shared" ref="HA21:HA23" si="733">GO21+GL21+GI21+GF21+GC21+FZ21+FW21+FT21+FQ21+FN21+FK21+FH21+FE21+FB21+EY21+EV21+ES21+EP21+EM21+EJ21+EG21+ED21+EA21+GR21+GU21+GX21</f>
        <v>33</v>
      </c>
      <c r="HB21" s="10">
        <f t="shared" ref="HB21:HB23" si="734">GP21+GM21+GJ21+GG21+GD21+GA21+FX21+FU21+FR21+FO21+FL21+FI21+FF21+FC21+EZ21+EW21+ET21+EQ21+EN21+EK21+EH21+EE21+EB21+GS21+GV21+GY21</f>
        <v>10</v>
      </c>
      <c r="HC21" s="10">
        <f t="shared" ref="HC21:HC22" si="735">HB21+HA21</f>
        <v>43</v>
      </c>
      <c r="HD21" s="10">
        <f t="shared" ref="HD21:HD22" si="736">+DS21</f>
        <v>20</v>
      </c>
      <c r="HE21" s="10">
        <f t="shared" ref="HE21:HE22" si="737">+DT21</f>
        <v>38</v>
      </c>
      <c r="HF21" s="10">
        <f t="shared" ref="HF21:HF22" si="738">+DU21</f>
        <v>0</v>
      </c>
      <c r="HG21" s="10">
        <f t="shared" ref="HG21:HH22" si="739">+DV21</f>
        <v>0</v>
      </c>
      <c r="HH21" s="10">
        <f t="shared" si="739"/>
        <v>58</v>
      </c>
      <c r="HI21" s="9">
        <f t="shared" ref="HI21:HI22" si="740">DX21</f>
        <v>1.9333333333333333E-4</v>
      </c>
      <c r="HJ21" s="9">
        <f t="shared" ref="HJ21:HJ22" si="741">DY21</f>
        <v>0</v>
      </c>
      <c r="HK21" s="65">
        <f t="shared" si="107"/>
        <v>1.9333333333333333E-4</v>
      </c>
      <c r="HL21" s="65">
        <f t="shared" si="108"/>
        <v>1.9333333333333333E-4</v>
      </c>
      <c r="HM21" s="6">
        <f t="shared" si="50"/>
        <v>300000</v>
      </c>
      <c r="HN21" s="6">
        <f t="shared" si="51"/>
        <v>0</v>
      </c>
      <c r="HO21" s="10">
        <f t="shared" si="52"/>
        <v>58</v>
      </c>
      <c r="HP21" s="10">
        <f t="shared" si="53"/>
        <v>43</v>
      </c>
      <c r="HQ21" s="10">
        <f t="shared" ref="HQ21:HQ22" si="742">HO21-HP21</f>
        <v>15</v>
      </c>
      <c r="HR21" s="8">
        <v>91.989739999999998</v>
      </c>
      <c r="HS21" s="10">
        <f t="shared" ref="HS21:HS23" si="743">HR21*HQ21</f>
        <v>1379.8461</v>
      </c>
      <c r="HT21" s="10">
        <f t="shared" si="56"/>
        <v>-58</v>
      </c>
      <c r="HU21" s="66">
        <v>0</v>
      </c>
      <c r="HV21" s="6"/>
    </row>
    <row r="22" spans="1:230" s="44" customFormat="1" ht="33.75" customHeight="1" x14ac:dyDescent="0.5">
      <c r="A22" s="6">
        <v>4496</v>
      </c>
      <c r="B22" s="6" t="s">
        <v>110</v>
      </c>
      <c r="C22" s="6" t="s">
        <v>167</v>
      </c>
      <c r="D22" s="6" t="s">
        <v>205</v>
      </c>
      <c r="E22" s="34" t="s">
        <v>53</v>
      </c>
      <c r="F22" s="6">
        <v>42</v>
      </c>
      <c r="G22" s="48">
        <v>226515</v>
      </c>
      <c r="H22" s="41" t="s">
        <v>116</v>
      </c>
      <c r="I22" s="8">
        <v>1</v>
      </c>
      <c r="J22" s="9">
        <v>0</v>
      </c>
      <c r="K22" s="4">
        <v>192497</v>
      </c>
      <c r="L22" s="6">
        <v>0</v>
      </c>
      <c r="M22" s="6">
        <v>190000</v>
      </c>
      <c r="N22" s="6">
        <f t="shared" si="683"/>
        <v>190000</v>
      </c>
      <c r="O22" s="6">
        <f t="shared" si="684"/>
        <v>0</v>
      </c>
      <c r="P22" s="6">
        <f t="shared" si="685"/>
        <v>0</v>
      </c>
      <c r="Q22" s="6">
        <f t="shared" si="686"/>
        <v>0</v>
      </c>
      <c r="R22" s="10">
        <v>0</v>
      </c>
      <c r="S22" s="10">
        <v>0</v>
      </c>
      <c r="T22" s="10">
        <v>0</v>
      </c>
      <c r="U22" s="10">
        <v>0</v>
      </c>
      <c r="V22" s="10">
        <f t="shared" si="687"/>
        <v>0</v>
      </c>
      <c r="W22" s="10">
        <v>0</v>
      </c>
      <c r="X22" s="10"/>
      <c r="Y22" s="10"/>
      <c r="Z22" s="10"/>
      <c r="AA22" s="10">
        <f t="shared" si="688"/>
        <v>0</v>
      </c>
      <c r="AB22" s="10">
        <v>0</v>
      </c>
      <c r="AC22" s="10">
        <v>0</v>
      </c>
      <c r="AD22" s="6"/>
      <c r="AE22" s="6"/>
      <c r="AF22" s="10">
        <f t="shared" si="689"/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f t="shared" si="690"/>
        <v>0</v>
      </c>
      <c r="AL22" s="10">
        <v>0</v>
      </c>
      <c r="AM22" s="10">
        <v>0</v>
      </c>
      <c r="AN22" s="10">
        <v>0</v>
      </c>
      <c r="AO22" s="6">
        <v>0</v>
      </c>
      <c r="AP22" s="10">
        <f t="shared" si="691"/>
        <v>0</v>
      </c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6">
        <v>0</v>
      </c>
      <c r="BB22" s="6">
        <v>0</v>
      </c>
      <c r="BC22" s="6">
        <v>0</v>
      </c>
      <c r="BD22" s="6">
        <v>0</v>
      </c>
      <c r="BE22" s="10">
        <f t="shared" si="692"/>
        <v>0</v>
      </c>
      <c r="BF22" s="6">
        <v>446</v>
      </c>
      <c r="BG22" s="6">
        <v>0</v>
      </c>
      <c r="BH22" s="6">
        <v>0</v>
      </c>
      <c r="BI22" s="6">
        <v>0</v>
      </c>
      <c r="BJ22" s="10">
        <f t="shared" si="693"/>
        <v>446</v>
      </c>
      <c r="BK22" s="6">
        <v>473</v>
      </c>
      <c r="BL22" s="6">
        <v>0</v>
      </c>
      <c r="BM22" s="6">
        <v>0</v>
      </c>
      <c r="BN22" s="6">
        <v>0</v>
      </c>
      <c r="BO22" s="10">
        <f t="shared" si="694"/>
        <v>473</v>
      </c>
      <c r="BP22" s="6">
        <v>1148</v>
      </c>
      <c r="BQ22" s="6">
        <v>0</v>
      </c>
      <c r="BR22" s="6">
        <v>0</v>
      </c>
      <c r="BS22" s="6">
        <v>0</v>
      </c>
      <c r="BT22" s="10">
        <f t="shared" si="695"/>
        <v>1148</v>
      </c>
      <c r="BU22" s="6">
        <v>560</v>
      </c>
      <c r="BV22" s="6">
        <v>0</v>
      </c>
      <c r="BW22" s="6">
        <v>0</v>
      </c>
      <c r="BX22" s="6">
        <v>0</v>
      </c>
      <c r="BY22" s="10">
        <f t="shared" si="696"/>
        <v>560</v>
      </c>
      <c r="BZ22" s="6">
        <v>0</v>
      </c>
      <c r="CA22" s="6">
        <v>0</v>
      </c>
      <c r="CB22" s="6">
        <v>0</v>
      </c>
      <c r="CC22" s="6">
        <v>0</v>
      </c>
      <c r="CD22" s="10">
        <f t="shared" si="697"/>
        <v>0</v>
      </c>
      <c r="CE22" s="10">
        <f>IFERROR(VLOOKUP(G22,'[1]Ass MF'!G$2:H$491,2,0),0)</f>
        <v>815</v>
      </c>
      <c r="CF22" s="10">
        <v>0</v>
      </c>
      <c r="CG22" s="10">
        <v>0</v>
      </c>
      <c r="CH22" s="10">
        <v>0</v>
      </c>
      <c r="CI22" s="10">
        <f t="shared" si="698"/>
        <v>815</v>
      </c>
      <c r="CJ22" s="10">
        <v>41</v>
      </c>
      <c r="CK22" s="10">
        <v>0</v>
      </c>
      <c r="CL22" s="10">
        <v>0</v>
      </c>
      <c r="CM22" s="10">
        <v>0</v>
      </c>
      <c r="CN22" s="10">
        <f t="shared" si="699"/>
        <v>41</v>
      </c>
      <c r="CO22" s="10">
        <v>328</v>
      </c>
      <c r="CP22" s="10">
        <v>0</v>
      </c>
      <c r="CQ22" s="10">
        <v>0</v>
      </c>
      <c r="CR22" s="10">
        <v>0</v>
      </c>
      <c r="CS22" s="10">
        <f t="shared" si="700"/>
        <v>328</v>
      </c>
      <c r="CT22" s="10">
        <v>63</v>
      </c>
      <c r="CU22" s="10">
        <v>0</v>
      </c>
      <c r="CV22" s="10">
        <v>0</v>
      </c>
      <c r="CW22" s="10">
        <v>0</v>
      </c>
      <c r="CX22" s="10">
        <f t="shared" si="701"/>
        <v>63</v>
      </c>
      <c r="CY22" s="10">
        <v>163</v>
      </c>
      <c r="CZ22" s="10">
        <v>0</v>
      </c>
      <c r="DA22" s="10">
        <v>0</v>
      </c>
      <c r="DB22" s="10"/>
      <c r="DC22" s="10">
        <f t="shared" si="702"/>
        <v>163</v>
      </c>
      <c r="DD22" s="10">
        <v>28</v>
      </c>
      <c r="DE22" s="10">
        <v>0</v>
      </c>
      <c r="DF22" s="10">
        <v>0</v>
      </c>
      <c r="DG22" s="10">
        <v>0</v>
      </c>
      <c r="DH22" s="10">
        <f t="shared" si="703"/>
        <v>28</v>
      </c>
      <c r="DI22" s="10">
        <v>0</v>
      </c>
      <c r="DJ22" s="10">
        <v>0</v>
      </c>
      <c r="DK22" s="10">
        <f>IFERROR(VLOOKUP(G22,'[2]Rep MF'!G$2:H$233,2,0),0)</f>
        <v>0</v>
      </c>
      <c r="DL22" s="10">
        <v>0</v>
      </c>
      <c r="DM22" s="10">
        <f t="shared" si="704"/>
        <v>0</v>
      </c>
      <c r="DN22" s="10">
        <v>1</v>
      </c>
      <c r="DO22" s="10">
        <v>0</v>
      </c>
      <c r="DP22" s="10">
        <v>0</v>
      </c>
      <c r="DQ22" s="10">
        <v>0</v>
      </c>
      <c r="DR22" s="10">
        <f t="shared" si="705"/>
        <v>1</v>
      </c>
      <c r="DS22" s="10">
        <f t="shared" si="706"/>
        <v>4066</v>
      </c>
      <c r="DT22" s="10">
        <f t="shared" si="707"/>
        <v>0</v>
      </c>
      <c r="DU22" s="10">
        <f t="shared" si="708"/>
        <v>0</v>
      </c>
      <c r="DV22" s="10">
        <f t="shared" si="709"/>
        <v>0</v>
      </c>
      <c r="DW22" s="4">
        <f t="shared" si="710"/>
        <v>4066</v>
      </c>
      <c r="DX22" s="12">
        <f t="shared" si="711"/>
        <v>2.1399999999999999E-2</v>
      </c>
      <c r="DY22" s="9">
        <f t="shared" si="712"/>
        <v>0</v>
      </c>
      <c r="DZ22" s="12">
        <f t="shared" si="713"/>
        <v>2.1399999999999999E-2</v>
      </c>
      <c r="EA22" s="10">
        <v>0</v>
      </c>
      <c r="EB22" s="6">
        <v>0</v>
      </c>
      <c r="EC22" s="10">
        <f t="shared" si="714"/>
        <v>0</v>
      </c>
      <c r="ED22" s="6">
        <v>0</v>
      </c>
      <c r="EE22" s="6">
        <v>0</v>
      </c>
      <c r="EF22" s="6">
        <v>0</v>
      </c>
      <c r="EG22" s="6">
        <v>0</v>
      </c>
      <c r="EH22" s="6">
        <v>0</v>
      </c>
      <c r="EI22" s="6">
        <v>0</v>
      </c>
      <c r="EJ22" s="6">
        <v>0</v>
      </c>
      <c r="EK22" s="6">
        <v>0</v>
      </c>
      <c r="EL22" s="6">
        <v>0</v>
      </c>
      <c r="EM22" s="6">
        <v>0</v>
      </c>
      <c r="EN22" s="6">
        <v>0</v>
      </c>
      <c r="EO22" s="6">
        <f t="shared" si="715"/>
        <v>0</v>
      </c>
      <c r="EP22" s="6">
        <v>0</v>
      </c>
      <c r="EQ22" s="6">
        <v>0</v>
      </c>
      <c r="ER22" s="6">
        <v>0</v>
      </c>
      <c r="ES22" s="6">
        <v>0</v>
      </c>
      <c r="ET22" s="6">
        <v>0</v>
      </c>
      <c r="EU22" s="6">
        <v>0</v>
      </c>
      <c r="EV22" s="6">
        <v>0</v>
      </c>
      <c r="EW22" s="6">
        <v>0</v>
      </c>
      <c r="EX22" s="6">
        <v>0</v>
      </c>
      <c r="EY22" s="6">
        <v>0</v>
      </c>
      <c r="EZ22" s="6">
        <v>0</v>
      </c>
      <c r="FA22" s="6">
        <v>0</v>
      </c>
      <c r="FB22" s="6">
        <v>0</v>
      </c>
      <c r="FC22" s="6">
        <v>0</v>
      </c>
      <c r="FD22" s="6">
        <f t="shared" si="716"/>
        <v>0</v>
      </c>
      <c r="FE22" s="6">
        <v>0</v>
      </c>
      <c r="FF22" s="6">
        <v>0</v>
      </c>
      <c r="FG22" s="6">
        <f t="shared" si="717"/>
        <v>0</v>
      </c>
      <c r="FH22" s="6">
        <v>0</v>
      </c>
      <c r="FI22" s="6">
        <v>0</v>
      </c>
      <c r="FJ22" s="6">
        <f t="shared" si="718"/>
        <v>0</v>
      </c>
      <c r="FK22" s="6">
        <v>0</v>
      </c>
      <c r="FL22" s="6">
        <v>0</v>
      </c>
      <c r="FM22" s="6">
        <f t="shared" si="719"/>
        <v>0</v>
      </c>
      <c r="FN22" s="6">
        <v>0</v>
      </c>
      <c r="FO22" s="6">
        <v>0</v>
      </c>
      <c r="FP22" s="6">
        <f t="shared" si="720"/>
        <v>0</v>
      </c>
      <c r="FQ22" s="6">
        <v>0</v>
      </c>
      <c r="FR22" s="6">
        <v>0</v>
      </c>
      <c r="FS22" s="6">
        <f t="shared" si="721"/>
        <v>0</v>
      </c>
      <c r="FT22" s="6">
        <v>0</v>
      </c>
      <c r="FU22" s="6">
        <v>0</v>
      </c>
      <c r="FV22" s="6">
        <f t="shared" si="722"/>
        <v>0</v>
      </c>
      <c r="FW22" s="6">
        <v>0</v>
      </c>
      <c r="FX22" s="6">
        <v>0</v>
      </c>
      <c r="FY22" s="6">
        <f t="shared" si="723"/>
        <v>0</v>
      </c>
      <c r="FZ22" s="6">
        <v>0</v>
      </c>
      <c r="GA22" s="6">
        <v>0</v>
      </c>
      <c r="GB22" s="6">
        <f t="shared" si="724"/>
        <v>0</v>
      </c>
      <c r="GC22" s="6">
        <v>1542</v>
      </c>
      <c r="GD22" s="6">
        <v>0</v>
      </c>
      <c r="GE22" s="6">
        <f t="shared" si="725"/>
        <v>1542</v>
      </c>
      <c r="GF22" s="6">
        <v>0</v>
      </c>
      <c r="GG22" s="6">
        <v>0</v>
      </c>
      <c r="GH22" s="6">
        <f t="shared" si="726"/>
        <v>0</v>
      </c>
      <c r="GI22" s="6">
        <v>1941</v>
      </c>
      <c r="GJ22" s="6">
        <v>0</v>
      </c>
      <c r="GK22" s="6">
        <f t="shared" si="727"/>
        <v>1941</v>
      </c>
      <c r="GL22" s="10">
        <v>328</v>
      </c>
      <c r="GM22" s="10">
        <v>0</v>
      </c>
      <c r="GN22" s="10">
        <f t="shared" si="728"/>
        <v>328</v>
      </c>
      <c r="GO22" s="6">
        <v>63</v>
      </c>
      <c r="GP22" s="6">
        <v>0</v>
      </c>
      <c r="GQ22" s="6">
        <f t="shared" si="729"/>
        <v>63</v>
      </c>
      <c r="GR22" s="10">
        <v>163</v>
      </c>
      <c r="GS22" s="10">
        <v>0</v>
      </c>
      <c r="GT22" s="6">
        <f t="shared" si="730"/>
        <v>163</v>
      </c>
      <c r="GU22" s="6">
        <v>28</v>
      </c>
      <c r="GV22" s="6">
        <v>0</v>
      </c>
      <c r="GW22" s="6">
        <f t="shared" si="731"/>
        <v>28</v>
      </c>
      <c r="GX22" s="6">
        <v>0</v>
      </c>
      <c r="GY22" s="6">
        <v>0</v>
      </c>
      <c r="GZ22" s="6">
        <f t="shared" si="732"/>
        <v>0</v>
      </c>
      <c r="HA22" s="10">
        <f t="shared" si="733"/>
        <v>4065</v>
      </c>
      <c r="HB22" s="10">
        <f t="shared" si="734"/>
        <v>0</v>
      </c>
      <c r="HC22" s="10">
        <f t="shared" si="735"/>
        <v>4065</v>
      </c>
      <c r="HD22" s="10">
        <f t="shared" si="736"/>
        <v>4066</v>
      </c>
      <c r="HE22" s="10">
        <f t="shared" si="737"/>
        <v>0</v>
      </c>
      <c r="HF22" s="10">
        <f t="shared" si="738"/>
        <v>0</v>
      </c>
      <c r="HG22" s="10">
        <f t="shared" si="739"/>
        <v>0</v>
      </c>
      <c r="HH22" s="10">
        <f t="shared" si="739"/>
        <v>4066</v>
      </c>
      <c r="HI22" s="9">
        <f t="shared" si="740"/>
        <v>2.1399999999999999E-2</v>
      </c>
      <c r="HJ22" s="9">
        <f t="shared" si="741"/>
        <v>0</v>
      </c>
      <c r="HK22" s="65">
        <f t="shared" si="107"/>
        <v>2.1399999999999999E-2</v>
      </c>
      <c r="HL22" s="65">
        <f t="shared" si="108"/>
        <v>2.1399999999999999E-2</v>
      </c>
      <c r="HM22" s="6">
        <f t="shared" si="50"/>
        <v>190000</v>
      </c>
      <c r="HN22" s="6">
        <f t="shared" si="51"/>
        <v>0</v>
      </c>
      <c r="HO22" s="10">
        <f t="shared" si="52"/>
        <v>4066</v>
      </c>
      <c r="HP22" s="10">
        <f t="shared" si="53"/>
        <v>4065</v>
      </c>
      <c r="HQ22" s="10">
        <f t="shared" si="742"/>
        <v>1</v>
      </c>
      <c r="HR22" s="8">
        <v>5.0035800000000004</v>
      </c>
      <c r="HS22" s="10">
        <f t="shared" si="743"/>
        <v>5.0035800000000004</v>
      </c>
      <c r="HT22" s="10">
        <f t="shared" si="56"/>
        <v>-4066</v>
      </c>
      <c r="HU22" s="66">
        <v>0</v>
      </c>
      <c r="HV22" s="6"/>
    </row>
    <row r="23" spans="1:230" s="44" customFormat="1" ht="33.75" customHeight="1" x14ac:dyDescent="0.5">
      <c r="A23" s="6">
        <v>4545</v>
      </c>
      <c r="B23" s="6" t="s">
        <v>92</v>
      </c>
      <c r="C23" s="6" t="s">
        <v>167</v>
      </c>
      <c r="D23" s="6" t="s">
        <v>205</v>
      </c>
      <c r="E23" s="34" t="s">
        <v>53</v>
      </c>
      <c r="F23" s="6">
        <v>53</v>
      </c>
      <c r="G23" s="48">
        <v>218668</v>
      </c>
      <c r="H23" s="39" t="s">
        <v>93</v>
      </c>
      <c r="I23" s="8">
        <v>1</v>
      </c>
      <c r="J23" s="9">
        <v>0</v>
      </c>
      <c r="K23" s="4">
        <v>458082</v>
      </c>
      <c r="L23" s="6">
        <v>0</v>
      </c>
      <c r="M23" s="6">
        <v>370000</v>
      </c>
      <c r="N23" s="6">
        <f t="shared" ref="N23:N24" si="744">L23+M23</f>
        <v>370000</v>
      </c>
      <c r="O23" s="6">
        <f t="shared" si="684"/>
        <v>0</v>
      </c>
      <c r="P23" s="6">
        <f t="shared" si="685"/>
        <v>0</v>
      </c>
      <c r="Q23" s="6">
        <f t="shared" ref="Q23:Q24" si="745">O23+P23</f>
        <v>0</v>
      </c>
      <c r="R23" s="10">
        <v>0</v>
      </c>
      <c r="S23" s="10">
        <v>0</v>
      </c>
      <c r="T23" s="10">
        <v>0</v>
      </c>
      <c r="U23" s="10">
        <v>0</v>
      </c>
      <c r="V23" s="10">
        <f t="shared" ref="V23:V24" si="746">U23+T23+S23+R23</f>
        <v>0</v>
      </c>
      <c r="W23" s="10">
        <v>0</v>
      </c>
      <c r="X23" s="10"/>
      <c r="Y23" s="10"/>
      <c r="Z23" s="10"/>
      <c r="AA23" s="10">
        <f t="shared" ref="AA23:AA24" si="747">SUM(W23:Z23)</f>
        <v>0</v>
      </c>
      <c r="AB23" s="10">
        <v>0</v>
      </c>
      <c r="AC23" s="10">
        <v>0</v>
      </c>
      <c r="AD23" s="10"/>
      <c r="AE23" s="6"/>
      <c r="AF23" s="10">
        <f t="shared" ref="AF23" si="748">AE23+AD23+AC23+AB23</f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f t="shared" ref="AK23" si="749">AJ23+AI23+AH23+AG23</f>
        <v>0</v>
      </c>
      <c r="AL23" s="10">
        <v>0</v>
      </c>
      <c r="AM23" s="10">
        <v>0</v>
      </c>
      <c r="AN23" s="10">
        <v>0</v>
      </c>
      <c r="AO23" s="6">
        <v>0</v>
      </c>
      <c r="AP23" s="10">
        <f t="shared" ref="AP23" si="750">AO23+AN23+AM23+AL23</f>
        <v>0</v>
      </c>
      <c r="AQ23" s="10"/>
      <c r="AR23" s="11"/>
      <c r="AS23" s="10"/>
      <c r="AT23" s="10"/>
      <c r="AU23" s="6"/>
      <c r="AV23" s="6"/>
      <c r="AW23" s="6"/>
      <c r="AX23" s="6"/>
      <c r="AY23" s="6"/>
      <c r="AZ23" s="6"/>
      <c r="BA23" s="6">
        <v>0</v>
      </c>
      <c r="BB23" s="6">
        <v>0</v>
      </c>
      <c r="BC23" s="6">
        <v>0</v>
      </c>
      <c r="BD23" s="6">
        <v>0</v>
      </c>
      <c r="BE23" s="10">
        <f t="shared" ref="BE23" si="751">BD23+BC23+BB23+BA23</f>
        <v>0</v>
      </c>
      <c r="BF23" s="6">
        <v>0</v>
      </c>
      <c r="BG23" s="6">
        <v>0</v>
      </c>
      <c r="BH23" s="6">
        <v>0</v>
      </c>
      <c r="BI23" s="6">
        <v>0</v>
      </c>
      <c r="BJ23" s="10">
        <f t="shared" ref="BJ23" si="752">BI23+BH23+BG23+BF23</f>
        <v>0</v>
      </c>
      <c r="BK23" s="6">
        <v>17</v>
      </c>
      <c r="BL23" s="6">
        <v>0</v>
      </c>
      <c r="BM23" s="6">
        <v>0</v>
      </c>
      <c r="BN23" s="6">
        <v>0</v>
      </c>
      <c r="BO23" s="10">
        <f t="shared" ref="BO23" si="753">SUM(BK23:BN23)</f>
        <v>17</v>
      </c>
      <c r="BP23" s="6">
        <v>0</v>
      </c>
      <c r="BQ23" s="6">
        <v>0</v>
      </c>
      <c r="BR23" s="6">
        <v>0</v>
      </c>
      <c r="BS23" s="6">
        <v>0</v>
      </c>
      <c r="BT23" s="10">
        <f t="shared" ref="BT23" si="754">SUM(BP23:BS23)</f>
        <v>0</v>
      </c>
      <c r="BU23" s="6">
        <v>0</v>
      </c>
      <c r="BV23" s="6">
        <v>0</v>
      </c>
      <c r="BW23" s="6">
        <v>0</v>
      </c>
      <c r="BX23" s="6">
        <v>0</v>
      </c>
      <c r="BY23" s="10">
        <f t="shared" ref="BY23" si="755">SUM(BU23:BX23)</f>
        <v>0</v>
      </c>
      <c r="BZ23" s="6">
        <v>0</v>
      </c>
      <c r="CA23" s="6">
        <v>0</v>
      </c>
      <c r="CB23" s="6">
        <v>0</v>
      </c>
      <c r="CC23" s="6">
        <v>0</v>
      </c>
      <c r="CD23" s="10">
        <f t="shared" ref="CD23" si="756">SUM(BZ23:CC23)</f>
        <v>0</v>
      </c>
      <c r="CE23" s="10">
        <f>IFERROR(VLOOKUP(G23,'[1]Ass MF'!G$2:H$491,2,0),0)</f>
        <v>0</v>
      </c>
      <c r="CF23" s="10">
        <v>0</v>
      </c>
      <c r="CG23" s="10">
        <v>0</v>
      </c>
      <c r="CH23" s="10">
        <v>0</v>
      </c>
      <c r="CI23" s="10">
        <f t="shared" ref="CI23:CI24" si="757">CH23+CG23+CF23+CE23</f>
        <v>0</v>
      </c>
      <c r="CJ23" s="10">
        <v>0</v>
      </c>
      <c r="CK23" s="10">
        <v>54</v>
      </c>
      <c r="CL23" s="10">
        <v>0</v>
      </c>
      <c r="CM23" s="10">
        <v>0</v>
      </c>
      <c r="CN23" s="10">
        <f t="shared" ref="CN23:CN24" si="758">CM23+CL23+CK23+CJ23</f>
        <v>54</v>
      </c>
      <c r="CO23" s="10">
        <v>0</v>
      </c>
      <c r="CP23" s="10">
        <v>5</v>
      </c>
      <c r="CQ23" s="10">
        <v>500</v>
      </c>
      <c r="CR23" s="10">
        <v>0</v>
      </c>
      <c r="CS23" s="10">
        <f t="shared" ref="CS23:CS24" si="759">CR23+CQ23+CP23+CO23</f>
        <v>505</v>
      </c>
      <c r="CT23" s="10">
        <v>0</v>
      </c>
      <c r="CU23" s="10">
        <v>3</v>
      </c>
      <c r="CV23" s="10">
        <v>0</v>
      </c>
      <c r="CW23" s="10">
        <v>0</v>
      </c>
      <c r="CX23" s="10">
        <f t="shared" ref="CX23:CX24" si="760">CW23+CV23+CU23+CT23</f>
        <v>3</v>
      </c>
      <c r="CY23" s="10">
        <v>0</v>
      </c>
      <c r="CZ23" s="10">
        <v>0</v>
      </c>
      <c r="DA23" s="10">
        <v>0</v>
      </c>
      <c r="DB23" s="10"/>
      <c r="DC23" s="10">
        <f t="shared" ref="DC23:DC24" si="761">DB23+DA23+CZ23+CY23</f>
        <v>0</v>
      </c>
      <c r="DD23" s="10">
        <v>0</v>
      </c>
      <c r="DE23" s="10">
        <v>0</v>
      </c>
      <c r="DF23" s="10">
        <v>0</v>
      </c>
      <c r="DG23" s="10">
        <v>0</v>
      </c>
      <c r="DH23" s="10">
        <f t="shared" ref="DH23:DH24" si="762">DG23+DF23+DE23+DD23</f>
        <v>0</v>
      </c>
      <c r="DI23" s="10">
        <v>0</v>
      </c>
      <c r="DJ23" s="10">
        <v>0</v>
      </c>
      <c r="DK23" s="10">
        <f>IFERROR(VLOOKUP(G23,'[2]Rep MF'!G$2:H$233,2,0),0)</f>
        <v>0</v>
      </c>
      <c r="DL23" s="10">
        <v>0</v>
      </c>
      <c r="DM23" s="10">
        <f t="shared" si="704"/>
        <v>0</v>
      </c>
      <c r="DN23" s="10">
        <v>0</v>
      </c>
      <c r="DO23" s="10">
        <v>9</v>
      </c>
      <c r="DP23" s="10">
        <v>0</v>
      </c>
      <c r="DQ23" s="10">
        <v>0</v>
      </c>
      <c r="DR23" s="10">
        <f t="shared" si="705"/>
        <v>9</v>
      </c>
      <c r="DS23" s="10">
        <f t="shared" si="706"/>
        <v>17</v>
      </c>
      <c r="DT23" s="10">
        <f t="shared" si="707"/>
        <v>71</v>
      </c>
      <c r="DU23" s="10">
        <f t="shared" si="708"/>
        <v>500</v>
      </c>
      <c r="DV23" s="10">
        <f t="shared" si="709"/>
        <v>0</v>
      </c>
      <c r="DW23" s="4">
        <f t="shared" si="710"/>
        <v>588</v>
      </c>
      <c r="DX23" s="12">
        <f t="shared" ref="DX23:DX24" si="763">(DS23+DT23)/N23</f>
        <v>2.3783783783783784E-4</v>
      </c>
      <c r="DY23" s="9">
        <f t="shared" ref="DY23:DY24" si="764">(DU23+DV23)/N23</f>
        <v>1.3513513513513514E-3</v>
      </c>
      <c r="DZ23" s="12">
        <f t="shared" ref="DZ23:DZ24" si="765">+DW23/N23</f>
        <v>1.5891891891891892E-3</v>
      </c>
      <c r="EA23" s="10">
        <v>0</v>
      </c>
      <c r="EB23" s="6">
        <v>0</v>
      </c>
      <c r="EC23" s="10">
        <f t="shared" ref="EC23:EC24" si="766">EA23+EB23</f>
        <v>0</v>
      </c>
      <c r="ED23" s="6">
        <v>0</v>
      </c>
      <c r="EE23" s="6">
        <v>0</v>
      </c>
      <c r="EF23" s="6">
        <v>0</v>
      </c>
      <c r="EG23" s="6">
        <v>0</v>
      </c>
      <c r="EH23" s="6">
        <v>0</v>
      </c>
      <c r="EI23" s="6">
        <v>0</v>
      </c>
      <c r="EJ23" s="6">
        <v>0</v>
      </c>
      <c r="EK23" s="6">
        <v>0</v>
      </c>
      <c r="EL23" s="6">
        <v>0</v>
      </c>
      <c r="EM23" s="6">
        <v>0</v>
      </c>
      <c r="EN23" s="6">
        <v>0</v>
      </c>
      <c r="EO23" s="6">
        <f t="shared" ref="EO23:EO24" si="767">EM23+EN23</f>
        <v>0</v>
      </c>
      <c r="EP23" s="6">
        <v>0</v>
      </c>
      <c r="EQ23" s="6">
        <v>0</v>
      </c>
      <c r="ER23" s="6">
        <v>0</v>
      </c>
      <c r="ES23" s="6">
        <v>0</v>
      </c>
      <c r="ET23" s="6">
        <v>0</v>
      </c>
      <c r="EU23" s="6">
        <v>0</v>
      </c>
      <c r="EV23" s="6">
        <v>0</v>
      </c>
      <c r="EW23" s="6">
        <v>0</v>
      </c>
      <c r="EX23" s="6">
        <v>0</v>
      </c>
      <c r="EY23" s="6">
        <v>0</v>
      </c>
      <c r="EZ23" s="6">
        <v>0</v>
      </c>
      <c r="FA23" s="6">
        <v>0</v>
      </c>
      <c r="FB23" s="6">
        <v>0</v>
      </c>
      <c r="FC23" s="6">
        <v>0</v>
      </c>
      <c r="FD23" s="6">
        <f t="shared" ref="FD23:FD24" si="768">FB23+FC23</f>
        <v>0</v>
      </c>
      <c r="FE23" s="6">
        <v>0</v>
      </c>
      <c r="FF23" s="6">
        <v>0</v>
      </c>
      <c r="FG23" s="6">
        <f t="shared" ref="FG23:FG24" si="769">FE23+FF23</f>
        <v>0</v>
      </c>
      <c r="FH23" s="6">
        <v>0</v>
      </c>
      <c r="FI23" s="6">
        <v>0</v>
      </c>
      <c r="FJ23" s="6">
        <f t="shared" ref="FJ23:FJ24" si="770">FH23+FI23</f>
        <v>0</v>
      </c>
      <c r="FK23" s="6">
        <v>0</v>
      </c>
      <c r="FL23" s="6">
        <v>0</v>
      </c>
      <c r="FM23" s="6">
        <f t="shared" ref="FM23:FM24" si="771">FL23+FK23</f>
        <v>0</v>
      </c>
      <c r="FN23" s="6">
        <v>0</v>
      </c>
      <c r="FO23" s="6">
        <v>0</v>
      </c>
      <c r="FP23" s="6">
        <f t="shared" ref="FP23:FP24" si="772">FO23+FN23</f>
        <v>0</v>
      </c>
      <c r="FQ23" s="6">
        <v>17</v>
      </c>
      <c r="FR23" s="6">
        <v>0</v>
      </c>
      <c r="FS23" s="6">
        <f t="shared" ref="FS23:FS24" si="773">FQ23+FR23</f>
        <v>17</v>
      </c>
      <c r="FT23" s="6">
        <v>0</v>
      </c>
      <c r="FU23" s="6">
        <v>0</v>
      </c>
      <c r="FV23" s="6">
        <f t="shared" ref="FV23:FV24" si="774">FU23+FT23</f>
        <v>0</v>
      </c>
      <c r="FW23" s="6">
        <v>0</v>
      </c>
      <c r="FX23" s="6">
        <v>0</v>
      </c>
      <c r="FY23" s="6">
        <f t="shared" ref="FY23:FY24" si="775">FX23+FW23</f>
        <v>0</v>
      </c>
      <c r="FZ23" s="6">
        <v>0</v>
      </c>
      <c r="GA23" s="6">
        <v>0</v>
      </c>
      <c r="GB23" s="6">
        <f t="shared" ref="GB23:GB24" si="776">FZ23+GA23</f>
        <v>0</v>
      </c>
      <c r="GC23" s="6">
        <v>0</v>
      </c>
      <c r="GD23" s="6">
        <v>0</v>
      </c>
      <c r="GE23" s="6">
        <f t="shared" ref="GE23:GE24" si="777">GC23+GD23</f>
        <v>0</v>
      </c>
      <c r="GF23" s="6">
        <v>0</v>
      </c>
      <c r="GG23" s="6">
        <v>0</v>
      </c>
      <c r="GH23" s="6">
        <f t="shared" ref="GH23:GH24" si="778">GG23+GF23</f>
        <v>0</v>
      </c>
      <c r="GI23" s="6">
        <v>0</v>
      </c>
      <c r="GJ23" s="6">
        <v>54</v>
      </c>
      <c r="GK23" s="6">
        <f t="shared" ref="GK23:GK24" si="779">GJ23+GI23</f>
        <v>54</v>
      </c>
      <c r="GL23" s="10">
        <v>500</v>
      </c>
      <c r="GM23" s="10">
        <v>5</v>
      </c>
      <c r="GN23" s="10">
        <f t="shared" ref="GN23:GN24" si="780">GM23+GL23</f>
        <v>505</v>
      </c>
      <c r="GO23" s="6">
        <v>0</v>
      </c>
      <c r="GP23" s="6">
        <v>3</v>
      </c>
      <c r="GQ23" s="6">
        <f t="shared" ref="GQ23:GQ24" si="781">GP23+GO23</f>
        <v>3</v>
      </c>
      <c r="GR23" s="6"/>
      <c r="GS23" s="6"/>
      <c r="GT23" s="6">
        <f t="shared" si="730"/>
        <v>0</v>
      </c>
      <c r="GU23" s="6">
        <v>0</v>
      </c>
      <c r="GV23" s="6">
        <v>0</v>
      </c>
      <c r="GW23" s="6">
        <f t="shared" si="731"/>
        <v>0</v>
      </c>
      <c r="GX23" s="6">
        <v>0</v>
      </c>
      <c r="GY23" s="6">
        <v>0</v>
      </c>
      <c r="GZ23" s="6">
        <f t="shared" si="732"/>
        <v>0</v>
      </c>
      <c r="HA23" s="10">
        <f t="shared" si="733"/>
        <v>517</v>
      </c>
      <c r="HB23" s="10">
        <f t="shared" si="734"/>
        <v>62</v>
      </c>
      <c r="HC23" s="10">
        <f t="shared" ref="HC23:HC24" si="782">HB23+HA23</f>
        <v>579</v>
      </c>
      <c r="HD23" s="10">
        <f t="shared" ref="HD23:HD24" si="783">+DS23</f>
        <v>17</v>
      </c>
      <c r="HE23" s="10">
        <f t="shared" ref="HE23:HE24" si="784">+DT23</f>
        <v>71</v>
      </c>
      <c r="HF23" s="10">
        <f t="shared" ref="HF23:HF24" si="785">+DU23</f>
        <v>500</v>
      </c>
      <c r="HG23" s="10">
        <f t="shared" ref="HG23:HH24" si="786">+DV23</f>
        <v>0</v>
      </c>
      <c r="HH23" s="10">
        <f t="shared" si="786"/>
        <v>588</v>
      </c>
      <c r="HI23" s="9">
        <f t="shared" ref="HI23:HI24" si="787">DX23</f>
        <v>2.3783783783783784E-4</v>
      </c>
      <c r="HJ23" s="9">
        <f t="shared" ref="HJ23:HJ24" si="788">DY23</f>
        <v>1.3513513513513514E-3</v>
      </c>
      <c r="HK23" s="65">
        <f t="shared" si="107"/>
        <v>1.5891891891891892E-3</v>
      </c>
      <c r="HL23" s="65">
        <f t="shared" si="108"/>
        <v>1.5891891891891892E-3</v>
      </c>
      <c r="HM23" s="6">
        <f t="shared" si="50"/>
        <v>370000</v>
      </c>
      <c r="HN23" s="6">
        <f t="shared" si="51"/>
        <v>0</v>
      </c>
      <c r="HO23" s="10">
        <f t="shared" si="52"/>
        <v>588</v>
      </c>
      <c r="HP23" s="10">
        <f t="shared" si="53"/>
        <v>579</v>
      </c>
      <c r="HQ23" s="10">
        <f t="shared" ref="HQ23:HQ24" si="789">HO23-HP23</f>
        <v>9</v>
      </c>
      <c r="HR23" s="8">
        <v>90.212220000000002</v>
      </c>
      <c r="HS23" s="10">
        <f t="shared" si="743"/>
        <v>811.90998000000002</v>
      </c>
      <c r="HT23" s="10">
        <f t="shared" si="56"/>
        <v>-588</v>
      </c>
      <c r="HU23" s="66">
        <v>0</v>
      </c>
      <c r="HV23" s="6"/>
    </row>
    <row r="24" spans="1:230" s="44" customFormat="1" ht="33.75" customHeight="1" x14ac:dyDescent="0.5">
      <c r="A24" s="6">
        <v>4597</v>
      </c>
      <c r="B24" s="6" t="s">
        <v>87</v>
      </c>
      <c r="C24" s="6" t="s">
        <v>167</v>
      </c>
      <c r="D24" s="6" t="s">
        <v>205</v>
      </c>
      <c r="E24" s="34" t="s">
        <v>53</v>
      </c>
      <c r="F24" s="6">
        <v>3</v>
      </c>
      <c r="G24" s="48">
        <v>201991</v>
      </c>
      <c r="H24" s="39" t="s">
        <v>88</v>
      </c>
      <c r="I24" s="8">
        <v>1</v>
      </c>
      <c r="J24" s="9">
        <v>0</v>
      </c>
      <c r="K24" s="4">
        <v>520600</v>
      </c>
      <c r="L24" s="6">
        <v>60000</v>
      </c>
      <c r="M24" s="6">
        <f>302200+61000</f>
        <v>363200</v>
      </c>
      <c r="N24" s="6">
        <f t="shared" si="744"/>
        <v>423200</v>
      </c>
      <c r="O24" s="6">
        <f t="shared" ref="O24" si="790">L24*J24</f>
        <v>0</v>
      </c>
      <c r="P24" s="6">
        <f t="shared" ref="P24" si="791">M24*J24</f>
        <v>0</v>
      </c>
      <c r="Q24" s="6">
        <f t="shared" si="745"/>
        <v>0</v>
      </c>
      <c r="R24" s="10">
        <v>1041</v>
      </c>
      <c r="S24" s="10">
        <v>0</v>
      </c>
      <c r="T24" s="10">
        <v>0</v>
      </c>
      <c r="U24" s="10">
        <v>0</v>
      </c>
      <c r="V24" s="10">
        <f t="shared" si="746"/>
        <v>1041</v>
      </c>
      <c r="W24" s="10">
        <v>0</v>
      </c>
      <c r="X24" s="10"/>
      <c r="Y24" s="10"/>
      <c r="Z24" s="10"/>
      <c r="AA24" s="10">
        <f t="shared" si="747"/>
        <v>0</v>
      </c>
      <c r="AB24" s="10">
        <v>0</v>
      </c>
      <c r="AC24" s="10">
        <v>0</v>
      </c>
      <c r="AD24" s="10"/>
      <c r="AE24" s="6"/>
      <c r="AF24" s="10">
        <f t="shared" ref="AF24" si="792">AE24+AD24+AC24+AB24</f>
        <v>0</v>
      </c>
      <c r="AG24" s="10">
        <v>12</v>
      </c>
      <c r="AH24" s="10">
        <v>0</v>
      </c>
      <c r="AI24" s="10">
        <v>0</v>
      </c>
      <c r="AJ24" s="10">
        <v>0</v>
      </c>
      <c r="AK24" s="10">
        <f t="shared" ref="AK24" si="793">AJ24+AI24+AH24+AG24</f>
        <v>12</v>
      </c>
      <c r="AL24" s="10">
        <v>510</v>
      </c>
      <c r="AM24" s="10">
        <v>87</v>
      </c>
      <c r="AN24" s="10">
        <v>0</v>
      </c>
      <c r="AO24" s="6">
        <v>0</v>
      </c>
      <c r="AP24" s="10">
        <f t="shared" ref="AP24" si="794">AO24+AN24+AM24+AL24</f>
        <v>597</v>
      </c>
      <c r="AQ24" s="10"/>
      <c r="AR24" s="11"/>
      <c r="AS24" s="10"/>
      <c r="AT24" s="10"/>
      <c r="AU24" s="6"/>
      <c r="AV24" s="6"/>
      <c r="AW24" s="6"/>
      <c r="AX24" s="6"/>
      <c r="AY24" s="6"/>
      <c r="AZ24" s="6"/>
      <c r="BA24" s="6">
        <v>365</v>
      </c>
      <c r="BB24" s="6">
        <v>0</v>
      </c>
      <c r="BC24" s="6">
        <v>0</v>
      </c>
      <c r="BD24" s="6">
        <v>0</v>
      </c>
      <c r="BE24" s="10">
        <f t="shared" ref="BE24" si="795">BD24+BC24+BB24+BA24</f>
        <v>365</v>
      </c>
      <c r="BF24" s="6">
        <v>53</v>
      </c>
      <c r="BG24" s="6">
        <v>33</v>
      </c>
      <c r="BH24" s="6">
        <v>0</v>
      </c>
      <c r="BI24" s="6">
        <v>0</v>
      </c>
      <c r="BJ24" s="10">
        <f t="shared" ref="BJ24" si="796">BI24+BH24+BG24+BF24</f>
        <v>86</v>
      </c>
      <c r="BK24" s="6">
        <v>32</v>
      </c>
      <c r="BL24" s="6">
        <v>0</v>
      </c>
      <c r="BM24" s="6">
        <v>0</v>
      </c>
      <c r="BN24" s="6">
        <v>0</v>
      </c>
      <c r="BO24" s="10">
        <f t="shared" ref="BO24" si="797">SUM(BK24:BN24)</f>
        <v>32</v>
      </c>
      <c r="BP24" s="6">
        <v>18</v>
      </c>
      <c r="BQ24" s="6">
        <v>0</v>
      </c>
      <c r="BR24" s="6">
        <v>0</v>
      </c>
      <c r="BS24" s="6">
        <v>0</v>
      </c>
      <c r="BT24" s="10">
        <f t="shared" ref="BT24" si="798">SUM(BP24:BS24)</f>
        <v>18</v>
      </c>
      <c r="BU24" s="6">
        <v>0</v>
      </c>
      <c r="BV24" s="6">
        <v>0</v>
      </c>
      <c r="BW24" s="6">
        <v>0</v>
      </c>
      <c r="BX24" s="6">
        <v>0</v>
      </c>
      <c r="BY24" s="10">
        <f t="shared" ref="BY24" si="799">SUM(BU24:BX24)</f>
        <v>0</v>
      </c>
      <c r="BZ24" s="6">
        <v>15</v>
      </c>
      <c r="CA24" s="6">
        <v>0</v>
      </c>
      <c r="CB24" s="6">
        <v>0</v>
      </c>
      <c r="CC24" s="6">
        <v>0</v>
      </c>
      <c r="CD24" s="10">
        <f t="shared" ref="CD24" si="800">SUM(BZ24:CC24)</f>
        <v>15</v>
      </c>
      <c r="CE24" s="10">
        <f>IFERROR(VLOOKUP(G24,'[1]Ass MF'!G$2:H$491,2,0),0)</f>
        <v>429</v>
      </c>
      <c r="CF24" s="10">
        <v>0</v>
      </c>
      <c r="CG24" s="10">
        <v>0</v>
      </c>
      <c r="CH24" s="10">
        <v>0</v>
      </c>
      <c r="CI24" s="10">
        <f t="shared" si="757"/>
        <v>429</v>
      </c>
      <c r="CJ24" s="10">
        <v>803</v>
      </c>
      <c r="CK24" s="10">
        <v>0</v>
      </c>
      <c r="CL24" s="10">
        <v>0</v>
      </c>
      <c r="CM24" s="10">
        <v>0</v>
      </c>
      <c r="CN24" s="10">
        <f t="shared" si="758"/>
        <v>803</v>
      </c>
      <c r="CO24" s="10">
        <v>0</v>
      </c>
      <c r="CP24" s="10">
        <v>0</v>
      </c>
      <c r="CQ24" s="10">
        <v>0</v>
      </c>
      <c r="CR24" s="10">
        <v>0</v>
      </c>
      <c r="CS24" s="10">
        <f t="shared" si="759"/>
        <v>0</v>
      </c>
      <c r="CT24" s="10">
        <v>0</v>
      </c>
      <c r="CU24" s="10">
        <v>0</v>
      </c>
      <c r="CV24" s="10">
        <v>0</v>
      </c>
      <c r="CW24" s="10">
        <v>0</v>
      </c>
      <c r="CX24" s="10">
        <f t="shared" si="760"/>
        <v>0</v>
      </c>
      <c r="CY24" s="10">
        <v>0</v>
      </c>
      <c r="CZ24" s="10">
        <v>0</v>
      </c>
      <c r="DA24" s="10">
        <v>0</v>
      </c>
      <c r="DB24" s="10"/>
      <c r="DC24" s="10">
        <f t="shared" si="761"/>
        <v>0</v>
      </c>
      <c r="DD24" s="10">
        <v>0</v>
      </c>
      <c r="DE24" s="10">
        <v>286</v>
      </c>
      <c r="DF24" s="10">
        <v>0</v>
      </c>
      <c r="DG24" s="10">
        <v>61</v>
      </c>
      <c r="DH24" s="10">
        <f t="shared" si="762"/>
        <v>347</v>
      </c>
      <c r="DI24" s="10">
        <v>0</v>
      </c>
      <c r="DJ24" s="10">
        <v>235</v>
      </c>
      <c r="DK24" s="10">
        <f>IFERROR(VLOOKUP(G24,'[2]Rep MF'!G$2:H$233,2,0),0)</f>
        <v>0</v>
      </c>
      <c r="DL24" s="10">
        <v>0</v>
      </c>
      <c r="DM24" s="10">
        <f t="shared" ref="DM24" si="801">DL24+DK24+DJ24+DI24</f>
        <v>235</v>
      </c>
      <c r="DN24" s="10">
        <v>0</v>
      </c>
      <c r="DO24" s="10">
        <v>16</v>
      </c>
      <c r="DP24" s="10">
        <v>0</v>
      </c>
      <c r="DQ24" s="10">
        <v>0</v>
      </c>
      <c r="DR24" s="10">
        <f t="shared" ref="DR24" si="802">DQ24+DP24+DO24+DN24</f>
        <v>16</v>
      </c>
      <c r="DS24" s="10">
        <f t="shared" ref="DS24" si="803">+R24+AB24+AG24+AL24+AQ24+AV24+BA24+BF24+BK24+BP24+BU24+W24+BZ24+CE24+CJ24+CO24+CT24+CY24+DD24+DI24+DN24</f>
        <v>3278</v>
      </c>
      <c r="DT24" s="10">
        <f t="shared" ref="DT24" si="804">+S24+AC24+AH24+AM24+AR24+AW24+BB24+BG24+BL24+BQ24+BV24+X24+CA24+CF24+CK24+CP24+CU24+CZ24+DE24+DJ24+DO24</f>
        <v>657</v>
      </c>
      <c r="DU24" s="10">
        <f t="shared" ref="DU24" si="805">+T24+AD24+AI24+AN24+AS24+AX24+BC24+BH24+BM24+BR24+BW24+Y24+CB24+CG24+CL24+CQ24+CV24+DA24+DF24+DK24+DP24</f>
        <v>0</v>
      </c>
      <c r="DV24" s="10">
        <f t="shared" ref="DV24" si="806">+U24+AE24+AJ24+AO24+AT24+AY24+BD24+BI24+BN24+BS24+BX24+Z24+CC24+CH24+CM24+CR24+CW24+DB24+DG24+DL24+DQ24</f>
        <v>61</v>
      </c>
      <c r="DW24" s="4">
        <f t="shared" ref="DW24" si="807">DV24+DU24+DT24+DS24</f>
        <v>3996</v>
      </c>
      <c r="DX24" s="12">
        <f t="shared" si="763"/>
        <v>9.2982041587901694E-3</v>
      </c>
      <c r="DY24" s="9">
        <f t="shared" si="764"/>
        <v>1.4413988657844989E-4</v>
      </c>
      <c r="DZ24" s="12">
        <f t="shared" si="765"/>
        <v>9.4423440453686204E-3</v>
      </c>
      <c r="EA24" s="10">
        <v>0</v>
      </c>
      <c r="EB24" s="6">
        <v>0</v>
      </c>
      <c r="EC24" s="10">
        <f t="shared" si="766"/>
        <v>0</v>
      </c>
      <c r="ED24" s="6">
        <v>0</v>
      </c>
      <c r="EE24" s="6">
        <v>0</v>
      </c>
      <c r="EF24" s="6">
        <v>0</v>
      </c>
      <c r="EG24" s="6">
        <v>0</v>
      </c>
      <c r="EH24" s="6">
        <v>0</v>
      </c>
      <c r="EI24" s="6">
        <v>0</v>
      </c>
      <c r="EJ24" s="6">
        <v>0</v>
      </c>
      <c r="EK24" s="6">
        <v>0</v>
      </c>
      <c r="EL24" s="6">
        <v>0</v>
      </c>
      <c r="EM24" s="6">
        <v>0</v>
      </c>
      <c r="EN24" s="6">
        <v>0</v>
      </c>
      <c r="EO24" s="6">
        <f t="shared" si="767"/>
        <v>0</v>
      </c>
      <c r="EP24" s="6">
        <v>478</v>
      </c>
      <c r="EQ24" s="6">
        <v>0</v>
      </c>
      <c r="ER24" s="6">
        <v>478</v>
      </c>
      <c r="ES24" s="6">
        <v>584</v>
      </c>
      <c r="ET24" s="6">
        <v>0</v>
      </c>
      <c r="EU24" s="6">
        <v>584</v>
      </c>
      <c r="EV24" s="6">
        <v>0</v>
      </c>
      <c r="EW24" s="6">
        <v>0</v>
      </c>
      <c r="EX24" s="6">
        <v>0</v>
      </c>
      <c r="EY24" s="6">
        <v>0</v>
      </c>
      <c r="EZ24" s="6">
        <v>0</v>
      </c>
      <c r="FA24" s="6">
        <v>0</v>
      </c>
      <c r="FB24" s="6">
        <v>510</v>
      </c>
      <c r="FC24" s="6">
        <v>87</v>
      </c>
      <c r="FD24" s="6">
        <f t="shared" si="768"/>
        <v>597</v>
      </c>
      <c r="FE24" s="6">
        <v>0</v>
      </c>
      <c r="FF24" s="6">
        <v>0</v>
      </c>
      <c r="FG24" s="6">
        <f t="shared" si="769"/>
        <v>0</v>
      </c>
      <c r="FH24" s="6">
        <v>0</v>
      </c>
      <c r="FI24" s="6">
        <v>0</v>
      </c>
      <c r="FJ24" s="6">
        <f t="shared" si="770"/>
        <v>0</v>
      </c>
      <c r="FK24" s="6">
        <v>0</v>
      </c>
      <c r="FL24" s="6">
        <v>0</v>
      </c>
      <c r="FM24" s="6">
        <f t="shared" si="771"/>
        <v>0</v>
      </c>
      <c r="FN24" s="6">
        <v>0</v>
      </c>
      <c r="FO24" s="6">
        <v>0</v>
      </c>
      <c r="FP24" s="6">
        <f t="shared" si="772"/>
        <v>0</v>
      </c>
      <c r="FQ24" s="6">
        <v>441</v>
      </c>
      <c r="FR24" s="6">
        <v>33</v>
      </c>
      <c r="FS24" s="6">
        <f t="shared" si="773"/>
        <v>474</v>
      </c>
      <c r="FT24" s="6">
        <v>0</v>
      </c>
      <c r="FU24" s="6">
        <v>0</v>
      </c>
      <c r="FV24" s="6">
        <f t="shared" si="774"/>
        <v>0</v>
      </c>
      <c r="FW24" s="6">
        <v>0</v>
      </c>
      <c r="FX24" s="6">
        <v>0</v>
      </c>
      <c r="FY24" s="6">
        <f t="shared" si="775"/>
        <v>0</v>
      </c>
      <c r="FZ24" s="6">
        <v>0</v>
      </c>
      <c r="GA24" s="6">
        <v>0</v>
      </c>
      <c r="GB24" s="6">
        <f t="shared" si="776"/>
        <v>0</v>
      </c>
      <c r="GC24" s="6">
        <v>462</v>
      </c>
      <c r="GD24" s="6">
        <v>0</v>
      </c>
      <c r="GE24" s="6">
        <f t="shared" si="777"/>
        <v>462</v>
      </c>
      <c r="GF24" s="6">
        <v>0</v>
      </c>
      <c r="GG24" s="6">
        <v>0</v>
      </c>
      <c r="GH24" s="6">
        <f t="shared" si="778"/>
        <v>0</v>
      </c>
      <c r="GI24" s="6">
        <v>803</v>
      </c>
      <c r="GJ24" s="6">
        <v>0</v>
      </c>
      <c r="GK24" s="6">
        <f t="shared" si="779"/>
        <v>803</v>
      </c>
      <c r="GL24" s="10">
        <v>0</v>
      </c>
      <c r="GM24" s="10">
        <v>0</v>
      </c>
      <c r="GN24" s="10">
        <f t="shared" si="780"/>
        <v>0</v>
      </c>
      <c r="GO24" s="6">
        <v>0</v>
      </c>
      <c r="GP24" s="6">
        <v>0</v>
      </c>
      <c r="GQ24" s="6">
        <f t="shared" si="781"/>
        <v>0</v>
      </c>
      <c r="GR24" s="6"/>
      <c r="GS24" s="6"/>
      <c r="GT24" s="6">
        <f t="shared" ref="GT24" si="808">GS24+GR24</f>
        <v>0</v>
      </c>
      <c r="GU24" s="6">
        <v>347</v>
      </c>
      <c r="GV24" s="6">
        <v>0</v>
      </c>
      <c r="GW24" s="6">
        <f t="shared" ref="GW24" si="809">GV24+GU24</f>
        <v>347</v>
      </c>
      <c r="GX24" s="6">
        <v>235</v>
      </c>
      <c r="GY24" s="6">
        <v>0</v>
      </c>
      <c r="GZ24" s="6">
        <f t="shared" ref="GZ24" si="810">GY24+GX24</f>
        <v>235</v>
      </c>
      <c r="HA24" s="10">
        <f t="shared" ref="HA24" si="811">GO24+GL24+GI24+GF24+GC24+FZ24+FW24+FT24+FQ24+FN24+FK24+FH24+FE24+FB24+EY24+EV24+ES24+EP24+EM24+EJ24+EG24+ED24+EA24+GR24+GU24+GX24</f>
        <v>3860</v>
      </c>
      <c r="HB24" s="10">
        <f t="shared" ref="HB24" si="812">GP24+GM24+GJ24+GG24+GD24+GA24+FX24+FU24+FR24+FO24+FL24+FI24+FF24+FC24+EZ24+EW24+ET24+EQ24+EN24+EK24+EH24+EE24+EB24+GS24+GV24+GY24</f>
        <v>120</v>
      </c>
      <c r="HC24" s="10">
        <f t="shared" si="782"/>
        <v>3980</v>
      </c>
      <c r="HD24" s="10">
        <f t="shared" si="783"/>
        <v>3278</v>
      </c>
      <c r="HE24" s="10">
        <f t="shared" si="784"/>
        <v>657</v>
      </c>
      <c r="HF24" s="10">
        <f t="shared" si="785"/>
        <v>0</v>
      </c>
      <c r="HG24" s="10">
        <f t="shared" si="786"/>
        <v>61</v>
      </c>
      <c r="HH24" s="10">
        <f t="shared" si="786"/>
        <v>3996</v>
      </c>
      <c r="HI24" s="9">
        <f t="shared" si="787"/>
        <v>9.2982041587901694E-3</v>
      </c>
      <c r="HJ24" s="9">
        <f t="shared" si="788"/>
        <v>1.4413988657844989E-4</v>
      </c>
      <c r="HK24" s="65">
        <f t="shared" si="107"/>
        <v>9.4423440453686187E-3</v>
      </c>
      <c r="HL24" s="65">
        <f t="shared" si="108"/>
        <v>4.7046313799621927E-3</v>
      </c>
      <c r="HM24" s="6">
        <f t="shared" si="50"/>
        <v>363200</v>
      </c>
      <c r="HN24" s="6">
        <f t="shared" si="51"/>
        <v>0</v>
      </c>
      <c r="HO24" s="10">
        <f t="shared" si="52"/>
        <v>3996</v>
      </c>
      <c r="HP24" s="10">
        <f t="shared" si="53"/>
        <v>3980</v>
      </c>
      <c r="HQ24" s="10">
        <f t="shared" si="789"/>
        <v>16</v>
      </c>
      <c r="HR24" s="8">
        <v>10.95791</v>
      </c>
      <c r="HS24" s="10">
        <f t="shared" ref="HS24" si="813">HR24*HQ24</f>
        <v>175.32656</v>
      </c>
      <c r="HT24" s="10">
        <f t="shared" si="56"/>
        <v>-3996</v>
      </c>
      <c r="HU24" s="66">
        <v>2005</v>
      </c>
      <c r="HV24" s="6"/>
    </row>
    <row r="25" spans="1:230" s="44" customFormat="1" ht="39.950000000000003" customHeight="1" x14ac:dyDescent="0.5">
      <c r="A25" s="6">
        <v>4642</v>
      </c>
      <c r="B25" s="6" t="s">
        <v>87</v>
      </c>
      <c r="C25" s="6" t="s">
        <v>167</v>
      </c>
      <c r="D25" s="6" t="s">
        <v>205</v>
      </c>
      <c r="E25" s="34" t="s">
        <v>53</v>
      </c>
      <c r="F25" s="6">
        <v>51</v>
      </c>
      <c r="G25" s="48">
        <v>208384</v>
      </c>
      <c r="H25" s="39" t="s">
        <v>91</v>
      </c>
      <c r="I25" s="8">
        <v>1</v>
      </c>
      <c r="J25" s="9">
        <v>0</v>
      </c>
      <c r="K25" s="4">
        <v>421854</v>
      </c>
      <c r="L25" s="6">
        <v>60000</v>
      </c>
      <c r="M25" s="6">
        <v>363200</v>
      </c>
      <c r="N25" s="6">
        <f t="shared" ref="N25" si="814">L25+M25</f>
        <v>423200</v>
      </c>
      <c r="O25" s="6">
        <f t="shared" ref="O25" si="815">L25*J25</f>
        <v>0</v>
      </c>
      <c r="P25" s="6">
        <f t="shared" ref="P25" si="816">M25*J25</f>
        <v>0</v>
      </c>
      <c r="Q25" s="6">
        <f t="shared" ref="Q25" si="817">O25+P25</f>
        <v>0</v>
      </c>
      <c r="R25" s="10">
        <v>3</v>
      </c>
      <c r="S25" s="10">
        <v>0</v>
      </c>
      <c r="T25" s="10">
        <v>0</v>
      </c>
      <c r="U25" s="10">
        <v>0</v>
      </c>
      <c r="V25" s="10">
        <f t="shared" ref="V25" si="818">U25+T25+S25+R25</f>
        <v>3</v>
      </c>
      <c r="W25" s="10">
        <v>0</v>
      </c>
      <c r="X25" s="10"/>
      <c r="Y25" s="10"/>
      <c r="Z25" s="10"/>
      <c r="AA25" s="10">
        <f t="shared" ref="AA25" si="819">SUM(W25:Z25)</f>
        <v>0</v>
      </c>
      <c r="AB25" s="10">
        <v>0</v>
      </c>
      <c r="AC25" s="10">
        <v>0</v>
      </c>
      <c r="AD25" s="10"/>
      <c r="AE25" s="6"/>
      <c r="AF25" s="10">
        <f t="shared" ref="AF25" si="820">AE25+AD25+AC25+AB25</f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f t="shared" ref="AK25" si="821">AJ25+AI25+AH25+AG25</f>
        <v>0</v>
      </c>
      <c r="AL25" s="10">
        <v>0</v>
      </c>
      <c r="AM25" s="10">
        <v>6</v>
      </c>
      <c r="AN25" s="10">
        <v>0</v>
      </c>
      <c r="AO25" s="6">
        <v>0</v>
      </c>
      <c r="AP25" s="10">
        <f t="shared" ref="AP25" si="822">AO25+AN25+AM25+AL25</f>
        <v>6</v>
      </c>
      <c r="AQ25" s="10"/>
      <c r="AR25" s="11"/>
      <c r="AS25" s="10"/>
      <c r="AT25" s="10"/>
      <c r="AU25" s="6"/>
      <c r="AV25" s="6"/>
      <c r="AW25" s="6"/>
      <c r="AX25" s="6"/>
      <c r="AY25" s="6"/>
      <c r="AZ25" s="6"/>
      <c r="BA25" s="6">
        <v>0</v>
      </c>
      <c r="BB25" s="6">
        <v>0</v>
      </c>
      <c r="BC25" s="6">
        <v>0</v>
      </c>
      <c r="BD25" s="6">
        <v>0</v>
      </c>
      <c r="BE25" s="10">
        <f t="shared" ref="BE25" si="823">BD25+BC25+BB25+BA25</f>
        <v>0</v>
      </c>
      <c r="BF25" s="6">
        <v>42</v>
      </c>
      <c r="BG25" s="6">
        <v>0</v>
      </c>
      <c r="BH25" s="6">
        <v>0</v>
      </c>
      <c r="BI25" s="6">
        <v>0</v>
      </c>
      <c r="BJ25" s="10">
        <f t="shared" ref="BJ25" si="824">BI25+BH25+BG25+BF25</f>
        <v>42</v>
      </c>
      <c r="BK25" s="6">
        <v>0</v>
      </c>
      <c r="BL25" s="6">
        <v>0</v>
      </c>
      <c r="BM25" s="6">
        <v>0</v>
      </c>
      <c r="BN25" s="6">
        <v>0</v>
      </c>
      <c r="BO25" s="10">
        <f t="shared" ref="BO25" si="825">SUM(BK25:BN25)</f>
        <v>0</v>
      </c>
      <c r="BP25" s="6">
        <v>0</v>
      </c>
      <c r="BQ25" s="6">
        <v>0</v>
      </c>
      <c r="BR25" s="6">
        <v>0</v>
      </c>
      <c r="BS25" s="6">
        <v>0</v>
      </c>
      <c r="BT25" s="10">
        <f t="shared" ref="BT25" si="826">SUM(BP25:BS25)</f>
        <v>0</v>
      </c>
      <c r="BU25" s="6">
        <v>0</v>
      </c>
      <c r="BV25" s="6">
        <v>0</v>
      </c>
      <c r="BW25" s="6">
        <v>0</v>
      </c>
      <c r="BX25" s="6">
        <v>0</v>
      </c>
      <c r="BY25" s="10">
        <f t="shared" ref="BY25" si="827">SUM(BU25:BX25)</f>
        <v>0</v>
      </c>
      <c r="BZ25" s="6">
        <v>0</v>
      </c>
      <c r="CA25" s="6">
        <v>0</v>
      </c>
      <c r="CB25" s="6">
        <v>0</v>
      </c>
      <c r="CC25" s="6">
        <v>0</v>
      </c>
      <c r="CD25" s="10">
        <f t="shared" ref="CD25" si="828">SUM(BZ25:CC25)</f>
        <v>0</v>
      </c>
      <c r="CE25" s="10">
        <f>IFERROR(VLOOKUP(G25,'[1]Ass MF'!G$2:H$491,2,0),0)</f>
        <v>0</v>
      </c>
      <c r="CF25" s="10">
        <v>0</v>
      </c>
      <c r="CG25" s="10">
        <v>0</v>
      </c>
      <c r="CH25" s="10">
        <v>0</v>
      </c>
      <c r="CI25" s="10">
        <f t="shared" ref="CI25" si="829">CH25+CG25+CF25+CE25</f>
        <v>0</v>
      </c>
      <c r="CJ25" s="10">
        <v>10</v>
      </c>
      <c r="CK25" s="10">
        <v>128</v>
      </c>
      <c r="CL25" s="10">
        <v>0</v>
      </c>
      <c r="CM25" s="10">
        <v>0</v>
      </c>
      <c r="CN25" s="10">
        <f t="shared" ref="CN25" si="830">CM25+CL25+CK25+CJ25</f>
        <v>138</v>
      </c>
      <c r="CO25" s="10">
        <v>0</v>
      </c>
      <c r="CP25" s="10">
        <v>28</v>
      </c>
      <c r="CQ25" s="10">
        <v>0</v>
      </c>
      <c r="CR25" s="10">
        <v>0</v>
      </c>
      <c r="CS25" s="10">
        <f t="shared" ref="CS25" si="831">CR25+CQ25+CP25+CO25</f>
        <v>28</v>
      </c>
      <c r="CT25" s="10">
        <v>0</v>
      </c>
      <c r="CU25" s="10">
        <v>0</v>
      </c>
      <c r="CV25" s="10">
        <v>0</v>
      </c>
      <c r="CW25" s="10">
        <v>0</v>
      </c>
      <c r="CX25" s="10">
        <f t="shared" ref="CX25" si="832">CW25+CV25+CU25+CT25</f>
        <v>0</v>
      </c>
      <c r="CY25" s="10">
        <v>0</v>
      </c>
      <c r="CZ25" s="10">
        <v>10</v>
      </c>
      <c r="DA25" s="10">
        <v>0</v>
      </c>
      <c r="DB25" s="10"/>
      <c r="DC25" s="10">
        <f t="shared" ref="DC25" si="833">DB25+DA25+CZ25+CY25</f>
        <v>10</v>
      </c>
      <c r="DD25" s="10">
        <v>0</v>
      </c>
      <c r="DE25" s="10">
        <v>0</v>
      </c>
      <c r="DF25" s="10">
        <v>0</v>
      </c>
      <c r="DG25" s="10">
        <v>0</v>
      </c>
      <c r="DH25" s="10">
        <f t="shared" ref="DH25" si="834">DG25+DF25+DE25+DD25</f>
        <v>0</v>
      </c>
      <c r="DI25" s="10">
        <v>8</v>
      </c>
      <c r="DJ25" s="10">
        <v>2</v>
      </c>
      <c r="DK25" s="10">
        <f>IFERROR(VLOOKUP(G25,'[2]Rep MF'!G$2:H$233,2,0),0)</f>
        <v>0</v>
      </c>
      <c r="DL25" s="10">
        <v>0</v>
      </c>
      <c r="DM25" s="10">
        <f t="shared" ref="DM25" si="835">DL25+DK25+DJ25+DI25</f>
        <v>10</v>
      </c>
      <c r="DN25" s="10">
        <v>0</v>
      </c>
      <c r="DO25" s="10">
        <v>10</v>
      </c>
      <c r="DP25" s="10">
        <v>0</v>
      </c>
      <c r="DQ25" s="10">
        <v>0</v>
      </c>
      <c r="DR25" s="10">
        <f t="shared" ref="DR25" si="836">DQ25+DP25+DO25+DN25</f>
        <v>10</v>
      </c>
      <c r="DS25" s="10">
        <f t="shared" ref="DS25" si="837">+R25+AB25+AG25+AL25+AQ25+AV25+BA25+BF25+BK25+BP25+BU25+W25+BZ25+CE25+CJ25+CO25+CT25+CY25+DD25+DI25+DN25</f>
        <v>63</v>
      </c>
      <c r="DT25" s="10">
        <f t="shared" ref="DT25" si="838">+S25+AC25+AH25+AM25+AR25+AW25+BB25+BG25+BL25+BQ25+BV25+X25+CA25+CF25+CK25+CP25+CU25+CZ25+DE25+DJ25+DO25</f>
        <v>184</v>
      </c>
      <c r="DU25" s="10">
        <f t="shared" ref="DU25" si="839">+T25+AD25+AI25+AN25+AS25+AX25+BC25+BH25+BM25+BR25+BW25+Y25+CB25+CG25+CL25+CQ25+CV25+DA25+DF25+DK25+DP25</f>
        <v>0</v>
      </c>
      <c r="DV25" s="10">
        <f t="shared" ref="DV25" si="840">+U25+AE25+AJ25+AO25+AT25+AY25+BD25+BI25+BN25+BS25+BX25+Z25+CC25+CH25+CM25+CR25+CW25+DB25+DG25+DL25+DQ25</f>
        <v>0</v>
      </c>
      <c r="DW25" s="4">
        <f t="shared" ref="DW25" si="841">DV25+DU25+DT25+DS25</f>
        <v>247</v>
      </c>
      <c r="DX25" s="12">
        <f t="shared" ref="DX25" si="842">(DS25+DT25)/N25</f>
        <v>5.8364839319470702E-4</v>
      </c>
      <c r="DY25" s="9">
        <f t="shared" ref="DY25" si="843">(DU25+DV25)/N25</f>
        <v>0</v>
      </c>
      <c r="DZ25" s="12">
        <f t="shared" ref="DZ25" si="844">+DW25/N25</f>
        <v>5.8364839319470702E-4</v>
      </c>
      <c r="EA25" s="10">
        <v>0</v>
      </c>
      <c r="EB25" s="6">
        <v>0</v>
      </c>
      <c r="EC25" s="10">
        <f t="shared" ref="EC25" si="845">EA25+EB25</f>
        <v>0</v>
      </c>
      <c r="ED25" s="6">
        <v>0</v>
      </c>
      <c r="EE25" s="6">
        <v>0</v>
      </c>
      <c r="EF25" s="6">
        <v>0</v>
      </c>
      <c r="EG25" s="6">
        <v>0</v>
      </c>
      <c r="EH25" s="6">
        <v>0</v>
      </c>
      <c r="EI25" s="6">
        <v>0</v>
      </c>
      <c r="EJ25" s="6">
        <v>0</v>
      </c>
      <c r="EK25" s="6">
        <v>0</v>
      </c>
      <c r="EL25" s="6">
        <v>0</v>
      </c>
      <c r="EM25" s="6">
        <v>0</v>
      </c>
      <c r="EN25" s="6">
        <v>0</v>
      </c>
      <c r="EO25" s="6">
        <f t="shared" ref="EO25" si="846">EM25+EN25</f>
        <v>0</v>
      </c>
      <c r="EP25" s="6">
        <v>0</v>
      </c>
      <c r="EQ25" s="6">
        <v>0</v>
      </c>
      <c r="ER25" s="6">
        <v>0</v>
      </c>
      <c r="ES25" s="6">
        <v>0</v>
      </c>
      <c r="ET25" s="6">
        <v>0</v>
      </c>
      <c r="EU25" s="6">
        <v>0</v>
      </c>
      <c r="EV25" s="6">
        <v>0</v>
      </c>
      <c r="EW25" s="6">
        <v>0</v>
      </c>
      <c r="EX25" s="6">
        <v>0</v>
      </c>
      <c r="EY25" s="6">
        <v>0</v>
      </c>
      <c r="EZ25" s="6">
        <v>0</v>
      </c>
      <c r="FA25" s="6">
        <v>0</v>
      </c>
      <c r="FB25" s="6">
        <v>0</v>
      </c>
      <c r="FC25" s="6">
        <v>6</v>
      </c>
      <c r="FD25" s="6">
        <f t="shared" ref="FD25" si="847">FB25+FC25</f>
        <v>6</v>
      </c>
      <c r="FE25" s="6">
        <v>0</v>
      </c>
      <c r="FF25" s="6">
        <v>0</v>
      </c>
      <c r="FG25" s="6">
        <f t="shared" ref="FG25" si="848">FE25+FF25</f>
        <v>0</v>
      </c>
      <c r="FH25" s="6">
        <v>0</v>
      </c>
      <c r="FI25" s="6">
        <v>0</v>
      </c>
      <c r="FJ25" s="6">
        <f t="shared" ref="FJ25" si="849">FH25+FI25</f>
        <v>0</v>
      </c>
      <c r="FK25" s="6">
        <v>0</v>
      </c>
      <c r="FL25" s="6">
        <v>0</v>
      </c>
      <c r="FM25" s="6">
        <f t="shared" ref="FM25" si="850">FL25+FK25</f>
        <v>0</v>
      </c>
      <c r="FN25" s="6">
        <v>0</v>
      </c>
      <c r="FO25" s="6">
        <v>0</v>
      </c>
      <c r="FP25" s="6">
        <f t="shared" ref="FP25" si="851">FO25+FN25</f>
        <v>0</v>
      </c>
      <c r="FQ25" s="6">
        <v>0</v>
      </c>
      <c r="FR25" s="6">
        <v>0</v>
      </c>
      <c r="FS25" s="6">
        <f t="shared" ref="FS25" si="852">FQ25+FR25</f>
        <v>0</v>
      </c>
      <c r="FT25" s="6">
        <v>0</v>
      </c>
      <c r="FU25" s="6">
        <v>0</v>
      </c>
      <c r="FV25" s="6">
        <f t="shared" ref="FV25" si="853">FU25+FT25</f>
        <v>0</v>
      </c>
      <c r="FW25" s="6">
        <v>0</v>
      </c>
      <c r="FX25" s="6">
        <v>0</v>
      </c>
      <c r="FY25" s="6">
        <f t="shared" ref="FY25" si="854">FX25+FW25</f>
        <v>0</v>
      </c>
      <c r="FZ25" s="6">
        <v>0</v>
      </c>
      <c r="GA25" s="6">
        <v>0</v>
      </c>
      <c r="GB25" s="6">
        <f t="shared" ref="GB25" si="855">FZ25+GA25</f>
        <v>0</v>
      </c>
      <c r="GC25" s="6">
        <v>0</v>
      </c>
      <c r="GD25" s="6">
        <v>0</v>
      </c>
      <c r="GE25" s="6">
        <f t="shared" ref="GE25" si="856">GC25+GD25</f>
        <v>0</v>
      </c>
      <c r="GF25" s="6">
        <v>0</v>
      </c>
      <c r="GG25" s="6">
        <v>0</v>
      </c>
      <c r="GH25" s="6">
        <f t="shared" ref="GH25" si="857">GG25+GF25</f>
        <v>0</v>
      </c>
      <c r="GI25" s="6">
        <v>55</v>
      </c>
      <c r="GJ25" s="6">
        <v>128</v>
      </c>
      <c r="GK25" s="6">
        <f t="shared" ref="GK25" si="858">GJ25+GI25</f>
        <v>183</v>
      </c>
      <c r="GL25" s="10">
        <v>0</v>
      </c>
      <c r="GM25" s="10">
        <v>28</v>
      </c>
      <c r="GN25" s="10">
        <f t="shared" ref="GN25" si="859">GM25+GL25</f>
        <v>28</v>
      </c>
      <c r="GO25" s="6">
        <v>0</v>
      </c>
      <c r="GP25" s="6">
        <v>0</v>
      </c>
      <c r="GQ25" s="6">
        <f t="shared" ref="GQ25" si="860">GP25+GO25</f>
        <v>0</v>
      </c>
      <c r="GR25" s="10"/>
      <c r="GS25" s="10">
        <v>10</v>
      </c>
      <c r="GT25" s="6">
        <f t="shared" ref="GT25" si="861">GS25+GR25</f>
        <v>10</v>
      </c>
      <c r="GU25" s="6">
        <v>0</v>
      </c>
      <c r="GV25" s="6">
        <v>0</v>
      </c>
      <c r="GW25" s="6">
        <f t="shared" ref="GW25" si="862">GV25+GU25</f>
        <v>0</v>
      </c>
      <c r="GX25" s="6">
        <v>10</v>
      </c>
      <c r="GY25" s="6">
        <v>0</v>
      </c>
      <c r="GZ25" s="6">
        <f t="shared" ref="GZ25" si="863">GY25+GX25</f>
        <v>10</v>
      </c>
      <c r="HA25" s="10">
        <f t="shared" ref="HA25" si="864">GO25+GL25+GI25+GF25+GC25+FZ25+FW25+FT25+FQ25+FN25+FK25+FH25+FE25+FB25+EY25+EV25+ES25+EP25+EM25+EJ25+EG25+ED25+EA25+GR25+GU25+GX25</f>
        <v>65</v>
      </c>
      <c r="HB25" s="10">
        <f t="shared" ref="HB25" si="865">GP25+GM25+GJ25+GG25+GD25+GA25+FX25+FU25+FR25+FO25+FL25+FI25+FF25+FC25+EZ25+EW25+ET25+EQ25+EN25+EK25+EH25+EE25+EB25+GS25+GV25+GY25</f>
        <v>172</v>
      </c>
      <c r="HC25" s="10">
        <f t="shared" ref="HC25" si="866">HB25+HA25</f>
        <v>237</v>
      </c>
      <c r="HD25" s="10">
        <f t="shared" ref="HD25" si="867">+DS25</f>
        <v>63</v>
      </c>
      <c r="HE25" s="10">
        <f t="shared" ref="HE25" si="868">+DT25</f>
        <v>184</v>
      </c>
      <c r="HF25" s="10">
        <f t="shared" ref="HF25" si="869">+DU25</f>
        <v>0</v>
      </c>
      <c r="HG25" s="10">
        <f t="shared" ref="HG25:HH25" si="870">+DV25</f>
        <v>0</v>
      </c>
      <c r="HH25" s="10">
        <f t="shared" si="870"/>
        <v>247</v>
      </c>
      <c r="HI25" s="9">
        <f t="shared" ref="HI25" si="871">DX25</f>
        <v>5.8364839319470702E-4</v>
      </c>
      <c r="HJ25" s="9">
        <f t="shared" ref="HJ25" si="872">DY25</f>
        <v>0</v>
      </c>
      <c r="HK25" s="65">
        <f t="shared" si="107"/>
        <v>5.8364839319470702E-4</v>
      </c>
      <c r="HL25" s="65">
        <f t="shared" si="108"/>
        <v>5.8364839319470702E-4</v>
      </c>
      <c r="HM25" s="6">
        <f t="shared" si="50"/>
        <v>363200</v>
      </c>
      <c r="HN25" s="6">
        <f t="shared" si="51"/>
        <v>0</v>
      </c>
      <c r="HO25" s="10">
        <f t="shared" si="52"/>
        <v>247</v>
      </c>
      <c r="HP25" s="10">
        <f t="shared" si="53"/>
        <v>237</v>
      </c>
      <c r="HQ25" s="10">
        <f t="shared" ref="HQ25" si="873">HO25-HP25</f>
        <v>10</v>
      </c>
      <c r="HR25" s="8">
        <v>76.444040000000001</v>
      </c>
      <c r="HS25" s="10">
        <f t="shared" ref="HS25" si="874">HR25*HQ25</f>
        <v>764.44039999999995</v>
      </c>
      <c r="HT25" s="10">
        <f t="shared" si="56"/>
        <v>-247</v>
      </c>
      <c r="HU25" s="66">
        <v>0</v>
      </c>
      <c r="HV25" s="6"/>
    </row>
    <row r="26" spans="1:230" s="44" customFormat="1" ht="33.75" customHeight="1" x14ac:dyDescent="0.5">
      <c r="A26" s="6">
        <v>4739</v>
      </c>
      <c r="B26" s="6" t="s">
        <v>66</v>
      </c>
      <c r="C26" s="6" t="s">
        <v>167</v>
      </c>
      <c r="D26" s="6" t="s">
        <v>205</v>
      </c>
      <c r="E26" s="34" t="s">
        <v>53</v>
      </c>
      <c r="F26" s="6">
        <v>2</v>
      </c>
      <c r="G26" s="48">
        <v>200008</v>
      </c>
      <c r="H26" s="39" t="s">
        <v>67</v>
      </c>
      <c r="I26" s="8">
        <v>1</v>
      </c>
      <c r="J26" s="9">
        <v>0</v>
      </c>
      <c r="K26" s="4">
        <v>31534</v>
      </c>
      <c r="L26" s="6">
        <v>60000</v>
      </c>
      <c r="M26" s="6">
        <v>0</v>
      </c>
      <c r="N26" s="6">
        <f t="shared" ref="N26:N45" si="875">L26+M26</f>
        <v>60000</v>
      </c>
      <c r="O26" s="6">
        <f t="shared" ref="O26:O45" si="876">L26*J26</f>
        <v>0</v>
      </c>
      <c r="P26" s="6">
        <f t="shared" ref="P26:P45" si="877">M26*J26</f>
        <v>0</v>
      </c>
      <c r="Q26" s="6">
        <f t="shared" ref="Q26:Q45" si="878">O26+P26</f>
        <v>0</v>
      </c>
      <c r="R26" s="10">
        <v>9</v>
      </c>
      <c r="S26" s="10">
        <v>0</v>
      </c>
      <c r="T26" s="10">
        <v>0</v>
      </c>
      <c r="U26" s="10">
        <v>0</v>
      </c>
      <c r="V26" s="10">
        <f t="shared" ref="V26:V45" si="879">U26+T26+S26+R26</f>
        <v>9</v>
      </c>
      <c r="W26" s="10">
        <v>0</v>
      </c>
      <c r="X26" s="10"/>
      <c r="Y26" s="10"/>
      <c r="Z26" s="10"/>
      <c r="AA26" s="10">
        <f t="shared" ref="AA26:AA45" si="880">SUM(W26:Z26)</f>
        <v>0</v>
      </c>
      <c r="AB26" s="10">
        <v>0</v>
      </c>
      <c r="AC26" s="10">
        <v>0</v>
      </c>
      <c r="AD26" s="10"/>
      <c r="AE26" s="6"/>
      <c r="AF26" s="10">
        <f t="shared" ref="AF26:AF45" si="881">AE26+AD26+AC26+AB26</f>
        <v>0</v>
      </c>
      <c r="AG26" s="10">
        <v>39</v>
      </c>
      <c r="AH26" s="10">
        <v>3</v>
      </c>
      <c r="AI26" s="10">
        <v>0</v>
      </c>
      <c r="AJ26" s="10">
        <v>0</v>
      </c>
      <c r="AK26" s="10">
        <f t="shared" ref="AK26:AK45" si="882">AJ26+AI26+AH26+AG26</f>
        <v>42</v>
      </c>
      <c r="AL26" s="10">
        <v>0</v>
      </c>
      <c r="AM26" s="10">
        <v>0</v>
      </c>
      <c r="AN26" s="10">
        <v>0</v>
      </c>
      <c r="AO26" s="6">
        <v>4</v>
      </c>
      <c r="AP26" s="10">
        <f t="shared" ref="AP26:AP45" si="883">AO26+AN26+AM26+AL26</f>
        <v>4</v>
      </c>
      <c r="AQ26" s="10"/>
      <c r="AR26" s="11"/>
      <c r="AS26" s="10"/>
      <c r="AT26" s="10"/>
      <c r="AU26" s="6"/>
      <c r="AV26" s="6"/>
      <c r="AW26" s="6"/>
      <c r="AX26" s="6"/>
      <c r="AY26" s="6"/>
      <c r="AZ26" s="6"/>
      <c r="BA26" s="6">
        <v>0</v>
      </c>
      <c r="BB26" s="6">
        <v>0</v>
      </c>
      <c r="BC26" s="6">
        <v>0</v>
      </c>
      <c r="BD26" s="6">
        <v>0</v>
      </c>
      <c r="BE26" s="10">
        <f t="shared" ref="BE26:BE45" si="884">BD26+BC26+BB26+BA26</f>
        <v>0</v>
      </c>
      <c r="BF26" s="6">
        <v>3</v>
      </c>
      <c r="BG26" s="6">
        <v>0</v>
      </c>
      <c r="BH26" s="6">
        <v>0</v>
      </c>
      <c r="BI26" s="6">
        <v>0</v>
      </c>
      <c r="BJ26" s="10">
        <f t="shared" ref="BJ26:BJ45" si="885">BI26+BH26+BG26+BF26</f>
        <v>3</v>
      </c>
      <c r="BK26" s="6">
        <v>0</v>
      </c>
      <c r="BL26" s="6">
        <v>0</v>
      </c>
      <c r="BM26" s="6">
        <v>16</v>
      </c>
      <c r="BN26" s="6">
        <v>0</v>
      </c>
      <c r="BO26" s="10">
        <f t="shared" ref="BO26:BO45" si="886">SUM(BK26:BN26)</f>
        <v>16</v>
      </c>
      <c r="BP26" s="6">
        <v>1</v>
      </c>
      <c r="BQ26" s="6">
        <v>0</v>
      </c>
      <c r="BR26" s="6">
        <v>0</v>
      </c>
      <c r="BS26" s="6">
        <v>0</v>
      </c>
      <c r="BT26" s="10">
        <f t="shared" ref="BT26:BT45" si="887">SUM(BP26:BS26)</f>
        <v>1</v>
      </c>
      <c r="BU26" s="6">
        <v>0</v>
      </c>
      <c r="BV26" s="6">
        <v>0</v>
      </c>
      <c r="BW26" s="6">
        <v>1</v>
      </c>
      <c r="BX26" s="6">
        <v>0</v>
      </c>
      <c r="BY26" s="10">
        <f t="shared" ref="BY26:BY45" si="888">SUM(BU26:BX26)</f>
        <v>1</v>
      </c>
      <c r="BZ26" s="6">
        <v>13</v>
      </c>
      <c r="CA26" s="6">
        <v>10</v>
      </c>
      <c r="CB26" s="6">
        <v>13</v>
      </c>
      <c r="CC26" s="6">
        <v>0</v>
      </c>
      <c r="CD26" s="10">
        <f t="shared" ref="CD26:CD30" si="889">SUM(BZ26:CC26)</f>
        <v>36</v>
      </c>
      <c r="CE26" s="10">
        <f>IFERROR(VLOOKUP(G26,'[1]Ass MF'!G$2:H$491,2,0),0)</f>
        <v>0</v>
      </c>
      <c r="CF26" s="10">
        <v>0</v>
      </c>
      <c r="CG26" s="10">
        <v>27</v>
      </c>
      <c r="CH26" s="10">
        <v>2</v>
      </c>
      <c r="CI26" s="10">
        <f t="shared" ref="CI26:CI45" si="890">CH26+CG26+CF26+CE26</f>
        <v>29</v>
      </c>
      <c r="CJ26" s="10">
        <v>0</v>
      </c>
      <c r="CK26" s="10">
        <v>0</v>
      </c>
      <c r="CL26" s="10">
        <v>0</v>
      </c>
      <c r="CM26" s="10">
        <v>0</v>
      </c>
      <c r="CN26" s="10">
        <f t="shared" ref="CN26:CN45" si="891">CM26+CL26+CK26+CJ26</f>
        <v>0</v>
      </c>
      <c r="CO26" s="10">
        <v>0</v>
      </c>
      <c r="CP26" s="10">
        <v>0</v>
      </c>
      <c r="CQ26" s="10">
        <v>0</v>
      </c>
      <c r="CR26" s="10">
        <v>0</v>
      </c>
      <c r="CS26" s="10">
        <f t="shared" ref="CS26:CS45" si="892">CR26+CQ26+CP26+CO26</f>
        <v>0</v>
      </c>
      <c r="CT26" s="10">
        <v>0</v>
      </c>
      <c r="CU26" s="10">
        <v>0</v>
      </c>
      <c r="CV26" s="10">
        <v>0</v>
      </c>
      <c r="CW26" s="10">
        <v>0</v>
      </c>
      <c r="CX26" s="10">
        <f t="shared" ref="CX26:CX45" si="893">CW26+CV26+CU26+CT26</f>
        <v>0</v>
      </c>
      <c r="CY26" s="10">
        <v>0</v>
      </c>
      <c r="CZ26" s="10">
        <v>1</v>
      </c>
      <c r="DA26" s="10">
        <v>0</v>
      </c>
      <c r="DB26" s="10"/>
      <c r="DC26" s="10">
        <f t="shared" ref="DC26:DC45" si="894">DB26+DA26+CZ26+CY26</f>
        <v>1</v>
      </c>
      <c r="DD26" s="10">
        <v>0</v>
      </c>
      <c r="DE26" s="10">
        <v>0</v>
      </c>
      <c r="DF26" s="10">
        <v>5</v>
      </c>
      <c r="DG26" s="10">
        <v>0</v>
      </c>
      <c r="DH26" s="10">
        <f t="shared" ref="DH26:DH45" si="895">DG26+DF26+DE26+DD26</f>
        <v>5</v>
      </c>
      <c r="DI26" s="10">
        <v>0</v>
      </c>
      <c r="DJ26" s="10">
        <v>0</v>
      </c>
      <c r="DK26" s="10">
        <f>IFERROR(VLOOKUP(G26,'[2]Rep MF'!G$2:H$233,2,0),0)</f>
        <v>0</v>
      </c>
      <c r="DL26" s="10">
        <v>0</v>
      </c>
      <c r="DM26" s="10">
        <f t="shared" ref="DM26:DM45" si="896">DL26+DK26+DJ26+DI26</f>
        <v>0</v>
      </c>
      <c r="DN26" s="10">
        <v>0</v>
      </c>
      <c r="DO26" s="10">
        <v>2</v>
      </c>
      <c r="DP26" s="10">
        <v>0</v>
      </c>
      <c r="DQ26" s="10">
        <v>0</v>
      </c>
      <c r="DR26" s="10">
        <f t="shared" ref="DR26:DR45" si="897">DQ26+DP26+DO26+DN26</f>
        <v>2</v>
      </c>
      <c r="DS26" s="10">
        <f t="shared" ref="DS26:DS45" si="898">+R26+AB26+AG26+AL26+AQ26+AV26+BA26+BF26+BK26+BP26+BU26+W26+BZ26+CE26+CJ26+CO26+CT26+CY26+DD26+DI26+DN26</f>
        <v>65</v>
      </c>
      <c r="DT26" s="10">
        <f t="shared" ref="DT26:DT45" si="899">+S26+AC26+AH26+AM26+AR26+AW26+BB26+BG26+BL26+BQ26+BV26+X26+CA26+CF26+CK26+CP26+CU26+CZ26+DE26+DJ26+DO26</f>
        <v>16</v>
      </c>
      <c r="DU26" s="10">
        <f t="shared" ref="DU26:DU45" si="900">+T26+AD26+AI26+AN26+AS26+AX26+BC26+BH26+BM26+BR26+BW26+Y26+CB26+CG26+CL26+CQ26+CV26+DA26+DF26+DK26+DP26</f>
        <v>62</v>
      </c>
      <c r="DV26" s="10">
        <f t="shared" ref="DV26:DV45" si="901">+U26+AE26+AJ26+AO26+AT26+AY26+BD26+BI26+BN26+BS26+BX26+Z26+CC26+CH26+CM26+CR26+CW26+DB26+DG26+DL26+DQ26</f>
        <v>6</v>
      </c>
      <c r="DW26" s="4">
        <f t="shared" ref="DW26:DW45" si="902">DV26+DU26+DT26+DS26</f>
        <v>149</v>
      </c>
      <c r="DX26" s="12">
        <f t="shared" ref="DX26:DX45" si="903">(DS26+DT26)/N26</f>
        <v>1.3500000000000001E-3</v>
      </c>
      <c r="DY26" s="9">
        <f t="shared" ref="DY26:DY45" si="904">(DU26+DV26)/N26</f>
        <v>1.1333333333333334E-3</v>
      </c>
      <c r="DZ26" s="12">
        <f t="shared" ref="DZ26:DZ45" si="905">+DW26/N26</f>
        <v>2.4833333333333335E-3</v>
      </c>
      <c r="EA26" s="10">
        <v>0</v>
      </c>
      <c r="EB26" s="6">
        <v>0</v>
      </c>
      <c r="EC26" s="10">
        <f t="shared" ref="EC26:EC45" si="906">EA26+EB26</f>
        <v>0</v>
      </c>
      <c r="ED26" s="6">
        <v>0</v>
      </c>
      <c r="EE26" s="6">
        <v>0</v>
      </c>
      <c r="EF26" s="6">
        <v>0</v>
      </c>
      <c r="EG26" s="6">
        <v>0</v>
      </c>
      <c r="EH26" s="6">
        <v>0</v>
      </c>
      <c r="EI26" s="6">
        <v>0</v>
      </c>
      <c r="EJ26" s="6">
        <v>0</v>
      </c>
      <c r="EK26" s="6">
        <v>0</v>
      </c>
      <c r="EL26" s="6">
        <v>0</v>
      </c>
      <c r="EM26" s="6">
        <v>0</v>
      </c>
      <c r="EN26" s="6">
        <v>0</v>
      </c>
      <c r="EO26" s="6">
        <f t="shared" ref="EO26:EO45" si="907">EM26+EN26</f>
        <v>0</v>
      </c>
      <c r="EP26" s="6">
        <v>0</v>
      </c>
      <c r="EQ26" s="6">
        <v>0</v>
      </c>
      <c r="ER26" s="6">
        <v>0</v>
      </c>
      <c r="ES26" s="6">
        <v>8</v>
      </c>
      <c r="ET26" s="6">
        <v>7</v>
      </c>
      <c r="EU26" s="6">
        <v>15</v>
      </c>
      <c r="EV26" s="6">
        <v>0</v>
      </c>
      <c r="EW26" s="6">
        <v>0</v>
      </c>
      <c r="EX26" s="6">
        <v>0</v>
      </c>
      <c r="EY26" s="6">
        <v>0</v>
      </c>
      <c r="EZ26" s="6">
        <v>0</v>
      </c>
      <c r="FA26" s="6">
        <v>0</v>
      </c>
      <c r="FB26" s="6">
        <v>0</v>
      </c>
      <c r="FC26" s="6">
        <v>4</v>
      </c>
      <c r="FD26" s="6">
        <f t="shared" ref="FD26:FD45" si="908">FB26+FC26</f>
        <v>4</v>
      </c>
      <c r="FE26" s="6">
        <v>0</v>
      </c>
      <c r="FF26" s="6">
        <v>0</v>
      </c>
      <c r="FG26" s="6">
        <f t="shared" ref="FG26:FG45" si="909">FE26+FF26</f>
        <v>0</v>
      </c>
      <c r="FH26" s="6">
        <v>40</v>
      </c>
      <c r="FI26" s="6">
        <v>0</v>
      </c>
      <c r="FJ26" s="6">
        <f t="shared" ref="FJ26:FJ45" si="910">FH26+FI26</f>
        <v>40</v>
      </c>
      <c r="FK26" s="6">
        <v>0</v>
      </c>
      <c r="FL26" s="6">
        <v>0</v>
      </c>
      <c r="FM26" s="6">
        <f t="shared" ref="FM26:FM45" si="911">FL26+FK26</f>
        <v>0</v>
      </c>
      <c r="FN26" s="6">
        <v>19</v>
      </c>
      <c r="FO26" s="6">
        <v>0</v>
      </c>
      <c r="FP26" s="6">
        <f t="shared" ref="FP26:FP45" si="912">FO26+FN26</f>
        <v>19</v>
      </c>
      <c r="FQ26" s="6">
        <v>0</v>
      </c>
      <c r="FR26" s="6">
        <v>0</v>
      </c>
      <c r="FS26" s="6">
        <f t="shared" ref="FS26:FS45" si="913">FQ26+FR26</f>
        <v>0</v>
      </c>
      <c r="FT26" s="6">
        <v>0</v>
      </c>
      <c r="FU26" s="6">
        <v>0</v>
      </c>
      <c r="FV26" s="6">
        <f t="shared" ref="FV26:FV45" si="914">FU26+FT26</f>
        <v>0</v>
      </c>
      <c r="FW26" s="6">
        <v>0</v>
      </c>
      <c r="FX26" s="6">
        <v>0</v>
      </c>
      <c r="FY26" s="6">
        <f t="shared" ref="FY26:FY45" si="915">FX26+FW26</f>
        <v>0</v>
      </c>
      <c r="FZ26" s="6">
        <v>0</v>
      </c>
      <c r="GA26" s="6">
        <v>0</v>
      </c>
      <c r="GB26" s="6">
        <f t="shared" ref="GB26:GB45" si="916">FZ26+GA26</f>
        <v>0</v>
      </c>
      <c r="GC26" s="6">
        <v>55</v>
      </c>
      <c r="GD26" s="6">
        <v>8</v>
      </c>
      <c r="GE26" s="6">
        <f t="shared" ref="GE26:GE45" si="917">GC26+GD26</f>
        <v>63</v>
      </c>
      <c r="GF26" s="6">
        <v>0</v>
      </c>
      <c r="GG26" s="6">
        <v>0</v>
      </c>
      <c r="GH26" s="6">
        <f t="shared" ref="GH26:GH45" si="918">GG26+GF26</f>
        <v>0</v>
      </c>
      <c r="GI26" s="6">
        <v>0</v>
      </c>
      <c r="GJ26" s="6">
        <v>0</v>
      </c>
      <c r="GK26" s="6">
        <f t="shared" ref="GK26:GK45" si="919">GJ26+GI26</f>
        <v>0</v>
      </c>
      <c r="GL26" s="10">
        <v>0</v>
      </c>
      <c r="GM26" s="10">
        <v>0</v>
      </c>
      <c r="GN26" s="10">
        <f t="shared" ref="GN26:GN45" si="920">GM26+GL26</f>
        <v>0</v>
      </c>
      <c r="GO26" s="6">
        <v>0</v>
      </c>
      <c r="GP26" s="6">
        <v>0</v>
      </c>
      <c r="GQ26" s="6">
        <f t="shared" ref="GQ26:GQ45" si="921">GP26+GO26</f>
        <v>0</v>
      </c>
      <c r="GR26" s="10"/>
      <c r="GS26" s="10">
        <v>1</v>
      </c>
      <c r="GT26" s="6">
        <f t="shared" ref="GT26:GT45" si="922">GS26+GR26</f>
        <v>1</v>
      </c>
      <c r="GU26" s="6">
        <v>5</v>
      </c>
      <c r="GV26" s="6">
        <v>0</v>
      </c>
      <c r="GW26" s="6">
        <f t="shared" ref="GW26:GW45" si="923">GV26+GU26</f>
        <v>5</v>
      </c>
      <c r="GX26" s="6">
        <v>0</v>
      </c>
      <c r="GY26" s="6">
        <v>0</v>
      </c>
      <c r="GZ26" s="6">
        <f t="shared" ref="GZ26:GZ45" si="924">GY26+GX26</f>
        <v>0</v>
      </c>
      <c r="HA26" s="10">
        <f t="shared" ref="HA26:HA45" si="925">GO26+GL26+GI26+GF26+GC26+FZ26+FW26+FT26+FQ26+FN26+FK26+FH26+FE26+FB26+EY26+EV26+ES26+EP26+EM26+EJ26+EG26+ED26+EA26+GR26+GU26+GX26</f>
        <v>127</v>
      </c>
      <c r="HB26" s="10">
        <f t="shared" ref="HB26:HB45" si="926">GP26+GM26+GJ26+GG26+GD26+GA26+FX26+FU26+FR26+FO26+FL26+FI26+FF26+FC26+EZ26+EW26+ET26+EQ26+EN26+EK26+EH26+EE26+EB26+GS26+GV26+GY26</f>
        <v>20</v>
      </c>
      <c r="HC26" s="10">
        <f t="shared" ref="HC26:HC45" si="927">HB26+HA26</f>
        <v>147</v>
      </c>
      <c r="HD26" s="10">
        <f t="shared" ref="HD26:HD45" si="928">+DS26</f>
        <v>65</v>
      </c>
      <c r="HE26" s="10">
        <f t="shared" ref="HE26:HE45" si="929">+DT26</f>
        <v>16</v>
      </c>
      <c r="HF26" s="10">
        <f t="shared" ref="HF26:HF45" si="930">+DU26</f>
        <v>62</v>
      </c>
      <c r="HG26" s="10">
        <f t="shared" ref="HG26:HH45" si="931">+DV26</f>
        <v>6</v>
      </c>
      <c r="HH26" s="10">
        <f t="shared" si="931"/>
        <v>149</v>
      </c>
      <c r="HI26" s="9">
        <f t="shared" ref="HI26:HI45" si="932">DX26</f>
        <v>1.3500000000000001E-3</v>
      </c>
      <c r="HJ26" s="9">
        <f t="shared" ref="HJ26:HJ45" si="933">DY26</f>
        <v>1.1333333333333334E-3</v>
      </c>
      <c r="HK26" s="65">
        <f t="shared" si="107"/>
        <v>2.4833333333333335E-3</v>
      </c>
      <c r="HL26" s="65">
        <f t="shared" si="108"/>
        <v>2.4833333333333335E-3</v>
      </c>
      <c r="HM26" s="6">
        <f t="shared" si="50"/>
        <v>0</v>
      </c>
      <c r="HN26" s="6">
        <f t="shared" si="51"/>
        <v>0</v>
      </c>
      <c r="HO26" s="10">
        <f t="shared" si="52"/>
        <v>149</v>
      </c>
      <c r="HP26" s="10">
        <f t="shared" si="53"/>
        <v>147</v>
      </c>
      <c r="HQ26" s="10">
        <f t="shared" ref="HQ26:HQ45" si="934">HO26-HP26</f>
        <v>2</v>
      </c>
      <c r="HR26" s="8">
        <v>3.16</v>
      </c>
      <c r="HS26" s="10">
        <f t="shared" ref="HS26:HS45" si="935">HR26*HQ26</f>
        <v>6.32</v>
      </c>
      <c r="HT26" s="10">
        <f t="shared" si="56"/>
        <v>-149</v>
      </c>
      <c r="HU26" s="66">
        <v>0</v>
      </c>
      <c r="HV26" s="6"/>
    </row>
    <row r="27" spans="1:230" s="44" customFormat="1" ht="33.75" customHeight="1" x14ac:dyDescent="0.5">
      <c r="A27" s="6">
        <v>4740</v>
      </c>
      <c r="B27" s="6" t="s">
        <v>66</v>
      </c>
      <c r="C27" s="6" t="s">
        <v>167</v>
      </c>
      <c r="D27" s="6" t="s">
        <v>205</v>
      </c>
      <c r="E27" s="34" t="s">
        <v>53</v>
      </c>
      <c r="F27" s="6">
        <v>3</v>
      </c>
      <c r="G27" s="48">
        <v>200009</v>
      </c>
      <c r="H27" s="39" t="s">
        <v>68</v>
      </c>
      <c r="I27" s="8">
        <v>1</v>
      </c>
      <c r="J27" s="9">
        <v>0</v>
      </c>
      <c r="K27" s="4">
        <v>33746</v>
      </c>
      <c r="L27" s="6">
        <v>30000</v>
      </c>
      <c r="M27" s="6">
        <v>0</v>
      </c>
      <c r="N27" s="6">
        <f t="shared" si="875"/>
        <v>30000</v>
      </c>
      <c r="O27" s="6">
        <f t="shared" si="876"/>
        <v>0</v>
      </c>
      <c r="P27" s="6">
        <f t="shared" si="877"/>
        <v>0</v>
      </c>
      <c r="Q27" s="6">
        <f t="shared" si="878"/>
        <v>0</v>
      </c>
      <c r="R27" s="10">
        <v>16</v>
      </c>
      <c r="S27" s="10">
        <v>0</v>
      </c>
      <c r="T27" s="10">
        <v>0</v>
      </c>
      <c r="U27" s="10">
        <v>0</v>
      </c>
      <c r="V27" s="10">
        <f t="shared" si="879"/>
        <v>16</v>
      </c>
      <c r="W27" s="10">
        <v>0</v>
      </c>
      <c r="X27" s="10"/>
      <c r="Y27" s="10"/>
      <c r="Z27" s="10"/>
      <c r="AA27" s="10">
        <f t="shared" si="880"/>
        <v>0</v>
      </c>
      <c r="AB27" s="10">
        <v>0</v>
      </c>
      <c r="AC27" s="10">
        <v>0</v>
      </c>
      <c r="AD27" s="10"/>
      <c r="AE27" s="6"/>
      <c r="AF27" s="10">
        <f t="shared" si="881"/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f t="shared" si="882"/>
        <v>0</v>
      </c>
      <c r="AL27" s="10">
        <v>0</v>
      </c>
      <c r="AM27" s="10">
        <v>0</v>
      </c>
      <c r="AN27" s="10">
        <v>0</v>
      </c>
      <c r="AO27" s="6">
        <v>0</v>
      </c>
      <c r="AP27" s="10">
        <f t="shared" si="883"/>
        <v>0</v>
      </c>
      <c r="AQ27" s="10"/>
      <c r="AR27" s="11"/>
      <c r="AS27" s="10"/>
      <c r="AT27" s="10"/>
      <c r="AU27" s="6"/>
      <c r="AV27" s="6"/>
      <c r="AW27" s="6"/>
      <c r="AX27" s="6"/>
      <c r="AY27" s="6"/>
      <c r="AZ27" s="6"/>
      <c r="BA27" s="6">
        <v>16</v>
      </c>
      <c r="BB27" s="6">
        <v>0</v>
      </c>
      <c r="BC27" s="6">
        <v>0</v>
      </c>
      <c r="BD27" s="6">
        <v>0</v>
      </c>
      <c r="BE27" s="10">
        <f t="shared" si="884"/>
        <v>16</v>
      </c>
      <c r="BF27" s="6">
        <v>53</v>
      </c>
      <c r="BG27" s="6">
        <v>0</v>
      </c>
      <c r="BH27" s="6">
        <v>0</v>
      </c>
      <c r="BI27" s="6">
        <v>0</v>
      </c>
      <c r="BJ27" s="10">
        <f t="shared" si="885"/>
        <v>53</v>
      </c>
      <c r="BK27" s="6">
        <v>20</v>
      </c>
      <c r="BL27" s="6">
        <v>0</v>
      </c>
      <c r="BM27" s="6">
        <v>0</v>
      </c>
      <c r="BN27" s="6">
        <v>0</v>
      </c>
      <c r="BO27" s="10">
        <f t="shared" si="886"/>
        <v>20</v>
      </c>
      <c r="BP27" s="6">
        <v>10</v>
      </c>
      <c r="BQ27" s="6">
        <v>0</v>
      </c>
      <c r="BR27" s="6">
        <v>0</v>
      </c>
      <c r="BS27" s="6">
        <v>0</v>
      </c>
      <c r="BT27" s="10">
        <f t="shared" si="887"/>
        <v>10</v>
      </c>
      <c r="BU27" s="6">
        <v>0</v>
      </c>
      <c r="BV27" s="6">
        <v>0</v>
      </c>
      <c r="BW27" s="6">
        <v>0</v>
      </c>
      <c r="BX27" s="6">
        <v>0</v>
      </c>
      <c r="BY27" s="10">
        <f t="shared" si="888"/>
        <v>0</v>
      </c>
      <c r="BZ27" s="6">
        <v>0</v>
      </c>
      <c r="CA27" s="6">
        <v>0</v>
      </c>
      <c r="CB27" s="6">
        <v>0</v>
      </c>
      <c r="CC27" s="6">
        <v>0</v>
      </c>
      <c r="CD27" s="10">
        <f t="shared" si="889"/>
        <v>0</v>
      </c>
      <c r="CE27" s="10">
        <f>IFERROR(VLOOKUP(G27,'[1]Ass MF'!G$2:H$491,2,0),0)</f>
        <v>5</v>
      </c>
      <c r="CF27" s="10">
        <v>0</v>
      </c>
      <c r="CG27" s="10">
        <v>0</v>
      </c>
      <c r="CH27" s="10">
        <v>0</v>
      </c>
      <c r="CI27" s="10">
        <f t="shared" si="890"/>
        <v>5</v>
      </c>
      <c r="CJ27" s="10">
        <v>0</v>
      </c>
      <c r="CK27" s="10">
        <v>0</v>
      </c>
      <c r="CL27" s="10">
        <v>0</v>
      </c>
      <c r="CM27" s="10">
        <v>0</v>
      </c>
      <c r="CN27" s="10">
        <f t="shared" si="891"/>
        <v>0</v>
      </c>
      <c r="CO27" s="10">
        <v>0</v>
      </c>
      <c r="CP27" s="10">
        <v>0</v>
      </c>
      <c r="CQ27" s="10">
        <v>0</v>
      </c>
      <c r="CR27" s="10">
        <v>0</v>
      </c>
      <c r="CS27" s="10">
        <f t="shared" si="892"/>
        <v>0</v>
      </c>
      <c r="CT27" s="10">
        <v>0</v>
      </c>
      <c r="CU27" s="10">
        <v>0</v>
      </c>
      <c r="CV27" s="10">
        <v>0</v>
      </c>
      <c r="CW27" s="10">
        <v>0</v>
      </c>
      <c r="CX27" s="10">
        <f t="shared" si="893"/>
        <v>0</v>
      </c>
      <c r="CY27" s="10">
        <v>0</v>
      </c>
      <c r="CZ27" s="10">
        <v>0</v>
      </c>
      <c r="DA27" s="10">
        <v>0</v>
      </c>
      <c r="DB27" s="10"/>
      <c r="DC27" s="10">
        <f t="shared" si="894"/>
        <v>0</v>
      </c>
      <c r="DD27" s="10">
        <v>0</v>
      </c>
      <c r="DE27" s="10">
        <v>0</v>
      </c>
      <c r="DF27" s="10">
        <v>886</v>
      </c>
      <c r="DG27" s="10">
        <v>0</v>
      </c>
      <c r="DH27" s="10">
        <f t="shared" si="895"/>
        <v>886</v>
      </c>
      <c r="DI27" s="10">
        <v>0</v>
      </c>
      <c r="DJ27" s="10">
        <v>0</v>
      </c>
      <c r="DK27" s="10">
        <f>IFERROR(VLOOKUP(G27,'[2]Rep MF'!G$2:H$233,2,0),0)</f>
        <v>0</v>
      </c>
      <c r="DL27" s="10">
        <v>0</v>
      </c>
      <c r="DM27" s="10">
        <f t="shared" si="896"/>
        <v>0</v>
      </c>
      <c r="DN27" s="10">
        <v>1</v>
      </c>
      <c r="DO27" s="10">
        <v>0</v>
      </c>
      <c r="DP27" s="10">
        <v>0</v>
      </c>
      <c r="DQ27" s="10">
        <v>0</v>
      </c>
      <c r="DR27" s="10">
        <f t="shared" si="897"/>
        <v>1</v>
      </c>
      <c r="DS27" s="10">
        <f t="shared" si="898"/>
        <v>121</v>
      </c>
      <c r="DT27" s="10">
        <f t="shared" si="899"/>
        <v>0</v>
      </c>
      <c r="DU27" s="10">
        <f t="shared" si="900"/>
        <v>886</v>
      </c>
      <c r="DV27" s="10">
        <f t="shared" si="901"/>
        <v>0</v>
      </c>
      <c r="DW27" s="4">
        <f t="shared" si="902"/>
        <v>1007</v>
      </c>
      <c r="DX27" s="12">
        <f t="shared" si="903"/>
        <v>4.0333333333333332E-3</v>
      </c>
      <c r="DY27" s="9">
        <f t="shared" si="904"/>
        <v>2.9533333333333335E-2</v>
      </c>
      <c r="DZ27" s="12">
        <f t="shared" si="905"/>
        <v>3.3566666666666668E-2</v>
      </c>
      <c r="EA27" s="10">
        <v>0</v>
      </c>
      <c r="EB27" s="6">
        <v>0</v>
      </c>
      <c r="EC27" s="10">
        <f t="shared" si="906"/>
        <v>0</v>
      </c>
      <c r="ED27" s="6">
        <v>0</v>
      </c>
      <c r="EE27" s="6">
        <v>0</v>
      </c>
      <c r="EF27" s="6">
        <v>0</v>
      </c>
      <c r="EG27" s="6">
        <v>0</v>
      </c>
      <c r="EH27" s="6">
        <v>0</v>
      </c>
      <c r="EI27" s="6">
        <v>0</v>
      </c>
      <c r="EJ27" s="6">
        <v>0</v>
      </c>
      <c r="EK27" s="6">
        <v>0</v>
      </c>
      <c r="EL27" s="6">
        <v>0</v>
      </c>
      <c r="EM27" s="6">
        <v>0</v>
      </c>
      <c r="EN27" s="6">
        <v>0</v>
      </c>
      <c r="EO27" s="6">
        <f t="shared" si="907"/>
        <v>0</v>
      </c>
      <c r="EP27" s="6">
        <v>0</v>
      </c>
      <c r="EQ27" s="6">
        <v>0</v>
      </c>
      <c r="ER27" s="6">
        <v>0</v>
      </c>
      <c r="ES27" s="6">
        <v>16</v>
      </c>
      <c r="ET27" s="6">
        <v>0</v>
      </c>
      <c r="EU27" s="6">
        <v>16</v>
      </c>
      <c r="EV27" s="6">
        <v>0</v>
      </c>
      <c r="EW27" s="6">
        <v>0</v>
      </c>
      <c r="EX27" s="6">
        <v>0</v>
      </c>
      <c r="EY27" s="6">
        <v>0</v>
      </c>
      <c r="EZ27" s="6">
        <v>0</v>
      </c>
      <c r="FA27" s="6">
        <v>0</v>
      </c>
      <c r="FB27" s="6">
        <v>0</v>
      </c>
      <c r="FC27" s="6">
        <v>0</v>
      </c>
      <c r="FD27" s="6">
        <f t="shared" si="908"/>
        <v>0</v>
      </c>
      <c r="FE27" s="6">
        <v>0</v>
      </c>
      <c r="FF27" s="6">
        <v>0</v>
      </c>
      <c r="FG27" s="6">
        <f t="shared" si="909"/>
        <v>0</v>
      </c>
      <c r="FH27" s="6">
        <v>0</v>
      </c>
      <c r="FI27" s="6">
        <v>0</v>
      </c>
      <c r="FJ27" s="6">
        <f t="shared" si="910"/>
        <v>0</v>
      </c>
      <c r="FK27" s="6">
        <v>0</v>
      </c>
      <c r="FL27" s="6">
        <v>0</v>
      </c>
      <c r="FM27" s="6">
        <f t="shared" si="911"/>
        <v>0</v>
      </c>
      <c r="FN27" s="6">
        <v>89</v>
      </c>
      <c r="FO27" s="6">
        <v>0</v>
      </c>
      <c r="FP27" s="6">
        <f t="shared" si="912"/>
        <v>89</v>
      </c>
      <c r="FQ27" s="6">
        <v>0</v>
      </c>
      <c r="FR27" s="6">
        <v>0</v>
      </c>
      <c r="FS27" s="6">
        <f t="shared" si="913"/>
        <v>0</v>
      </c>
      <c r="FT27" s="6">
        <v>0</v>
      </c>
      <c r="FU27" s="6">
        <v>0</v>
      </c>
      <c r="FV27" s="6">
        <f t="shared" si="914"/>
        <v>0</v>
      </c>
      <c r="FW27" s="6">
        <v>0</v>
      </c>
      <c r="FX27" s="6">
        <v>0</v>
      </c>
      <c r="FY27" s="6">
        <f t="shared" si="915"/>
        <v>0</v>
      </c>
      <c r="FZ27" s="6">
        <v>0</v>
      </c>
      <c r="GA27" s="6">
        <v>0</v>
      </c>
      <c r="GB27" s="6">
        <f t="shared" si="916"/>
        <v>0</v>
      </c>
      <c r="GC27" s="6">
        <v>15</v>
      </c>
      <c r="GD27" s="6">
        <v>0</v>
      </c>
      <c r="GE27" s="6">
        <f t="shared" si="917"/>
        <v>15</v>
      </c>
      <c r="GF27" s="6">
        <v>0</v>
      </c>
      <c r="GG27" s="6">
        <v>0</v>
      </c>
      <c r="GH27" s="6">
        <f t="shared" si="918"/>
        <v>0</v>
      </c>
      <c r="GI27" s="6">
        <v>0</v>
      </c>
      <c r="GJ27" s="6">
        <v>0</v>
      </c>
      <c r="GK27" s="6">
        <f t="shared" si="919"/>
        <v>0</v>
      </c>
      <c r="GL27" s="10">
        <v>0</v>
      </c>
      <c r="GM27" s="10">
        <v>0</v>
      </c>
      <c r="GN27" s="10">
        <f t="shared" si="920"/>
        <v>0</v>
      </c>
      <c r="GO27" s="6">
        <v>0</v>
      </c>
      <c r="GP27" s="6">
        <v>0</v>
      </c>
      <c r="GQ27" s="6">
        <f t="shared" si="921"/>
        <v>0</v>
      </c>
      <c r="GR27" s="6"/>
      <c r="GS27" s="6"/>
      <c r="GT27" s="6">
        <f t="shared" si="922"/>
        <v>0</v>
      </c>
      <c r="GU27" s="6">
        <v>886</v>
      </c>
      <c r="GV27" s="6">
        <v>0</v>
      </c>
      <c r="GW27" s="6">
        <f t="shared" si="923"/>
        <v>886</v>
      </c>
      <c r="GX27" s="6">
        <v>0</v>
      </c>
      <c r="GY27" s="6">
        <v>0</v>
      </c>
      <c r="GZ27" s="6">
        <f t="shared" si="924"/>
        <v>0</v>
      </c>
      <c r="HA27" s="10">
        <f t="shared" si="925"/>
        <v>1006</v>
      </c>
      <c r="HB27" s="10">
        <f t="shared" si="926"/>
        <v>0</v>
      </c>
      <c r="HC27" s="10">
        <f t="shared" si="927"/>
        <v>1006</v>
      </c>
      <c r="HD27" s="10">
        <f t="shared" si="928"/>
        <v>121</v>
      </c>
      <c r="HE27" s="10">
        <f t="shared" si="929"/>
        <v>0</v>
      </c>
      <c r="HF27" s="10">
        <f t="shared" si="930"/>
        <v>886</v>
      </c>
      <c r="HG27" s="10">
        <f t="shared" si="931"/>
        <v>0</v>
      </c>
      <c r="HH27" s="10">
        <f t="shared" si="931"/>
        <v>1007</v>
      </c>
      <c r="HI27" s="9">
        <f t="shared" si="932"/>
        <v>4.0333333333333332E-3</v>
      </c>
      <c r="HJ27" s="9">
        <f t="shared" si="933"/>
        <v>2.9533333333333335E-2</v>
      </c>
      <c r="HK27" s="65">
        <f t="shared" si="107"/>
        <v>3.3566666666666668E-2</v>
      </c>
      <c r="HL27" s="65">
        <f t="shared" si="108"/>
        <v>3.3566666666666668E-2</v>
      </c>
      <c r="HM27" s="6">
        <f t="shared" si="50"/>
        <v>0</v>
      </c>
      <c r="HN27" s="6">
        <f t="shared" si="51"/>
        <v>0</v>
      </c>
      <c r="HO27" s="10">
        <f t="shared" si="52"/>
        <v>1007</v>
      </c>
      <c r="HP27" s="10">
        <f t="shared" si="53"/>
        <v>1006</v>
      </c>
      <c r="HQ27" s="10">
        <f t="shared" si="934"/>
        <v>1</v>
      </c>
      <c r="HR27" s="8">
        <v>3.0466700000000002</v>
      </c>
      <c r="HS27" s="10">
        <f t="shared" si="935"/>
        <v>3.0466700000000002</v>
      </c>
      <c r="HT27" s="10">
        <f t="shared" si="56"/>
        <v>-1007</v>
      </c>
      <c r="HU27" s="66">
        <v>0</v>
      </c>
      <c r="HV27" s="6"/>
    </row>
    <row r="28" spans="1:230" s="44" customFormat="1" ht="33.75" customHeight="1" x14ac:dyDescent="0.5">
      <c r="A28" s="6">
        <v>4742</v>
      </c>
      <c r="B28" s="6" t="s">
        <v>66</v>
      </c>
      <c r="C28" s="6" t="s">
        <v>167</v>
      </c>
      <c r="D28" s="6" t="s">
        <v>205</v>
      </c>
      <c r="E28" s="34" t="s">
        <v>53</v>
      </c>
      <c r="F28" s="6">
        <v>8</v>
      </c>
      <c r="G28" s="48">
        <v>200050</v>
      </c>
      <c r="H28" s="39" t="s">
        <v>69</v>
      </c>
      <c r="I28" s="8">
        <v>1</v>
      </c>
      <c r="J28" s="9">
        <v>0</v>
      </c>
      <c r="K28" s="4">
        <v>100659</v>
      </c>
      <c r="L28" s="6">
        <v>90000</v>
      </c>
      <c r="M28" s="6">
        <v>0</v>
      </c>
      <c r="N28" s="6">
        <f t="shared" si="875"/>
        <v>90000</v>
      </c>
      <c r="O28" s="6">
        <f t="shared" si="876"/>
        <v>0</v>
      </c>
      <c r="P28" s="6">
        <f t="shared" si="877"/>
        <v>0</v>
      </c>
      <c r="Q28" s="6">
        <f t="shared" si="878"/>
        <v>0</v>
      </c>
      <c r="R28" s="10">
        <v>13</v>
      </c>
      <c r="S28" s="10">
        <v>0</v>
      </c>
      <c r="T28" s="10">
        <v>0</v>
      </c>
      <c r="U28" s="10">
        <v>0</v>
      </c>
      <c r="V28" s="10">
        <f t="shared" si="879"/>
        <v>13</v>
      </c>
      <c r="W28" s="10">
        <v>0</v>
      </c>
      <c r="X28" s="10"/>
      <c r="Y28" s="10"/>
      <c r="Z28" s="10"/>
      <c r="AA28" s="10">
        <f t="shared" si="880"/>
        <v>0</v>
      </c>
      <c r="AB28" s="10">
        <v>2</v>
      </c>
      <c r="AC28" s="10">
        <v>0</v>
      </c>
      <c r="AD28" s="10"/>
      <c r="AE28" s="6"/>
      <c r="AF28" s="10">
        <f t="shared" si="881"/>
        <v>2</v>
      </c>
      <c r="AG28" s="10">
        <v>0</v>
      </c>
      <c r="AH28" s="10">
        <v>0</v>
      </c>
      <c r="AI28" s="10">
        <v>0</v>
      </c>
      <c r="AJ28" s="10">
        <v>0</v>
      </c>
      <c r="AK28" s="10">
        <f t="shared" si="882"/>
        <v>0</v>
      </c>
      <c r="AL28" s="10">
        <v>0</v>
      </c>
      <c r="AM28" s="10">
        <v>0</v>
      </c>
      <c r="AN28" s="10">
        <v>0</v>
      </c>
      <c r="AO28" s="6">
        <v>0</v>
      </c>
      <c r="AP28" s="10">
        <f t="shared" si="883"/>
        <v>0</v>
      </c>
      <c r="AQ28" s="10"/>
      <c r="AR28" s="11"/>
      <c r="AS28" s="10"/>
      <c r="AT28" s="10"/>
      <c r="AU28" s="6"/>
      <c r="AV28" s="6"/>
      <c r="AW28" s="6"/>
      <c r="AX28" s="6"/>
      <c r="AY28" s="6"/>
      <c r="AZ28" s="6"/>
      <c r="BA28" s="6">
        <v>0</v>
      </c>
      <c r="BB28" s="6">
        <v>0</v>
      </c>
      <c r="BC28" s="6">
        <v>0</v>
      </c>
      <c r="BD28" s="6">
        <v>0</v>
      </c>
      <c r="BE28" s="10">
        <f t="shared" si="884"/>
        <v>0</v>
      </c>
      <c r="BF28" s="6">
        <v>9</v>
      </c>
      <c r="BG28" s="6">
        <v>0</v>
      </c>
      <c r="BH28" s="6">
        <v>51</v>
      </c>
      <c r="BI28" s="6">
        <v>0</v>
      </c>
      <c r="BJ28" s="10">
        <f t="shared" si="885"/>
        <v>60</v>
      </c>
      <c r="BK28" s="6">
        <v>79</v>
      </c>
      <c r="BL28" s="6">
        <v>2</v>
      </c>
      <c r="BM28" s="6">
        <v>24</v>
      </c>
      <c r="BN28" s="6">
        <v>0</v>
      </c>
      <c r="BO28" s="10">
        <f t="shared" si="886"/>
        <v>105</v>
      </c>
      <c r="BP28" s="6">
        <v>105</v>
      </c>
      <c r="BQ28" s="6">
        <v>5</v>
      </c>
      <c r="BR28" s="6">
        <v>22</v>
      </c>
      <c r="BS28" s="6">
        <v>0</v>
      </c>
      <c r="BT28" s="10">
        <f t="shared" si="887"/>
        <v>132</v>
      </c>
      <c r="BU28" s="6">
        <v>0</v>
      </c>
      <c r="BV28" s="6">
        <v>0</v>
      </c>
      <c r="BW28" s="6">
        <v>9</v>
      </c>
      <c r="BX28" s="6">
        <v>0</v>
      </c>
      <c r="BY28" s="10">
        <f t="shared" si="888"/>
        <v>9</v>
      </c>
      <c r="BZ28" s="6">
        <v>1</v>
      </c>
      <c r="CA28" s="6">
        <v>0</v>
      </c>
      <c r="CB28" s="6">
        <v>18</v>
      </c>
      <c r="CC28" s="6">
        <v>2</v>
      </c>
      <c r="CD28" s="10">
        <f t="shared" si="889"/>
        <v>21</v>
      </c>
      <c r="CE28" s="10">
        <f>IFERROR(VLOOKUP(G28,'[1]Ass MF'!G$2:H$491,2,0),0)</f>
        <v>0</v>
      </c>
      <c r="CF28" s="10">
        <v>0</v>
      </c>
      <c r="CG28" s="10">
        <v>3</v>
      </c>
      <c r="CH28" s="10">
        <v>0</v>
      </c>
      <c r="CI28" s="10">
        <f t="shared" si="890"/>
        <v>3</v>
      </c>
      <c r="CJ28" s="10">
        <v>0</v>
      </c>
      <c r="CK28" s="10">
        <v>0</v>
      </c>
      <c r="CL28" s="10">
        <v>0</v>
      </c>
      <c r="CM28" s="10">
        <v>9</v>
      </c>
      <c r="CN28" s="10">
        <f t="shared" si="891"/>
        <v>9</v>
      </c>
      <c r="CO28" s="10">
        <v>0</v>
      </c>
      <c r="CP28" s="10">
        <v>0</v>
      </c>
      <c r="CQ28" s="10">
        <v>0</v>
      </c>
      <c r="CR28" s="10">
        <v>0</v>
      </c>
      <c r="CS28" s="10">
        <f t="shared" si="892"/>
        <v>0</v>
      </c>
      <c r="CT28" s="10">
        <v>0</v>
      </c>
      <c r="CU28" s="10">
        <v>0</v>
      </c>
      <c r="CV28" s="10">
        <v>0</v>
      </c>
      <c r="CW28" s="10">
        <v>0</v>
      </c>
      <c r="CX28" s="10">
        <f t="shared" si="893"/>
        <v>0</v>
      </c>
      <c r="CY28" s="10">
        <v>5</v>
      </c>
      <c r="CZ28" s="10">
        <v>0</v>
      </c>
      <c r="DA28" s="10">
        <v>0</v>
      </c>
      <c r="DB28" s="10"/>
      <c r="DC28" s="10">
        <f t="shared" si="894"/>
        <v>5</v>
      </c>
      <c r="DD28" s="10">
        <v>0</v>
      </c>
      <c r="DE28" s="10">
        <v>0</v>
      </c>
      <c r="DF28" s="10">
        <v>0</v>
      </c>
      <c r="DG28" s="10">
        <v>0</v>
      </c>
      <c r="DH28" s="10">
        <f t="shared" si="895"/>
        <v>0</v>
      </c>
      <c r="DI28" s="10">
        <v>57</v>
      </c>
      <c r="DJ28" s="10">
        <v>2</v>
      </c>
      <c r="DK28" s="10">
        <f>IFERROR(VLOOKUP(G28,'[2]Rep MF'!G$2:H$233,2,0),0)</f>
        <v>0</v>
      </c>
      <c r="DL28" s="10">
        <v>0</v>
      </c>
      <c r="DM28" s="10">
        <f t="shared" si="896"/>
        <v>59</v>
      </c>
      <c r="DN28" s="10">
        <v>165</v>
      </c>
      <c r="DO28" s="10">
        <v>0</v>
      </c>
      <c r="DP28" s="10">
        <v>0</v>
      </c>
      <c r="DQ28" s="10">
        <v>0</v>
      </c>
      <c r="DR28" s="10">
        <f t="shared" si="897"/>
        <v>165</v>
      </c>
      <c r="DS28" s="10">
        <f t="shared" si="898"/>
        <v>436</v>
      </c>
      <c r="DT28" s="10">
        <f t="shared" si="899"/>
        <v>9</v>
      </c>
      <c r="DU28" s="10">
        <f t="shared" si="900"/>
        <v>127</v>
      </c>
      <c r="DV28" s="10">
        <f t="shared" si="901"/>
        <v>11</v>
      </c>
      <c r="DW28" s="4">
        <f t="shared" si="902"/>
        <v>583</v>
      </c>
      <c r="DX28" s="12">
        <f t="shared" si="903"/>
        <v>4.944444444444444E-3</v>
      </c>
      <c r="DY28" s="9">
        <f t="shared" si="904"/>
        <v>1.5333333333333334E-3</v>
      </c>
      <c r="DZ28" s="12">
        <f t="shared" si="905"/>
        <v>6.4777777777777776E-3</v>
      </c>
      <c r="EA28" s="10">
        <v>0</v>
      </c>
      <c r="EB28" s="6">
        <v>0</v>
      </c>
      <c r="EC28" s="10">
        <f t="shared" si="906"/>
        <v>0</v>
      </c>
      <c r="ED28" s="6">
        <v>0</v>
      </c>
      <c r="EE28" s="6">
        <v>0</v>
      </c>
      <c r="EF28" s="6">
        <v>0</v>
      </c>
      <c r="EG28" s="6">
        <v>0</v>
      </c>
      <c r="EH28" s="6">
        <v>0</v>
      </c>
      <c r="EI28" s="6">
        <v>0</v>
      </c>
      <c r="EJ28" s="6">
        <v>0</v>
      </c>
      <c r="EK28" s="6">
        <v>0</v>
      </c>
      <c r="EL28" s="6">
        <v>0</v>
      </c>
      <c r="EM28" s="6">
        <v>0</v>
      </c>
      <c r="EN28" s="6">
        <v>0</v>
      </c>
      <c r="EO28" s="6">
        <f t="shared" si="907"/>
        <v>0</v>
      </c>
      <c r="EP28" s="6">
        <v>0</v>
      </c>
      <c r="EQ28" s="6">
        <v>0</v>
      </c>
      <c r="ER28" s="6">
        <v>0</v>
      </c>
      <c r="ES28" s="6">
        <v>49</v>
      </c>
      <c r="ET28" s="6">
        <v>3</v>
      </c>
      <c r="EU28" s="6">
        <v>52</v>
      </c>
      <c r="EV28" s="6">
        <v>2</v>
      </c>
      <c r="EW28" s="6">
        <v>0</v>
      </c>
      <c r="EX28" s="6">
        <v>2</v>
      </c>
      <c r="EY28" s="6">
        <v>0</v>
      </c>
      <c r="EZ28" s="6">
        <v>0</v>
      </c>
      <c r="FA28" s="6">
        <v>0</v>
      </c>
      <c r="FB28" s="6">
        <v>0</v>
      </c>
      <c r="FC28" s="6">
        <v>0</v>
      </c>
      <c r="FD28" s="6">
        <f t="shared" si="908"/>
        <v>0</v>
      </c>
      <c r="FE28" s="6">
        <v>0</v>
      </c>
      <c r="FF28" s="6">
        <v>0</v>
      </c>
      <c r="FG28" s="6">
        <f t="shared" si="909"/>
        <v>0</v>
      </c>
      <c r="FH28" s="6">
        <v>0</v>
      </c>
      <c r="FI28" s="6">
        <v>0</v>
      </c>
      <c r="FJ28" s="6">
        <f t="shared" si="910"/>
        <v>0</v>
      </c>
      <c r="FK28" s="6">
        <v>0</v>
      </c>
      <c r="FL28" s="6">
        <v>0</v>
      </c>
      <c r="FM28" s="6">
        <f t="shared" si="911"/>
        <v>0</v>
      </c>
      <c r="FN28" s="6">
        <v>127</v>
      </c>
      <c r="FO28" s="6">
        <v>0</v>
      </c>
      <c r="FP28" s="6">
        <f t="shared" si="912"/>
        <v>127</v>
      </c>
      <c r="FQ28" s="6">
        <v>0</v>
      </c>
      <c r="FR28" s="6">
        <v>0</v>
      </c>
      <c r="FS28" s="6">
        <f t="shared" si="913"/>
        <v>0</v>
      </c>
      <c r="FT28" s="6">
        <v>0</v>
      </c>
      <c r="FU28" s="6">
        <v>0</v>
      </c>
      <c r="FV28" s="6">
        <f t="shared" si="914"/>
        <v>0</v>
      </c>
      <c r="FW28" s="6">
        <v>0</v>
      </c>
      <c r="FX28" s="6">
        <v>0</v>
      </c>
      <c r="FY28" s="6">
        <f t="shared" si="915"/>
        <v>0</v>
      </c>
      <c r="FZ28" s="6">
        <v>0</v>
      </c>
      <c r="GA28" s="6">
        <v>0</v>
      </c>
      <c r="GB28" s="6">
        <f t="shared" si="916"/>
        <v>0</v>
      </c>
      <c r="GC28" s="6">
        <v>158</v>
      </c>
      <c r="GD28" s="6">
        <v>6</v>
      </c>
      <c r="GE28" s="6">
        <f t="shared" si="917"/>
        <v>164</v>
      </c>
      <c r="GF28" s="6">
        <v>0</v>
      </c>
      <c r="GG28" s="6">
        <v>0</v>
      </c>
      <c r="GH28" s="6">
        <f t="shared" si="918"/>
        <v>0</v>
      </c>
      <c r="GI28" s="6">
        <v>0</v>
      </c>
      <c r="GJ28" s="6">
        <v>9</v>
      </c>
      <c r="GK28" s="6">
        <f t="shared" si="919"/>
        <v>9</v>
      </c>
      <c r="GL28" s="10">
        <v>0</v>
      </c>
      <c r="GM28" s="10">
        <v>0</v>
      </c>
      <c r="GN28" s="10">
        <f t="shared" si="920"/>
        <v>0</v>
      </c>
      <c r="GO28" s="6">
        <v>0</v>
      </c>
      <c r="GP28" s="6">
        <v>0</v>
      </c>
      <c r="GQ28" s="6">
        <f t="shared" si="921"/>
        <v>0</v>
      </c>
      <c r="GR28" s="10"/>
      <c r="GS28" s="10">
        <v>5</v>
      </c>
      <c r="GT28" s="6">
        <f t="shared" si="922"/>
        <v>5</v>
      </c>
      <c r="GU28" s="6">
        <v>0</v>
      </c>
      <c r="GV28" s="6">
        <v>0</v>
      </c>
      <c r="GW28" s="6">
        <f t="shared" si="923"/>
        <v>0</v>
      </c>
      <c r="GX28" s="6">
        <v>59</v>
      </c>
      <c r="GY28" s="6">
        <v>0</v>
      </c>
      <c r="GZ28" s="6">
        <f t="shared" si="924"/>
        <v>59</v>
      </c>
      <c r="HA28" s="10">
        <f t="shared" si="925"/>
        <v>395</v>
      </c>
      <c r="HB28" s="10">
        <f t="shared" si="926"/>
        <v>23</v>
      </c>
      <c r="HC28" s="10">
        <f t="shared" si="927"/>
        <v>418</v>
      </c>
      <c r="HD28" s="10">
        <f t="shared" si="928"/>
        <v>436</v>
      </c>
      <c r="HE28" s="10">
        <f t="shared" si="929"/>
        <v>9</v>
      </c>
      <c r="HF28" s="10">
        <f t="shared" si="930"/>
        <v>127</v>
      </c>
      <c r="HG28" s="10">
        <f t="shared" si="931"/>
        <v>11</v>
      </c>
      <c r="HH28" s="10">
        <f t="shared" si="931"/>
        <v>583</v>
      </c>
      <c r="HI28" s="9">
        <f t="shared" si="932"/>
        <v>4.944444444444444E-3</v>
      </c>
      <c r="HJ28" s="9">
        <f t="shared" si="933"/>
        <v>1.5333333333333334E-3</v>
      </c>
      <c r="HK28" s="65">
        <f t="shared" si="107"/>
        <v>6.4777777777777776E-3</v>
      </c>
      <c r="HL28" s="65">
        <f t="shared" si="108"/>
        <v>6.4777777777777776E-3</v>
      </c>
      <c r="HM28" s="6">
        <f t="shared" si="50"/>
        <v>0</v>
      </c>
      <c r="HN28" s="6">
        <f t="shared" si="51"/>
        <v>0</v>
      </c>
      <c r="HO28" s="10">
        <f t="shared" si="52"/>
        <v>583</v>
      </c>
      <c r="HP28" s="10">
        <f t="shared" si="53"/>
        <v>418</v>
      </c>
      <c r="HQ28" s="10">
        <f t="shared" si="934"/>
        <v>165</v>
      </c>
      <c r="HR28" s="8">
        <v>3.0727600000000002</v>
      </c>
      <c r="HS28" s="10">
        <f t="shared" si="935"/>
        <v>507.00540000000001</v>
      </c>
      <c r="HT28" s="10">
        <f t="shared" si="56"/>
        <v>-583</v>
      </c>
      <c r="HU28" s="66">
        <v>0</v>
      </c>
      <c r="HV28" s="6"/>
    </row>
    <row r="29" spans="1:230" s="44" customFormat="1" ht="33.75" customHeight="1" x14ac:dyDescent="0.5">
      <c r="A29" s="6">
        <v>4745</v>
      </c>
      <c r="B29" s="6" t="s">
        <v>66</v>
      </c>
      <c r="C29" s="6" t="s">
        <v>167</v>
      </c>
      <c r="D29" s="6" t="s">
        <v>205</v>
      </c>
      <c r="E29" s="34" t="s">
        <v>53</v>
      </c>
      <c r="F29" s="6">
        <v>11</v>
      </c>
      <c r="G29" s="48">
        <v>200053</v>
      </c>
      <c r="H29" s="39" t="s">
        <v>70</v>
      </c>
      <c r="I29" s="8">
        <v>1</v>
      </c>
      <c r="J29" s="9">
        <v>0</v>
      </c>
      <c r="K29" s="4">
        <v>65292</v>
      </c>
      <c r="L29" s="6">
        <v>60000</v>
      </c>
      <c r="M29" s="6">
        <v>0</v>
      </c>
      <c r="N29" s="6">
        <f t="shared" si="875"/>
        <v>60000</v>
      </c>
      <c r="O29" s="6">
        <f t="shared" si="876"/>
        <v>0</v>
      </c>
      <c r="P29" s="6">
        <f t="shared" si="877"/>
        <v>0</v>
      </c>
      <c r="Q29" s="6">
        <f t="shared" si="878"/>
        <v>0</v>
      </c>
      <c r="R29" s="10">
        <v>47</v>
      </c>
      <c r="S29" s="10">
        <v>0</v>
      </c>
      <c r="T29" s="10">
        <v>0</v>
      </c>
      <c r="U29" s="10">
        <v>0</v>
      </c>
      <c r="V29" s="10">
        <f t="shared" si="879"/>
        <v>47</v>
      </c>
      <c r="W29" s="10">
        <v>0</v>
      </c>
      <c r="X29" s="10"/>
      <c r="Y29" s="10"/>
      <c r="Z29" s="10"/>
      <c r="AA29" s="10">
        <f t="shared" si="880"/>
        <v>0</v>
      </c>
      <c r="AB29" s="10">
        <v>0</v>
      </c>
      <c r="AC29" s="10">
        <v>0</v>
      </c>
      <c r="AD29" s="10"/>
      <c r="AE29" s="6"/>
      <c r="AF29" s="10">
        <f t="shared" si="881"/>
        <v>0</v>
      </c>
      <c r="AG29" s="10">
        <v>28</v>
      </c>
      <c r="AH29" s="10">
        <v>1</v>
      </c>
      <c r="AI29" s="10">
        <v>0</v>
      </c>
      <c r="AJ29" s="10">
        <v>0</v>
      </c>
      <c r="AK29" s="10">
        <f t="shared" si="882"/>
        <v>29</v>
      </c>
      <c r="AL29" s="10">
        <v>0</v>
      </c>
      <c r="AM29" s="10">
        <v>0</v>
      </c>
      <c r="AN29" s="10">
        <v>0</v>
      </c>
      <c r="AO29" s="6">
        <v>10</v>
      </c>
      <c r="AP29" s="10">
        <f t="shared" si="883"/>
        <v>10</v>
      </c>
      <c r="AQ29" s="10"/>
      <c r="AR29" s="11"/>
      <c r="AS29" s="10"/>
      <c r="AT29" s="10"/>
      <c r="AU29" s="6"/>
      <c r="AV29" s="6"/>
      <c r="AW29" s="6"/>
      <c r="AX29" s="6"/>
      <c r="AY29" s="6"/>
      <c r="AZ29" s="6"/>
      <c r="BA29" s="6">
        <v>0</v>
      </c>
      <c r="BB29" s="6">
        <v>0</v>
      </c>
      <c r="BC29" s="6">
        <v>0</v>
      </c>
      <c r="BD29" s="6">
        <v>0</v>
      </c>
      <c r="BE29" s="10">
        <f t="shared" si="884"/>
        <v>0</v>
      </c>
      <c r="BF29" s="6">
        <v>7</v>
      </c>
      <c r="BG29" s="6">
        <v>1</v>
      </c>
      <c r="BH29" s="6">
        <v>21</v>
      </c>
      <c r="BI29" s="6">
        <v>0</v>
      </c>
      <c r="BJ29" s="10">
        <f t="shared" si="885"/>
        <v>29</v>
      </c>
      <c r="BK29" s="6">
        <v>11</v>
      </c>
      <c r="BL29" s="6">
        <v>6</v>
      </c>
      <c r="BM29" s="6">
        <v>59</v>
      </c>
      <c r="BN29" s="6">
        <v>2</v>
      </c>
      <c r="BO29" s="10">
        <f t="shared" si="886"/>
        <v>78</v>
      </c>
      <c r="BP29" s="6">
        <v>36</v>
      </c>
      <c r="BQ29" s="6">
        <v>1</v>
      </c>
      <c r="BR29" s="6">
        <v>20</v>
      </c>
      <c r="BS29" s="6">
        <v>0</v>
      </c>
      <c r="BT29" s="10">
        <f t="shared" si="887"/>
        <v>57</v>
      </c>
      <c r="BU29" s="6">
        <v>0</v>
      </c>
      <c r="BV29" s="6">
        <v>0</v>
      </c>
      <c r="BW29" s="6">
        <v>19</v>
      </c>
      <c r="BX29" s="6">
        <v>0</v>
      </c>
      <c r="BY29" s="10">
        <f t="shared" si="888"/>
        <v>19</v>
      </c>
      <c r="BZ29" s="6">
        <v>44</v>
      </c>
      <c r="CA29" s="6">
        <v>3</v>
      </c>
      <c r="CB29" s="6">
        <v>15</v>
      </c>
      <c r="CC29" s="6">
        <v>0</v>
      </c>
      <c r="CD29" s="10">
        <f t="shared" si="889"/>
        <v>62</v>
      </c>
      <c r="CE29" s="10">
        <f>IFERROR(VLOOKUP(G29,'[1]Ass MF'!G$2:H$491,2,0),0)</f>
        <v>0</v>
      </c>
      <c r="CF29" s="10">
        <v>0</v>
      </c>
      <c r="CG29" s="10">
        <v>24</v>
      </c>
      <c r="CH29" s="10">
        <v>5</v>
      </c>
      <c r="CI29" s="10">
        <f t="shared" si="890"/>
        <v>29</v>
      </c>
      <c r="CJ29" s="10">
        <v>0</v>
      </c>
      <c r="CK29" s="10">
        <v>0</v>
      </c>
      <c r="CL29" s="10">
        <v>0</v>
      </c>
      <c r="CM29" s="10">
        <v>0</v>
      </c>
      <c r="CN29" s="10">
        <f t="shared" si="891"/>
        <v>0</v>
      </c>
      <c r="CO29" s="10">
        <v>0</v>
      </c>
      <c r="CP29" s="10">
        <v>0</v>
      </c>
      <c r="CQ29" s="10">
        <v>0</v>
      </c>
      <c r="CR29" s="10">
        <v>0</v>
      </c>
      <c r="CS29" s="10">
        <f t="shared" si="892"/>
        <v>0</v>
      </c>
      <c r="CT29" s="10">
        <v>0</v>
      </c>
      <c r="CU29" s="10">
        <v>0</v>
      </c>
      <c r="CV29" s="10">
        <v>0</v>
      </c>
      <c r="CW29" s="10">
        <v>0</v>
      </c>
      <c r="CX29" s="10">
        <f t="shared" si="893"/>
        <v>0</v>
      </c>
      <c r="CY29" s="10">
        <v>0</v>
      </c>
      <c r="CZ29" s="10">
        <v>0</v>
      </c>
      <c r="DA29" s="10">
        <v>0</v>
      </c>
      <c r="DB29" s="10"/>
      <c r="DC29" s="10">
        <f t="shared" si="894"/>
        <v>0</v>
      </c>
      <c r="DD29" s="10">
        <v>0</v>
      </c>
      <c r="DE29" s="10">
        <v>0</v>
      </c>
      <c r="DF29" s="10">
        <v>2</v>
      </c>
      <c r="DG29" s="10">
        <v>0</v>
      </c>
      <c r="DH29" s="10">
        <f t="shared" si="895"/>
        <v>2</v>
      </c>
      <c r="DI29" s="10">
        <v>1</v>
      </c>
      <c r="DJ29" s="10">
        <v>0</v>
      </c>
      <c r="DK29" s="10">
        <f>IFERROR(VLOOKUP(G29,'[2]Rep MF'!G$2:H$233,2,0),0)</f>
        <v>0</v>
      </c>
      <c r="DL29" s="10">
        <v>0</v>
      </c>
      <c r="DM29" s="10">
        <f t="shared" si="896"/>
        <v>1</v>
      </c>
      <c r="DN29" s="10">
        <v>15</v>
      </c>
      <c r="DO29" s="10">
        <v>0</v>
      </c>
      <c r="DP29" s="10">
        <v>0</v>
      </c>
      <c r="DQ29" s="10">
        <v>0</v>
      </c>
      <c r="DR29" s="10">
        <f t="shared" si="897"/>
        <v>15</v>
      </c>
      <c r="DS29" s="10">
        <f t="shared" si="898"/>
        <v>189</v>
      </c>
      <c r="DT29" s="10">
        <f t="shared" si="899"/>
        <v>12</v>
      </c>
      <c r="DU29" s="10">
        <f t="shared" si="900"/>
        <v>160</v>
      </c>
      <c r="DV29" s="10">
        <f t="shared" si="901"/>
        <v>17</v>
      </c>
      <c r="DW29" s="4">
        <f t="shared" si="902"/>
        <v>378</v>
      </c>
      <c r="DX29" s="12">
        <f t="shared" si="903"/>
        <v>3.3500000000000001E-3</v>
      </c>
      <c r="DY29" s="9">
        <f t="shared" si="904"/>
        <v>2.9499999999999999E-3</v>
      </c>
      <c r="DZ29" s="12">
        <f t="shared" si="905"/>
        <v>6.3E-3</v>
      </c>
      <c r="EA29" s="10">
        <v>0</v>
      </c>
      <c r="EB29" s="6">
        <v>0</v>
      </c>
      <c r="EC29" s="10">
        <f t="shared" si="906"/>
        <v>0</v>
      </c>
      <c r="ED29" s="6">
        <v>0</v>
      </c>
      <c r="EE29" s="6">
        <v>0</v>
      </c>
      <c r="EF29" s="6">
        <v>0</v>
      </c>
      <c r="EG29" s="6">
        <v>0</v>
      </c>
      <c r="EH29" s="6">
        <v>0</v>
      </c>
      <c r="EI29" s="6">
        <v>0</v>
      </c>
      <c r="EJ29" s="6">
        <v>0</v>
      </c>
      <c r="EK29" s="6">
        <v>0</v>
      </c>
      <c r="EL29" s="6">
        <v>0</v>
      </c>
      <c r="EM29" s="6">
        <v>0</v>
      </c>
      <c r="EN29" s="6">
        <v>0</v>
      </c>
      <c r="EO29" s="6">
        <f t="shared" si="907"/>
        <v>0</v>
      </c>
      <c r="EP29" s="6">
        <v>0</v>
      </c>
      <c r="EQ29" s="6">
        <v>0</v>
      </c>
      <c r="ER29" s="6">
        <v>0</v>
      </c>
      <c r="ES29" s="6">
        <v>50</v>
      </c>
      <c r="ET29" s="6">
        <v>0</v>
      </c>
      <c r="EU29" s="6">
        <v>50</v>
      </c>
      <c r="EV29" s="6">
        <v>0</v>
      </c>
      <c r="EW29" s="6">
        <v>0</v>
      </c>
      <c r="EX29" s="6">
        <v>0</v>
      </c>
      <c r="EY29" s="6">
        <v>0</v>
      </c>
      <c r="EZ29" s="6">
        <v>0</v>
      </c>
      <c r="FA29" s="6">
        <v>0</v>
      </c>
      <c r="FB29" s="6">
        <v>0</v>
      </c>
      <c r="FC29" s="6">
        <v>10</v>
      </c>
      <c r="FD29" s="6">
        <f t="shared" si="908"/>
        <v>10</v>
      </c>
      <c r="FE29" s="6">
        <v>0</v>
      </c>
      <c r="FF29" s="6">
        <v>0</v>
      </c>
      <c r="FG29" s="6">
        <f t="shared" si="909"/>
        <v>0</v>
      </c>
      <c r="FH29" s="6">
        <v>25</v>
      </c>
      <c r="FI29" s="6">
        <v>1</v>
      </c>
      <c r="FJ29" s="6">
        <f t="shared" si="910"/>
        <v>26</v>
      </c>
      <c r="FK29" s="6">
        <v>0</v>
      </c>
      <c r="FL29" s="6">
        <v>0</v>
      </c>
      <c r="FM29" s="6">
        <f t="shared" si="911"/>
        <v>0</v>
      </c>
      <c r="FN29" s="6">
        <v>98</v>
      </c>
      <c r="FO29" s="6">
        <v>10</v>
      </c>
      <c r="FP29" s="6">
        <f t="shared" si="912"/>
        <v>108</v>
      </c>
      <c r="FQ29" s="6">
        <v>0</v>
      </c>
      <c r="FR29" s="6">
        <v>0</v>
      </c>
      <c r="FS29" s="6">
        <f t="shared" si="913"/>
        <v>0</v>
      </c>
      <c r="FT29" s="6">
        <v>0</v>
      </c>
      <c r="FU29" s="6">
        <v>0</v>
      </c>
      <c r="FV29" s="6">
        <f t="shared" si="914"/>
        <v>0</v>
      </c>
      <c r="FW29" s="6">
        <v>0</v>
      </c>
      <c r="FX29" s="6">
        <v>0</v>
      </c>
      <c r="FY29" s="6">
        <f t="shared" si="915"/>
        <v>0</v>
      </c>
      <c r="FZ29" s="6">
        <v>0</v>
      </c>
      <c r="GA29" s="6">
        <v>0</v>
      </c>
      <c r="GB29" s="6">
        <f t="shared" si="916"/>
        <v>0</v>
      </c>
      <c r="GC29" s="6">
        <v>158</v>
      </c>
      <c r="GD29" s="6">
        <v>8</v>
      </c>
      <c r="GE29" s="6">
        <f t="shared" si="917"/>
        <v>166</v>
      </c>
      <c r="GF29" s="6">
        <v>0</v>
      </c>
      <c r="GG29" s="6">
        <v>0</v>
      </c>
      <c r="GH29" s="6">
        <f t="shared" si="918"/>
        <v>0</v>
      </c>
      <c r="GI29" s="6">
        <v>0</v>
      </c>
      <c r="GJ29" s="6">
        <v>0</v>
      </c>
      <c r="GK29" s="6">
        <f t="shared" si="919"/>
        <v>0</v>
      </c>
      <c r="GL29" s="10">
        <v>0</v>
      </c>
      <c r="GM29" s="10">
        <v>0</v>
      </c>
      <c r="GN29" s="10">
        <f t="shared" si="920"/>
        <v>0</v>
      </c>
      <c r="GO29" s="6">
        <v>0</v>
      </c>
      <c r="GP29" s="6">
        <v>0</v>
      </c>
      <c r="GQ29" s="6">
        <f t="shared" si="921"/>
        <v>0</v>
      </c>
      <c r="GR29" s="6"/>
      <c r="GS29" s="6"/>
      <c r="GT29" s="6">
        <f t="shared" si="922"/>
        <v>0</v>
      </c>
      <c r="GU29" s="6">
        <v>2</v>
      </c>
      <c r="GV29" s="6">
        <v>0</v>
      </c>
      <c r="GW29" s="6">
        <f t="shared" si="923"/>
        <v>2</v>
      </c>
      <c r="GX29" s="6">
        <v>1</v>
      </c>
      <c r="GY29" s="6">
        <v>0</v>
      </c>
      <c r="GZ29" s="6">
        <f t="shared" si="924"/>
        <v>1</v>
      </c>
      <c r="HA29" s="10">
        <f t="shared" si="925"/>
        <v>334</v>
      </c>
      <c r="HB29" s="10">
        <f t="shared" si="926"/>
        <v>29</v>
      </c>
      <c r="HC29" s="10">
        <f t="shared" si="927"/>
        <v>363</v>
      </c>
      <c r="HD29" s="10">
        <f t="shared" si="928"/>
        <v>189</v>
      </c>
      <c r="HE29" s="10">
        <f t="shared" si="929"/>
        <v>12</v>
      </c>
      <c r="HF29" s="10">
        <f t="shared" si="930"/>
        <v>160</v>
      </c>
      <c r="HG29" s="10">
        <f t="shared" si="931"/>
        <v>17</v>
      </c>
      <c r="HH29" s="10">
        <f t="shared" si="931"/>
        <v>378</v>
      </c>
      <c r="HI29" s="9">
        <f t="shared" si="932"/>
        <v>3.3500000000000001E-3</v>
      </c>
      <c r="HJ29" s="9">
        <f t="shared" si="933"/>
        <v>2.9499999999999999E-3</v>
      </c>
      <c r="HK29" s="65">
        <f t="shared" si="107"/>
        <v>6.3E-3</v>
      </c>
      <c r="HL29" s="65">
        <f t="shared" si="108"/>
        <v>6.3E-3</v>
      </c>
      <c r="HM29" s="6">
        <f t="shared" si="50"/>
        <v>0</v>
      </c>
      <c r="HN29" s="6">
        <f t="shared" si="51"/>
        <v>0</v>
      </c>
      <c r="HO29" s="10">
        <f t="shared" si="52"/>
        <v>378</v>
      </c>
      <c r="HP29" s="10">
        <f t="shared" si="53"/>
        <v>363</v>
      </c>
      <c r="HQ29" s="10">
        <f t="shared" si="934"/>
        <v>15</v>
      </c>
      <c r="HR29" s="8">
        <v>26.221640000000001</v>
      </c>
      <c r="HS29" s="10">
        <f t="shared" si="935"/>
        <v>393.32460000000003</v>
      </c>
      <c r="HT29" s="10">
        <f t="shared" si="56"/>
        <v>-378</v>
      </c>
      <c r="HU29" s="66">
        <v>0</v>
      </c>
      <c r="HV29" s="6"/>
    </row>
    <row r="30" spans="1:230" s="44" customFormat="1" ht="33.75" customHeight="1" x14ac:dyDescent="0.5">
      <c r="A30" s="6">
        <v>4747</v>
      </c>
      <c r="B30" s="6" t="s">
        <v>66</v>
      </c>
      <c r="C30" s="6" t="s">
        <v>167</v>
      </c>
      <c r="D30" s="6" t="s">
        <v>205</v>
      </c>
      <c r="E30" s="34" t="s">
        <v>53</v>
      </c>
      <c r="F30" s="6">
        <v>13</v>
      </c>
      <c r="G30" s="48">
        <v>201726</v>
      </c>
      <c r="H30" s="39" t="s">
        <v>71</v>
      </c>
      <c r="I30" s="8">
        <v>1</v>
      </c>
      <c r="J30" s="9">
        <v>0</v>
      </c>
      <c r="K30" s="4">
        <v>131689</v>
      </c>
      <c r="L30" s="6">
        <v>134000</v>
      </c>
      <c r="M30" s="6">
        <v>0</v>
      </c>
      <c r="N30" s="6">
        <f t="shared" si="875"/>
        <v>134000</v>
      </c>
      <c r="O30" s="6">
        <f t="shared" si="876"/>
        <v>0</v>
      </c>
      <c r="P30" s="6">
        <f t="shared" si="877"/>
        <v>0</v>
      </c>
      <c r="Q30" s="6">
        <f t="shared" si="878"/>
        <v>0</v>
      </c>
      <c r="R30" s="10">
        <v>181</v>
      </c>
      <c r="S30" s="10">
        <v>34</v>
      </c>
      <c r="T30" s="10">
        <v>0</v>
      </c>
      <c r="U30" s="10">
        <v>0</v>
      </c>
      <c r="V30" s="10">
        <f t="shared" si="879"/>
        <v>215</v>
      </c>
      <c r="W30" s="10">
        <v>404</v>
      </c>
      <c r="X30" s="10"/>
      <c r="Y30" s="10"/>
      <c r="Z30" s="10"/>
      <c r="AA30" s="10">
        <f t="shared" si="880"/>
        <v>404</v>
      </c>
      <c r="AB30" s="10">
        <v>0</v>
      </c>
      <c r="AC30" s="10">
        <v>0</v>
      </c>
      <c r="AD30" s="10"/>
      <c r="AE30" s="6"/>
      <c r="AF30" s="10">
        <f t="shared" si="881"/>
        <v>0</v>
      </c>
      <c r="AG30" s="10">
        <v>88</v>
      </c>
      <c r="AH30" s="10">
        <v>0</v>
      </c>
      <c r="AI30" s="10">
        <v>0</v>
      </c>
      <c r="AJ30" s="10">
        <v>0</v>
      </c>
      <c r="AK30" s="10">
        <f t="shared" si="882"/>
        <v>88</v>
      </c>
      <c r="AL30" s="10">
        <v>0</v>
      </c>
      <c r="AM30" s="10">
        <v>67</v>
      </c>
      <c r="AN30" s="10">
        <v>0</v>
      </c>
      <c r="AO30" s="6">
        <v>0</v>
      </c>
      <c r="AP30" s="10">
        <f t="shared" si="883"/>
        <v>67</v>
      </c>
      <c r="AQ30" s="10"/>
      <c r="AR30" s="11"/>
      <c r="AS30" s="10"/>
      <c r="AT30" s="10"/>
      <c r="AU30" s="6"/>
      <c r="AV30" s="6"/>
      <c r="AW30" s="6"/>
      <c r="AX30" s="6"/>
      <c r="AY30" s="6"/>
      <c r="AZ30" s="6"/>
      <c r="BA30" s="6">
        <v>31</v>
      </c>
      <c r="BB30" s="6">
        <v>0</v>
      </c>
      <c r="BC30" s="6">
        <v>0</v>
      </c>
      <c r="BD30" s="6">
        <v>0</v>
      </c>
      <c r="BE30" s="10">
        <f t="shared" si="884"/>
        <v>31</v>
      </c>
      <c r="BF30" s="6">
        <v>16</v>
      </c>
      <c r="BG30" s="6">
        <v>14</v>
      </c>
      <c r="BH30" s="6">
        <v>0</v>
      </c>
      <c r="BI30" s="6">
        <v>0</v>
      </c>
      <c r="BJ30" s="10">
        <f t="shared" si="885"/>
        <v>30</v>
      </c>
      <c r="BK30" s="6">
        <v>89</v>
      </c>
      <c r="BL30" s="6">
        <v>10</v>
      </c>
      <c r="BM30" s="6">
        <v>0</v>
      </c>
      <c r="BN30" s="6">
        <v>0</v>
      </c>
      <c r="BO30" s="10">
        <f t="shared" si="886"/>
        <v>99</v>
      </c>
      <c r="BP30" s="6">
        <v>125</v>
      </c>
      <c r="BQ30" s="6">
        <v>0</v>
      </c>
      <c r="BR30" s="6">
        <v>0</v>
      </c>
      <c r="BS30" s="6">
        <v>0</v>
      </c>
      <c r="BT30" s="10">
        <f t="shared" si="887"/>
        <v>125</v>
      </c>
      <c r="BU30" s="6">
        <v>0</v>
      </c>
      <c r="BV30" s="6">
        <v>0</v>
      </c>
      <c r="BW30" s="6">
        <v>0</v>
      </c>
      <c r="BX30" s="6">
        <v>0</v>
      </c>
      <c r="BY30" s="10">
        <f t="shared" si="888"/>
        <v>0</v>
      </c>
      <c r="BZ30" s="6">
        <v>88</v>
      </c>
      <c r="CA30" s="6">
        <v>2</v>
      </c>
      <c r="CB30" s="6">
        <v>0</v>
      </c>
      <c r="CC30" s="6">
        <v>0</v>
      </c>
      <c r="CD30" s="10">
        <f t="shared" si="889"/>
        <v>90</v>
      </c>
      <c r="CE30" s="10">
        <f>IFERROR(VLOOKUP(G30,'[1]Ass MF'!G$2:H$491,2,0),0)</f>
        <v>62</v>
      </c>
      <c r="CF30" s="10">
        <v>0</v>
      </c>
      <c r="CG30" s="10">
        <v>0</v>
      </c>
      <c r="CH30" s="10">
        <v>0</v>
      </c>
      <c r="CI30" s="10">
        <f t="shared" si="890"/>
        <v>62</v>
      </c>
      <c r="CJ30" s="10">
        <v>2</v>
      </c>
      <c r="CK30" s="10">
        <v>0</v>
      </c>
      <c r="CL30" s="10">
        <v>0</v>
      </c>
      <c r="CM30" s="10">
        <v>0</v>
      </c>
      <c r="CN30" s="10">
        <f t="shared" si="891"/>
        <v>2</v>
      </c>
      <c r="CO30" s="10">
        <v>0</v>
      </c>
      <c r="CP30" s="10">
        <v>0</v>
      </c>
      <c r="CQ30" s="10">
        <v>0</v>
      </c>
      <c r="CR30" s="10">
        <v>0</v>
      </c>
      <c r="CS30" s="10">
        <f t="shared" si="892"/>
        <v>0</v>
      </c>
      <c r="CT30" s="10">
        <v>0</v>
      </c>
      <c r="CU30" s="10">
        <v>0</v>
      </c>
      <c r="CV30" s="10">
        <v>0</v>
      </c>
      <c r="CW30" s="10">
        <v>0</v>
      </c>
      <c r="CX30" s="10">
        <f t="shared" si="893"/>
        <v>0</v>
      </c>
      <c r="CY30" s="10">
        <v>0</v>
      </c>
      <c r="CZ30" s="10">
        <v>9</v>
      </c>
      <c r="DA30" s="10">
        <v>0</v>
      </c>
      <c r="DB30" s="10"/>
      <c r="DC30" s="10">
        <f t="shared" si="894"/>
        <v>9</v>
      </c>
      <c r="DD30" s="10">
        <v>0</v>
      </c>
      <c r="DE30" s="10">
        <v>0</v>
      </c>
      <c r="DF30" s="10">
        <v>0</v>
      </c>
      <c r="DG30" s="10">
        <v>0</v>
      </c>
      <c r="DH30" s="10">
        <f t="shared" si="895"/>
        <v>0</v>
      </c>
      <c r="DI30" s="10">
        <v>0</v>
      </c>
      <c r="DJ30" s="10">
        <v>0</v>
      </c>
      <c r="DK30" s="10">
        <f>IFERROR(VLOOKUP(G30,'[2]Rep MF'!G$2:H$233,2,0),0)</f>
        <v>0</v>
      </c>
      <c r="DL30" s="10">
        <v>0</v>
      </c>
      <c r="DM30" s="10">
        <f t="shared" si="896"/>
        <v>0</v>
      </c>
      <c r="DN30" s="10">
        <v>0</v>
      </c>
      <c r="DO30" s="10">
        <v>11</v>
      </c>
      <c r="DP30" s="10">
        <v>0</v>
      </c>
      <c r="DQ30" s="10">
        <v>0</v>
      </c>
      <c r="DR30" s="10">
        <f t="shared" si="897"/>
        <v>11</v>
      </c>
      <c r="DS30" s="10">
        <f t="shared" si="898"/>
        <v>1086</v>
      </c>
      <c r="DT30" s="10">
        <f t="shared" si="899"/>
        <v>147</v>
      </c>
      <c r="DU30" s="10">
        <f t="shared" si="900"/>
        <v>0</v>
      </c>
      <c r="DV30" s="10">
        <f t="shared" si="901"/>
        <v>0</v>
      </c>
      <c r="DW30" s="4">
        <f t="shared" si="902"/>
        <v>1233</v>
      </c>
      <c r="DX30" s="12">
        <f t="shared" si="903"/>
        <v>9.2014925373134337E-3</v>
      </c>
      <c r="DY30" s="9">
        <f t="shared" si="904"/>
        <v>0</v>
      </c>
      <c r="DZ30" s="12">
        <f t="shared" si="905"/>
        <v>9.2014925373134337E-3</v>
      </c>
      <c r="EA30" s="10">
        <v>404</v>
      </c>
      <c r="EB30" s="6">
        <v>0</v>
      </c>
      <c r="EC30" s="10">
        <f t="shared" si="906"/>
        <v>404</v>
      </c>
      <c r="ED30" s="6">
        <v>0</v>
      </c>
      <c r="EE30" s="6">
        <v>0</v>
      </c>
      <c r="EF30" s="6">
        <v>0</v>
      </c>
      <c r="EG30" s="6">
        <v>0</v>
      </c>
      <c r="EH30" s="6">
        <v>0</v>
      </c>
      <c r="EI30" s="6">
        <v>0</v>
      </c>
      <c r="EJ30" s="6">
        <v>0</v>
      </c>
      <c r="EK30" s="6">
        <v>0</v>
      </c>
      <c r="EL30" s="6">
        <v>0</v>
      </c>
      <c r="EM30" s="6">
        <v>0</v>
      </c>
      <c r="EN30" s="6">
        <v>0</v>
      </c>
      <c r="EO30" s="6">
        <f t="shared" si="907"/>
        <v>0</v>
      </c>
      <c r="EP30" s="6">
        <v>0</v>
      </c>
      <c r="EQ30" s="6">
        <v>0</v>
      </c>
      <c r="ER30" s="6">
        <v>0</v>
      </c>
      <c r="ES30" s="6">
        <v>0</v>
      </c>
      <c r="ET30" s="6">
        <v>0</v>
      </c>
      <c r="EU30" s="6">
        <v>0</v>
      </c>
      <c r="EV30" s="6">
        <v>0</v>
      </c>
      <c r="EW30" s="6">
        <v>0</v>
      </c>
      <c r="EX30" s="6">
        <v>0</v>
      </c>
      <c r="EY30" s="6">
        <v>0</v>
      </c>
      <c r="EZ30" s="6">
        <v>0</v>
      </c>
      <c r="FA30" s="6">
        <v>0</v>
      </c>
      <c r="FB30" s="6">
        <v>0</v>
      </c>
      <c r="FC30" s="6">
        <v>67</v>
      </c>
      <c r="FD30" s="6">
        <f t="shared" si="908"/>
        <v>67</v>
      </c>
      <c r="FE30" s="6">
        <v>0</v>
      </c>
      <c r="FF30" s="6">
        <v>0</v>
      </c>
      <c r="FG30" s="6">
        <f t="shared" si="909"/>
        <v>0</v>
      </c>
      <c r="FH30" s="6">
        <v>269</v>
      </c>
      <c r="FI30" s="6">
        <v>34</v>
      </c>
      <c r="FJ30" s="6">
        <f t="shared" si="910"/>
        <v>303</v>
      </c>
      <c r="FK30" s="6">
        <v>0</v>
      </c>
      <c r="FL30" s="6">
        <v>0</v>
      </c>
      <c r="FM30" s="6">
        <f t="shared" si="911"/>
        <v>0</v>
      </c>
      <c r="FN30" s="6">
        <v>136</v>
      </c>
      <c r="FO30" s="6">
        <v>24</v>
      </c>
      <c r="FP30" s="6">
        <f t="shared" si="912"/>
        <v>160</v>
      </c>
      <c r="FQ30" s="6">
        <v>0</v>
      </c>
      <c r="FR30" s="6">
        <v>0</v>
      </c>
      <c r="FS30" s="6">
        <f t="shared" si="913"/>
        <v>0</v>
      </c>
      <c r="FT30" s="6">
        <v>0</v>
      </c>
      <c r="FU30" s="6">
        <v>0</v>
      </c>
      <c r="FV30" s="6">
        <f t="shared" si="914"/>
        <v>0</v>
      </c>
      <c r="FW30" s="6">
        <v>0</v>
      </c>
      <c r="FX30" s="6">
        <v>0</v>
      </c>
      <c r="FY30" s="6">
        <f t="shared" si="915"/>
        <v>0</v>
      </c>
      <c r="FZ30" s="6">
        <v>0</v>
      </c>
      <c r="GA30" s="6">
        <v>0</v>
      </c>
      <c r="GB30" s="6">
        <f t="shared" si="916"/>
        <v>0</v>
      </c>
      <c r="GC30" s="6">
        <v>275</v>
      </c>
      <c r="GD30" s="6">
        <v>2</v>
      </c>
      <c r="GE30" s="6">
        <f t="shared" si="917"/>
        <v>277</v>
      </c>
      <c r="GF30" s="6">
        <v>0</v>
      </c>
      <c r="GG30" s="6">
        <v>0</v>
      </c>
      <c r="GH30" s="6">
        <f t="shared" si="918"/>
        <v>0</v>
      </c>
      <c r="GI30" s="6">
        <v>2</v>
      </c>
      <c r="GJ30" s="6">
        <v>0</v>
      </c>
      <c r="GK30" s="6">
        <f t="shared" si="919"/>
        <v>2</v>
      </c>
      <c r="GL30" s="10">
        <v>0</v>
      </c>
      <c r="GM30" s="10">
        <v>0</v>
      </c>
      <c r="GN30" s="10">
        <f t="shared" si="920"/>
        <v>0</v>
      </c>
      <c r="GO30" s="6">
        <v>0</v>
      </c>
      <c r="GP30" s="6">
        <v>0</v>
      </c>
      <c r="GQ30" s="6">
        <f t="shared" si="921"/>
        <v>0</v>
      </c>
      <c r="GR30" s="10"/>
      <c r="GS30" s="10">
        <v>9</v>
      </c>
      <c r="GT30" s="6">
        <f t="shared" si="922"/>
        <v>9</v>
      </c>
      <c r="GU30" s="6">
        <v>0</v>
      </c>
      <c r="GV30" s="6">
        <v>0</v>
      </c>
      <c r="GW30" s="6">
        <f t="shared" si="923"/>
        <v>0</v>
      </c>
      <c r="GX30" s="6">
        <v>0</v>
      </c>
      <c r="GY30" s="6">
        <v>0</v>
      </c>
      <c r="GZ30" s="6">
        <f t="shared" si="924"/>
        <v>0</v>
      </c>
      <c r="HA30" s="10">
        <f t="shared" si="925"/>
        <v>1086</v>
      </c>
      <c r="HB30" s="10">
        <f t="shared" si="926"/>
        <v>136</v>
      </c>
      <c r="HC30" s="10">
        <f t="shared" si="927"/>
        <v>1222</v>
      </c>
      <c r="HD30" s="10">
        <f t="shared" si="928"/>
        <v>1086</v>
      </c>
      <c r="HE30" s="10">
        <f t="shared" si="929"/>
        <v>147</v>
      </c>
      <c r="HF30" s="10">
        <f t="shared" si="930"/>
        <v>0</v>
      </c>
      <c r="HG30" s="10">
        <f t="shared" si="931"/>
        <v>0</v>
      </c>
      <c r="HH30" s="10">
        <f t="shared" si="931"/>
        <v>1233</v>
      </c>
      <c r="HI30" s="9">
        <f t="shared" si="932"/>
        <v>9.2014925373134337E-3</v>
      </c>
      <c r="HJ30" s="9">
        <f t="shared" si="933"/>
        <v>0</v>
      </c>
      <c r="HK30" s="65">
        <f t="shared" si="107"/>
        <v>9.2014925373134337E-3</v>
      </c>
      <c r="HL30" s="65">
        <f t="shared" si="108"/>
        <v>9.2014925373134337E-3</v>
      </c>
      <c r="HM30" s="6">
        <f t="shared" si="50"/>
        <v>0</v>
      </c>
      <c r="HN30" s="6">
        <f t="shared" si="51"/>
        <v>0</v>
      </c>
      <c r="HO30" s="10">
        <f t="shared" si="52"/>
        <v>1233</v>
      </c>
      <c r="HP30" s="10">
        <f t="shared" si="53"/>
        <v>1222</v>
      </c>
      <c r="HQ30" s="10">
        <f t="shared" si="934"/>
        <v>11</v>
      </c>
      <c r="HR30" s="8">
        <v>6.7506300000000001</v>
      </c>
      <c r="HS30" s="10">
        <f t="shared" si="935"/>
        <v>74.256929999999997</v>
      </c>
      <c r="HT30" s="10">
        <f t="shared" si="56"/>
        <v>-1233</v>
      </c>
      <c r="HU30" s="66">
        <v>0</v>
      </c>
      <c r="HV30" s="6"/>
    </row>
    <row r="31" spans="1:230" s="44" customFormat="1" ht="33.75" customHeight="1" x14ac:dyDescent="0.5">
      <c r="A31" s="6">
        <v>4756</v>
      </c>
      <c r="B31" s="6" t="s">
        <v>66</v>
      </c>
      <c r="C31" s="6" t="s">
        <v>167</v>
      </c>
      <c r="D31" s="6" t="s">
        <v>205</v>
      </c>
      <c r="E31" s="34" t="s">
        <v>53</v>
      </c>
      <c r="F31" s="6">
        <v>23</v>
      </c>
      <c r="G31" s="48">
        <v>204011</v>
      </c>
      <c r="H31" s="39" t="s">
        <v>72</v>
      </c>
      <c r="I31" s="8">
        <v>1</v>
      </c>
      <c r="J31" s="9">
        <v>2.5000000000000001E-2</v>
      </c>
      <c r="K31" s="4">
        <v>131494</v>
      </c>
      <c r="L31" s="6">
        <v>129000</v>
      </c>
      <c r="M31" s="6">
        <v>0</v>
      </c>
      <c r="N31" s="6">
        <f t="shared" si="875"/>
        <v>129000</v>
      </c>
      <c r="O31" s="6">
        <f t="shared" si="876"/>
        <v>3225</v>
      </c>
      <c r="P31" s="6">
        <f t="shared" si="877"/>
        <v>0</v>
      </c>
      <c r="Q31" s="6">
        <f t="shared" si="878"/>
        <v>3225</v>
      </c>
      <c r="R31" s="10">
        <v>832</v>
      </c>
      <c r="S31" s="10">
        <v>1</v>
      </c>
      <c r="T31" s="10">
        <v>0</v>
      </c>
      <c r="U31" s="10">
        <v>0</v>
      </c>
      <c r="V31" s="10">
        <f t="shared" si="879"/>
        <v>833</v>
      </c>
      <c r="W31" s="10">
        <v>0</v>
      </c>
      <c r="X31" s="10"/>
      <c r="Y31" s="10"/>
      <c r="Z31" s="10"/>
      <c r="AA31" s="10">
        <f t="shared" si="880"/>
        <v>0</v>
      </c>
      <c r="AB31" s="10">
        <v>15</v>
      </c>
      <c r="AC31" s="10">
        <v>0</v>
      </c>
      <c r="AD31" s="10"/>
      <c r="AE31" s="6"/>
      <c r="AF31" s="10">
        <f t="shared" si="881"/>
        <v>15</v>
      </c>
      <c r="AG31" s="10">
        <v>109</v>
      </c>
      <c r="AH31" s="10">
        <v>10</v>
      </c>
      <c r="AI31" s="10">
        <v>0</v>
      </c>
      <c r="AJ31" s="10">
        <v>0</v>
      </c>
      <c r="AK31" s="10">
        <f t="shared" si="882"/>
        <v>119</v>
      </c>
      <c r="AL31" s="10">
        <v>0</v>
      </c>
      <c r="AM31" s="10">
        <v>0</v>
      </c>
      <c r="AN31" s="10">
        <v>0</v>
      </c>
      <c r="AO31" s="6">
        <v>0</v>
      </c>
      <c r="AP31" s="10">
        <f t="shared" si="883"/>
        <v>0</v>
      </c>
      <c r="AQ31" s="10"/>
      <c r="AR31" s="11"/>
      <c r="AS31" s="10"/>
      <c r="AT31" s="10"/>
      <c r="AU31" s="6"/>
      <c r="AV31" s="6"/>
      <c r="AW31" s="6"/>
      <c r="AX31" s="6"/>
      <c r="AY31" s="6"/>
      <c r="AZ31" s="6"/>
      <c r="BA31" s="6">
        <v>0</v>
      </c>
      <c r="BB31" s="6">
        <v>0</v>
      </c>
      <c r="BC31" s="6">
        <v>322</v>
      </c>
      <c r="BD31" s="6">
        <v>0</v>
      </c>
      <c r="BE31" s="10">
        <f t="shared" si="884"/>
        <v>322</v>
      </c>
      <c r="BF31" s="6">
        <v>53</v>
      </c>
      <c r="BG31" s="6">
        <v>13</v>
      </c>
      <c r="BH31" s="6">
        <v>162</v>
      </c>
      <c r="BI31" s="6">
        <v>0</v>
      </c>
      <c r="BJ31" s="10">
        <f t="shared" si="885"/>
        <v>228</v>
      </c>
      <c r="BK31" s="6">
        <v>125</v>
      </c>
      <c r="BL31" s="6">
        <v>8</v>
      </c>
      <c r="BM31" s="6">
        <v>393</v>
      </c>
      <c r="BN31" s="6">
        <v>0</v>
      </c>
      <c r="BO31" s="10">
        <f t="shared" si="886"/>
        <v>526</v>
      </c>
      <c r="BP31" s="6">
        <v>81</v>
      </c>
      <c r="BQ31" s="6">
        <v>7</v>
      </c>
      <c r="BR31" s="6">
        <v>247</v>
      </c>
      <c r="BS31" s="6">
        <v>0</v>
      </c>
      <c r="BT31" s="10">
        <f t="shared" si="887"/>
        <v>335</v>
      </c>
      <c r="BU31" s="6">
        <v>0</v>
      </c>
      <c r="BV31" s="6">
        <v>0</v>
      </c>
      <c r="BW31" s="6">
        <v>5</v>
      </c>
      <c r="BX31" s="6">
        <v>0</v>
      </c>
      <c r="BY31" s="10">
        <f t="shared" si="888"/>
        <v>5</v>
      </c>
      <c r="BZ31" s="6">
        <v>82</v>
      </c>
      <c r="CA31" s="6">
        <v>4</v>
      </c>
      <c r="CB31" s="6">
        <v>35</v>
      </c>
      <c r="CC31" s="6">
        <v>9</v>
      </c>
      <c r="CD31" s="10">
        <f t="shared" ref="CD31:CD45" si="936">SUM(BZ31:CC31)</f>
        <v>130</v>
      </c>
      <c r="CE31" s="10">
        <f>IFERROR(VLOOKUP(G31,'[1]Ass MF'!G$2:H$491,2,0),0)</f>
        <v>0</v>
      </c>
      <c r="CF31" s="10">
        <v>0</v>
      </c>
      <c r="CG31" s="10">
        <v>64</v>
      </c>
      <c r="CH31" s="10">
        <v>18</v>
      </c>
      <c r="CI31" s="10">
        <f t="shared" si="890"/>
        <v>82</v>
      </c>
      <c r="CJ31" s="10">
        <v>0</v>
      </c>
      <c r="CK31" s="10">
        <v>0</v>
      </c>
      <c r="CL31" s="10">
        <v>0</v>
      </c>
      <c r="CM31" s="10">
        <v>12</v>
      </c>
      <c r="CN31" s="10">
        <f t="shared" si="891"/>
        <v>12</v>
      </c>
      <c r="CO31" s="10">
        <v>0</v>
      </c>
      <c r="CP31" s="10">
        <v>0</v>
      </c>
      <c r="CQ31" s="10">
        <v>0</v>
      </c>
      <c r="CR31" s="10">
        <v>0</v>
      </c>
      <c r="CS31" s="10">
        <f t="shared" si="892"/>
        <v>0</v>
      </c>
      <c r="CT31" s="10">
        <v>0</v>
      </c>
      <c r="CU31" s="10">
        <v>0</v>
      </c>
      <c r="CV31" s="10">
        <v>0</v>
      </c>
      <c r="CW31" s="10">
        <v>0</v>
      </c>
      <c r="CX31" s="10">
        <f t="shared" si="893"/>
        <v>0</v>
      </c>
      <c r="CY31" s="10">
        <v>12</v>
      </c>
      <c r="CZ31" s="10">
        <v>0</v>
      </c>
      <c r="DA31" s="10">
        <v>0</v>
      </c>
      <c r="DB31" s="10"/>
      <c r="DC31" s="10">
        <f t="shared" si="894"/>
        <v>12</v>
      </c>
      <c r="DD31" s="10">
        <v>0</v>
      </c>
      <c r="DE31" s="10">
        <v>0</v>
      </c>
      <c r="DF31" s="10">
        <v>68</v>
      </c>
      <c r="DG31" s="10">
        <v>0</v>
      </c>
      <c r="DH31" s="10">
        <f t="shared" si="895"/>
        <v>68</v>
      </c>
      <c r="DI31" s="10">
        <v>80</v>
      </c>
      <c r="DJ31" s="10">
        <v>5</v>
      </c>
      <c r="DK31" s="10">
        <f>IFERROR(VLOOKUP(G31,'[2]Rep MF'!G$2:H$233,2,0),0)</f>
        <v>0</v>
      </c>
      <c r="DL31" s="10">
        <v>0</v>
      </c>
      <c r="DM31" s="10">
        <f t="shared" si="896"/>
        <v>85</v>
      </c>
      <c r="DN31" s="10">
        <v>28</v>
      </c>
      <c r="DO31" s="10">
        <v>1</v>
      </c>
      <c r="DP31" s="10">
        <v>0</v>
      </c>
      <c r="DQ31" s="10">
        <v>0</v>
      </c>
      <c r="DR31" s="10">
        <f t="shared" si="897"/>
        <v>29</v>
      </c>
      <c r="DS31" s="10">
        <f t="shared" si="898"/>
        <v>1417</v>
      </c>
      <c r="DT31" s="10">
        <f t="shared" si="899"/>
        <v>49</v>
      </c>
      <c r="DU31" s="10">
        <f t="shared" si="900"/>
        <v>1296</v>
      </c>
      <c r="DV31" s="10">
        <f t="shared" si="901"/>
        <v>39</v>
      </c>
      <c r="DW31" s="4">
        <f t="shared" si="902"/>
        <v>2801</v>
      </c>
      <c r="DX31" s="12">
        <f t="shared" si="903"/>
        <v>1.1364341085271318E-2</v>
      </c>
      <c r="DY31" s="9">
        <f t="shared" si="904"/>
        <v>1.0348837209302325E-2</v>
      </c>
      <c r="DZ31" s="12">
        <f t="shared" si="905"/>
        <v>2.1713178294573643E-2</v>
      </c>
      <c r="EA31" s="10">
        <v>0</v>
      </c>
      <c r="EB31" s="6">
        <v>0</v>
      </c>
      <c r="EC31" s="10">
        <f t="shared" si="906"/>
        <v>0</v>
      </c>
      <c r="ED31" s="6">
        <v>0</v>
      </c>
      <c r="EE31" s="6">
        <v>0</v>
      </c>
      <c r="EF31" s="6">
        <v>0</v>
      </c>
      <c r="EG31" s="6">
        <v>0</v>
      </c>
      <c r="EH31" s="6">
        <v>0</v>
      </c>
      <c r="EI31" s="6">
        <v>0</v>
      </c>
      <c r="EJ31" s="6">
        <v>0</v>
      </c>
      <c r="EK31" s="6">
        <v>0</v>
      </c>
      <c r="EL31" s="6">
        <v>0</v>
      </c>
      <c r="EM31" s="6">
        <v>0</v>
      </c>
      <c r="EN31" s="6">
        <v>0</v>
      </c>
      <c r="EO31" s="6">
        <f t="shared" si="907"/>
        <v>0</v>
      </c>
      <c r="EP31" s="6">
        <v>0</v>
      </c>
      <c r="EQ31" s="6">
        <v>0</v>
      </c>
      <c r="ER31" s="6">
        <v>0</v>
      </c>
      <c r="ES31" s="6">
        <v>29</v>
      </c>
      <c r="ET31" s="6">
        <v>26</v>
      </c>
      <c r="EU31" s="6">
        <v>55</v>
      </c>
      <c r="EV31" s="6">
        <v>15</v>
      </c>
      <c r="EW31" s="6">
        <v>0</v>
      </c>
      <c r="EX31" s="6">
        <v>15</v>
      </c>
      <c r="EY31" s="6">
        <v>0</v>
      </c>
      <c r="EZ31" s="6">
        <v>0</v>
      </c>
      <c r="FA31" s="6">
        <v>0</v>
      </c>
      <c r="FB31" s="6">
        <v>0</v>
      </c>
      <c r="FC31" s="6">
        <v>0</v>
      </c>
      <c r="FD31" s="6">
        <f t="shared" si="908"/>
        <v>0</v>
      </c>
      <c r="FE31" s="6">
        <v>0</v>
      </c>
      <c r="FF31" s="6">
        <v>0</v>
      </c>
      <c r="FG31" s="6">
        <f t="shared" si="909"/>
        <v>0</v>
      </c>
      <c r="FH31" s="6">
        <v>0</v>
      </c>
      <c r="FI31" s="6">
        <v>0</v>
      </c>
      <c r="FJ31" s="6">
        <f t="shared" si="910"/>
        <v>0</v>
      </c>
      <c r="FK31" s="6">
        <v>0</v>
      </c>
      <c r="FL31" s="6">
        <v>0</v>
      </c>
      <c r="FM31" s="6">
        <f t="shared" si="911"/>
        <v>0</v>
      </c>
      <c r="FN31" s="6">
        <v>1967</v>
      </c>
      <c r="FO31" s="6">
        <v>6</v>
      </c>
      <c r="FP31" s="6">
        <f t="shared" si="912"/>
        <v>1973</v>
      </c>
      <c r="FQ31" s="6">
        <v>0</v>
      </c>
      <c r="FR31" s="6">
        <v>0</v>
      </c>
      <c r="FS31" s="6">
        <f t="shared" si="913"/>
        <v>0</v>
      </c>
      <c r="FT31" s="6">
        <v>0</v>
      </c>
      <c r="FU31" s="6">
        <v>0</v>
      </c>
      <c r="FV31" s="6">
        <f t="shared" si="914"/>
        <v>0</v>
      </c>
      <c r="FW31" s="6">
        <v>0</v>
      </c>
      <c r="FX31" s="6">
        <v>0</v>
      </c>
      <c r="FY31" s="6">
        <f t="shared" si="915"/>
        <v>0</v>
      </c>
      <c r="FZ31" s="6">
        <v>0</v>
      </c>
      <c r="GA31" s="6">
        <v>0</v>
      </c>
      <c r="GB31" s="6">
        <f t="shared" si="916"/>
        <v>0</v>
      </c>
      <c r="GC31" s="6">
        <v>514</v>
      </c>
      <c r="GD31" s="6">
        <v>38</v>
      </c>
      <c r="GE31" s="6">
        <f t="shared" si="917"/>
        <v>552</v>
      </c>
      <c r="GF31" s="6">
        <v>0</v>
      </c>
      <c r="GG31" s="6">
        <v>0</v>
      </c>
      <c r="GH31" s="6">
        <f t="shared" si="918"/>
        <v>0</v>
      </c>
      <c r="GI31" s="6">
        <v>0</v>
      </c>
      <c r="GJ31" s="6">
        <v>12</v>
      </c>
      <c r="GK31" s="6">
        <f t="shared" si="919"/>
        <v>12</v>
      </c>
      <c r="GL31" s="10">
        <v>0</v>
      </c>
      <c r="GM31" s="10">
        <v>0</v>
      </c>
      <c r="GN31" s="10">
        <f t="shared" si="920"/>
        <v>0</v>
      </c>
      <c r="GO31" s="6">
        <v>0</v>
      </c>
      <c r="GP31" s="6">
        <v>0</v>
      </c>
      <c r="GQ31" s="6">
        <f t="shared" si="921"/>
        <v>0</v>
      </c>
      <c r="GR31" s="10"/>
      <c r="GS31" s="10">
        <v>12</v>
      </c>
      <c r="GT31" s="6">
        <f t="shared" si="922"/>
        <v>12</v>
      </c>
      <c r="GU31" s="6">
        <v>68</v>
      </c>
      <c r="GV31" s="6">
        <v>0</v>
      </c>
      <c r="GW31" s="6">
        <f t="shared" si="923"/>
        <v>68</v>
      </c>
      <c r="GX31" s="6">
        <v>85</v>
      </c>
      <c r="GY31" s="6">
        <v>0</v>
      </c>
      <c r="GZ31" s="6">
        <f t="shared" si="924"/>
        <v>85</v>
      </c>
      <c r="HA31" s="10">
        <f t="shared" si="925"/>
        <v>2678</v>
      </c>
      <c r="HB31" s="10">
        <f t="shared" si="926"/>
        <v>94</v>
      </c>
      <c r="HC31" s="10">
        <f t="shared" si="927"/>
        <v>2772</v>
      </c>
      <c r="HD31" s="10">
        <f t="shared" si="928"/>
        <v>1417</v>
      </c>
      <c r="HE31" s="10">
        <f t="shared" si="929"/>
        <v>49</v>
      </c>
      <c r="HF31" s="10">
        <f t="shared" si="930"/>
        <v>1296</v>
      </c>
      <c r="HG31" s="10">
        <f t="shared" si="931"/>
        <v>39</v>
      </c>
      <c r="HH31" s="10">
        <f t="shared" si="931"/>
        <v>2801</v>
      </c>
      <c r="HI31" s="9">
        <f t="shared" si="932"/>
        <v>1.1364341085271318E-2</v>
      </c>
      <c r="HJ31" s="9">
        <f t="shared" si="933"/>
        <v>1.0348837209302325E-2</v>
      </c>
      <c r="HK31" s="65">
        <f t="shared" si="107"/>
        <v>2.1713178294573643E-2</v>
      </c>
      <c r="HL31" s="65">
        <f t="shared" si="108"/>
        <v>2.1713178294573643E-2</v>
      </c>
      <c r="HM31" s="6">
        <f t="shared" si="50"/>
        <v>0</v>
      </c>
      <c r="HN31" s="6">
        <f t="shared" si="51"/>
        <v>0</v>
      </c>
      <c r="HO31" s="10">
        <f t="shared" si="52"/>
        <v>2801</v>
      </c>
      <c r="HP31" s="10">
        <f t="shared" si="53"/>
        <v>2772</v>
      </c>
      <c r="HQ31" s="10">
        <f t="shared" si="934"/>
        <v>29</v>
      </c>
      <c r="HR31" s="8">
        <v>153.95469</v>
      </c>
      <c r="HS31" s="10">
        <f t="shared" si="935"/>
        <v>4464.6860100000004</v>
      </c>
      <c r="HT31" s="10">
        <f t="shared" si="56"/>
        <v>424</v>
      </c>
      <c r="HU31" s="66">
        <v>0</v>
      </c>
      <c r="HV31" s="6"/>
    </row>
    <row r="32" spans="1:230" s="44" customFormat="1" ht="31.5" customHeight="1" x14ac:dyDescent="0.5">
      <c r="A32" s="6">
        <v>4757</v>
      </c>
      <c r="B32" s="6" t="s">
        <v>66</v>
      </c>
      <c r="C32" s="6" t="s">
        <v>167</v>
      </c>
      <c r="D32" s="6" t="s">
        <v>205</v>
      </c>
      <c r="E32" s="34" t="s">
        <v>53</v>
      </c>
      <c r="F32" s="6">
        <v>24</v>
      </c>
      <c r="G32" s="48">
        <v>204012</v>
      </c>
      <c r="H32" s="39" t="s">
        <v>73</v>
      </c>
      <c r="I32" s="8">
        <v>1</v>
      </c>
      <c r="J32" s="9">
        <v>0.02</v>
      </c>
      <c r="K32" s="4">
        <v>135862</v>
      </c>
      <c r="L32" s="6">
        <v>129000</v>
      </c>
      <c r="M32" s="6">
        <v>0</v>
      </c>
      <c r="N32" s="6">
        <f t="shared" si="875"/>
        <v>129000</v>
      </c>
      <c r="O32" s="6">
        <f t="shared" si="876"/>
        <v>2580</v>
      </c>
      <c r="P32" s="6">
        <f t="shared" si="877"/>
        <v>0</v>
      </c>
      <c r="Q32" s="6">
        <f t="shared" si="878"/>
        <v>2580</v>
      </c>
      <c r="R32" s="10">
        <v>278</v>
      </c>
      <c r="S32" s="10">
        <v>207</v>
      </c>
      <c r="T32" s="10">
        <v>0</v>
      </c>
      <c r="U32" s="10">
        <v>0</v>
      </c>
      <c r="V32" s="10">
        <f t="shared" si="879"/>
        <v>485</v>
      </c>
      <c r="W32" s="10">
        <v>0</v>
      </c>
      <c r="X32" s="10"/>
      <c r="Y32" s="10"/>
      <c r="Z32" s="10"/>
      <c r="AA32" s="10">
        <f t="shared" si="880"/>
        <v>0</v>
      </c>
      <c r="AB32" s="10">
        <v>22</v>
      </c>
      <c r="AC32" s="10">
        <v>0</v>
      </c>
      <c r="AD32" s="10"/>
      <c r="AE32" s="6"/>
      <c r="AF32" s="10">
        <f t="shared" si="881"/>
        <v>22</v>
      </c>
      <c r="AG32" s="10">
        <v>46</v>
      </c>
      <c r="AH32" s="10">
        <v>17</v>
      </c>
      <c r="AI32" s="10">
        <v>0</v>
      </c>
      <c r="AJ32" s="10">
        <v>0</v>
      </c>
      <c r="AK32" s="10">
        <f t="shared" si="882"/>
        <v>63</v>
      </c>
      <c r="AL32" s="10">
        <v>0</v>
      </c>
      <c r="AM32" s="10">
        <v>0</v>
      </c>
      <c r="AN32" s="10">
        <v>117</v>
      </c>
      <c r="AO32" s="6">
        <v>2</v>
      </c>
      <c r="AP32" s="10">
        <f t="shared" si="883"/>
        <v>119</v>
      </c>
      <c r="AQ32" s="10"/>
      <c r="AR32" s="11"/>
      <c r="AS32" s="10"/>
      <c r="AT32" s="10"/>
      <c r="AU32" s="6"/>
      <c r="AV32" s="6"/>
      <c r="AW32" s="6"/>
      <c r="AX32" s="6"/>
      <c r="AY32" s="6"/>
      <c r="AZ32" s="6"/>
      <c r="BA32" s="6">
        <v>0</v>
      </c>
      <c r="BB32" s="6">
        <v>0</v>
      </c>
      <c r="BC32" s="6">
        <v>0</v>
      </c>
      <c r="BD32" s="6">
        <v>0</v>
      </c>
      <c r="BE32" s="10">
        <f t="shared" si="884"/>
        <v>0</v>
      </c>
      <c r="BF32" s="6">
        <v>10</v>
      </c>
      <c r="BG32" s="6">
        <v>6</v>
      </c>
      <c r="BH32" s="6">
        <v>18</v>
      </c>
      <c r="BI32" s="6">
        <v>0</v>
      </c>
      <c r="BJ32" s="10">
        <f t="shared" si="885"/>
        <v>34</v>
      </c>
      <c r="BK32" s="6">
        <v>26</v>
      </c>
      <c r="BL32" s="6">
        <v>24</v>
      </c>
      <c r="BM32" s="6">
        <v>34</v>
      </c>
      <c r="BN32" s="6">
        <v>0</v>
      </c>
      <c r="BO32" s="10">
        <f t="shared" si="886"/>
        <v>84</v>
      </c>
      <c r="BP32" s="6">
        <v>46</v>
      </c>
      <c r="BQ32" s="6">
        <v>21</v>
      </c>
      <c r="BR32" s="6">
        <v>60</v>
      </c>
      <c r="BS32" s="6">
        <v>0</v>
      </c>
      <c r="BT32" s="10">
        <f t="shared" si="887"/>
        <v>127</v>
      </c>
      <c r="BU32" s="6">
        <v>0</v>
      </c>
      <c r="BV32" s="6">
        <v>0</v>
      </c>
      <c r="BW32" s="6">
        <v>0</v>
      </c>
      <c r="BX32" s="6">
        <v>0</v>
      </c>
      <c r="BY32" s="10">
        <f t="shared" si="888"/>
        <v>0</v>
      </c>
      <c r="BZ32" s="6">
        <v>31</v>
      </c>
      <c r="CA32" s="6">
        <v>8</v>
      </c>
      <c r="CB32" s="6">
        <v>3</v>
      </c>
      <c r="CC32" s="6">
        <v>0</v>
      </c>
      <c r="CD32" s="10">
        <f t="shared" si="936"/>
        <v>42</v>
      </c>
      <c r="CE32" s="10">
        <f>IFERROR(VLOOKUP(G32,'[1]Ass MF'!G$2:H$491,2,0),0)</f>
        <v>0</v>
      </c>
      <c r="CF32" s="10">
        <v>0</v>
      </c>
      <c r="CG32" s="10">
        <v>14</v>
      </c>
      <c r="CH32" s="10">
        <v>2</v>
      </c>
      <c r="CI32" s="10">
        <f t="shared" si="890"/>
        <v>16</v>
      </c>
      <c r="CJ32" s="10">
        <v>0</v>
      </c>
      <c r="CK32" s="10">
        <v>0</v>
      </c>
      <c r="CL32" s="10">
        <v>0</v>
      </c>
      <c r="CM32" s="10">
        <v>22</v>
      </c>
      <c r="CN32" s="10">
        <f t="shared" si="891"/>
        <v>22</v>
      </c>
      <c r="CO32" s="10">
        <v>0</v>
      </c>
      <c r="CP32" s="10">
        <v>0</v>
      </c>
      <c r="CQ32" s="10">
        <v>0</v>
      </c>
      <c r="CR32" s="10">
        <v>0</v>
      </c>
      <c r="CS32" s="10">
        <f t="shared" si="892"/>
        <v>0</v>
      </c>
      <c r="CT32" s="10">
        <v>0</v>
      </c>
      <c r="CU32" s="10">
        <v>0</v>
      </c>
      <c r="CV32" s="10">
        <v>0</v>
      </c>
      <c r="CW32" s="10">
        <v>0</v>
      </c>
      <c r="CX32" s="10">
        <f t="shared" si="893"/>
        <v>0</v>
      </c>
      <c r="CY32" s="10">
        <v>1</v>
      </c>
      <c r="CZ32" s="10">
        <v>2</v>
      </c>
      <c r="DA32" s="10">
        <v>0</v>
      </c>
      <c r="DB32" s="10"/>
      <c r="DC32" s="10">
        <f t="shared" si="894"/>
        <v>3</v>
      </c>
      <c r="DD32" s="10">
        <v>0</v>
      </c>
      <c r="DE32" s="10">
        <v>0</v>
      </c>
      <c r="DF32" s="10">
        <v>29</v>
      </c>
      <c r="DG32" s="10">
        <v>0</v>
      </c>
      <c r="DH32" s="10">
        <f t="shared" si="895"/>
        <v>29</v>
      </c>
      <c r="DI32" s="10">
        <v>25</v>
      </c>
      <c r="DJ32" s="10">
        <v>11</v>
      </c>
      <c r="DK32" s="10">
        <f>IFERROR(VLOOKUP(G32,'[2]Rep MF'!G$2:H$233,2,0),0)</f>
        <v>0</v>
      </c>
      <c r="DL32" s="10">
        <v>0</v>
      </c>
      <c r="DM32" s="10">
        <f t="shared" si="896"/>
        <v>36</v>
      </c>
      <c r="DN32" s="10">
        <v>12</v>
      </c>
      <c r="DO32" s="10">
        <v>1</v>
      </c>
      <c r="DP32" s="10">
        <v>0</v>
      </c>
      <c r="DQ32" s="10">
        <v>0</v>
      </c>
      <c r="DR32" s="10">
        <f t="shared" si="897"/>
        <v>13</v>
      </c>
      <c r="DS32" s="10">
        <f t="shared" si="898"/>
        <v>497</v>
      </c>
      <c r="DT32" s="10">
        <f t="shared" si="899"/>
        <v>297</v>
      </c>
      <c r="DU32" s="10">
        <f t="shared" si="900"/>
        <v>275</v>
      </c>
      <c r="DV32" s="10">
        <f t="shared" si="901"/>
        <v>26</v>
      </c>
      <c r="DW32" s="4">
        <f t="shared" si="902"/>
        <v>1095</v>
      </c>
      <c r="DX32" s="12">
        <f t="shared" si="903"/>
        <v>6.1550387596899228E-3</v>
      </c>
      <c r="DY32" s="9">
        <f t="shared" si="904"/>
        <v>2.3333333333333335E-3</v>
      </c>
      <c r="DZ32" s="12">
        <f t="shared" si="905"/>
        <v>8.488372093023255E-3</v>
      </c>
      <c r="EA32" s="10">
        <v>0</v>
      </c>
      <c r="EB32" s="6">
        <v>0</v>
      </c>
      <c r="EC32" s="10">
        <f t="shared" si="906"/>
        <v>0</v>
      </c>
      <c r="ED32" s="6">
        <v>0</v>
      </c>
      <c r="EE32" s="6">
        <v>0</v>
      </c>
      <c r="EF32" s="6">
        <v>0</v>
      </c>
      <c r="EG32" s="6">
        <v>0</v>
      </c>
      <c r="EH32" s="6">
        <v>0</v>
      </c>
      <c r="EI32" s="6">
        <v>0</v>
      </c>
      <c r="EJ32" s="6">
        <v>0</v>
      </c>
      <c r="EK32" s="6">
        <v>0</v>
      </c>
      <c r="EL32" s="6">
        <v>0</v>
      </c>
      <c r="EM32" s="6">
        <v>0</v>
      </c>
      <c r="EN32" s="6">
        <v>0</v>
      </c>
      <c r="EO32" s="6">
        <f t="shared" si="907"/>
        <v>0</v>
      </c>
      <c r="EP32" s="6">
        <v>0</v>
      </c>
      <c r="EQ32" s="6">
        <v>0</v>
      </c>
      <c r="ER32" s="6">
        <v>0</v>
      </c>
      <c r="ES32" s="6">
        <v>253</v>
      </c>
      <c r="ET32" s="6">
        <v>33</v>
      </c>
      <c r="EU32" s="6">
        <v>286</v>
      </c>
      <c r="EV32" s="6">
        <v>22</v>
      </c>
      <c r="EW32" s="6">
        <v>0</v>
      </c>
      <c r="EX32" s="6">
        <v>22</v>
      </c>
      <c r="EY32" s="6">
        <v>0</v>
      </c>
      <c r="EZ32" s="6">
        <v>0</v>
      </c>
      <c r="FA32" s="6">
        <v>0</v>
      </c>
      <c r="FB32" s="6">
        <v>117</v>
      </c>
      <c r="FC32" s="6">
        <v>2</v>
      </c>
      <c r="FD32" s="6">
        <f t="shared" si="908"/>
        <v>119</v>
      </c>
      <c r="FE32" s="6">
        <v>0</v>
      </c>
      <c r="FF32" s="6">
        <v>0</v>
      </c>
      <c r="FG32" s="6">
        <f t="shared" si="909"/>
        <v>0</v>
      </c>
      <c r="FH32" s="6">
        <v>0</v>
      </c>
      <c r="FI32" s="6">
        <v>0</v>
      </c>
      <c r="FJ32" s="6">
        <f t="shared" si="910"/>
        <v>0</v>
      </c>
      <c r="FK32" s="6">
        <v>0</v>
      </c>
      <c r="FL32" s="6">
        <v>0</v>
      </c>
      <c r="FM32" s="6">
        <f t="shared" si="911"/>
        <v>0</v>
      </c>
      <c r="FN32" s="6">
        <v>159</v>
      </c>
      <c r="FO32" s="6">
        <v>221</v>
      </c>
      <c r="FP32" s="6">
        <f t="shared" si="912"/>
        <v>380</v>
      </c>
      <c r="FQ32" s="6">
        <v>0</v>
      </c>
      <c r="FR32" s="6">
        <v>0</v>
      </c>
      <c r="FS32" s="6">
        <f t="shared" si="913"/>
        <v>0</v>
      </c>
      <c r="FT32" s="6">
        <v>0</v>
      </c>
      <c r="FU32" s="6">
        <v>0</v>
      </c>
      <c r="FV32" s="6">
        <f t="shared" si="914"/>
        <v>0</v>
      </c>
      <c r="FW32" s="6">
        <v>0</v>
      </c>
      <c r="FX32" s="6">
        <v>0</v>
      </c>
      <c r="FY32" s="6">
        <f t="shared" si="915"/>
        <v>0</v>
      </c>
      <c r="FZ32" s="6">
        <v>0</v>
      </c>
      <c r="GA32" s="6">
        <v>0</v>
      </c>
      <c r="GB32" s="6">
        <f t="shared" si="916"/>
        <v>0</v>
      </c>
      <c r="GC32" s="6">
        <v>154</v>
      </c>
      <c r="GD32" s="6">
        <v>31</v>
      </c>
      <c r="GE32" s="6">
        <f t="shared" si="917"/>
        <v>185</v>
      </c>
      <c r="GF32" s="6">
        <v>0</v>
      </c>
      <c r="GG32" s="6">
        <v>0</v>
      </c>
      <c r="GH32" s="6">
        <f t="shared" si="918"/>
        <v>0</v>
      </c>
      <c r="GI32" s="6">
        <v>0</v>
      </c>
      <c r="GJ32" s="6">
        <v>22</v>
      </c>
      <c r="GK32" s="6">
        <f t="shared" si="919"/>
        <v>22</v>
      </c>
      <c r="GL32" s="10">
        <v>0</v>
      </c>
      <c r="GM32" s="10">
        <v>0</v>
      </c>
      <c r="GN32" s="10">
        <f t="shared" si="920"/>
        <v>0</v>
      </c>
      <c r="GO32" s="6">
        <v>0</v>
      </c>
      <c r="GP32" s="6">
        <v>0</v>
      </c>
      <c r="GQ32" s="6">
        <f t="shared" si="921"/>
        <v>0</v>
      </c>
      <c r="GR32" s="10"/>
      <c r="GS32" s="10">
        <v>3</v>
      </c>
      <c r="GT32" s="6">
        <f t="shared" si="922"/>
        <v>3</v>
      </c>
      <c r="GU32" s="6">
        <v>29</v>
      </c>
      <c r="GV32" s="6">
        <v>0</v>
      </c>
      <c r="GW32" s="6">
        <f t="shared" si="923"/>
        <v>29</v>
      </c>
      <c r="GX32" s="6">
        <v>36</v>
      </c>
      <c r="GY32" s="6">
        <v>0</v>
      </c>
      <c r="GZ32" s="6">
        <f t="shared" si="924"/>
        <v>36</v>
      </c>
      <c r="HA32" s="10">
        <f t="shared" si="925"/>
        <v>770</v>
      </c>
      <c r="HB32" s="10">
        <f t="shared" si="926"/>
        <v>312</v>
      </c>
      <c r="HC32" s="10">
        <f t="shared" si="927"/>
        <v>1082</v>
      </c>
      <c r="HD32" s="10">
        <f t="shared" si="928"/>
        <v>497</v>
      </c>
      <c r="HE32" s="10">
        <f t="shared" si="929"/>
        <v>297</v>
      </c>
      <c r="HF32" s="10">
        <f t="shared" si="930"/>
        <v>275</v>
      </c>
      <c r="HG32" s="10">
        <f t="shared" si="931"/>
        <v>26</v>
      </c>
      <c r="HH32" s="10">
        <f t="shared" si="931"/>
        <v>1095</v>
      </c>
      <c r="HI32" s="9">
        <f t="shared" si="932"/>
        <v>6.1550387596899228E-3</v>
      </c>
      <c r="HJ32" s="9">
        <f t="shared" si="933"/>
        <v>2.3333333333333335E-3</v>
      </c>
      <c r="HK32" s="65">
        <f t="shared" si="107"/>
        <v>8.4883720930232567E-3</v>
      </c>
      <c r="HL32" s="65">
        <f t="shared" si="108"/>
        <v>8.488372093023255E-3</v>
      </c>
      <c r="HM32" s="6">
        <f t="shared" si="50"/>
        <v>0</v>
      </c>
      <c r="HN32" s="6">
        <f t="shared" si="51"/>
        <v>0</v>
      </c>
      <c r="HO32" s="10">
        <f t="shared" si="52"/>
        <v>1095</v>
      </c>
      <c r="HP32" s="10">
        <f t="shared" si="53"/>
        <v>1082</v>
      </c>
      <c r="HQ32" s="10">
        <f t="shared" si="934"/>
        <v>13</v>
      </c>
      <c r="HR32" s="8">
        <v>37.489780000000003</v>
      </c>
      <c r="HS32" s="10">
        <f t="shared" si="935"/>
        <v>487.36714000000006</v>
      </c>
      <c r="HT32" s="10">
        <f t="shared" si="56"/>
        <v>1485</v>
      </c>
      <c r="HU32" s="66">
        <v>0</v>
      </c>
      <c r="HV32" s="6"/>
    </row>
    <row r="33" spans="1:230" s="44" customFormat="1" ht="33.75" customHeight="1" x14ac:dyDescent="0.5">
      <c r="A33" s="6">
        <v>4758</v>
      </c>
      <c r="B33" s="6" t="s">
        <v>66</v>
      </c>
      <c r="C33" s="6" t="s">
        <v>167</v>
      </c>
      <c r="D33" s="6" t="s">
        <v>205</v>
      </c>
      <c r="E33" s="34" t="s">
        <v>53</v>
      </c>
      <c r="F33" s="6">
        <v>25</v>
      </c>
      <c r="G33" s="48">
        <v>204013</v>
      </c>
      <c r="H33" s="39" t="s">
        <v>74</v>
      </c>
      <c r="I33" s="8">
        <v>1</v>
      </c>
      <c r="J33" s="9">
        <v>0.02</v>
      </c>
      <c r="K33" s="4">
        <v>137743</v>
      </c>
      <c r="L33" s="6">
        <v>129000</v>
      </c>
      <c r="M33" s="6">
        <v>0</v>
      </c>
      <c r="N33" s="6">
        <f t="shared" si="875"/>
        <v>129000</v>
      </c>
      <c r="O33" s="6">
        <f t="shared" si="876"/>
        <v>2580</v>
      </c>
      <c r="P33" s="6">
        <f t="shared" si="877"/>
        <v>0</v>
      </c>
      <c r="Q33" s="6">
        <f t="shared" si="878"/>
        <v>2580</v>
      </c>
      <c r="R33" s="10">
        <v>194</v>
      </c>
      <c r="S33" s="10">
        <v>0</v>
      </c>
      <c r="T33" s="10">
        <v>0</v>
      </c>
      <c r="U33" s="10">
        <v>0</v>
      </c>
      <c r="V33" s="10">
        <f t="shared" si="879"/>
        <v>194</v>
      </c>
      <c r="W33" s="10">
        <v>0</v>
      </c>
      <c r="X33" s="10"/>
      <c r="Y33" s="10"/>
      <c r="Z33" s="10"/>
      <c r="AA33" s="10">
        <f t="shared" si="880"/>
        <v>0</v>
      </c>
      <c r="AB33" s="10">
        <v>0</v>
      </c>
      <c r="AC33" s="10">
        <v>0</v>
      </c>
      <c r="AD33" s="10"/>
      <c r="AE33" s="6"/>
      <c r="AF33" s="10">
        <f t="shared" si="881"/>
        <v>0</v>
      </c>
      <c r="AG33" s="10">
        <v>8</v>
      </c>
      <c r="AH33" s="10">
        <v>5</v>
      </c>
      <c r="AI33" s="10">
        <v>0</v>
      </c>
      <c r="AJ33" s="10">
        <v>0</v>
      </c>
      <c r="AK33" s="10">
        <f t="shared" si="882"/>
        <v>13</v>
      </c>
      <c r="AL33" s="10">
        <v>0</v>
      </c>
      <c r="AM33" s="10">
        <v>0</v>
      </c>
      <c r="AN33" s="10">
        <v>26</v>
      </c>
      <c r="AO33" s="6">
        <v>5</v>
      </c>
      <c r="AP33" s="10">
        <f t="shared" si="883"/>
        <v>31</v>
      </c>
      <c r="AQ33" s="10"/>
      <c r="AR33" s="11"/>
      <c r="AS33" s="10"/>
      <c r="AT33" s="10"/>
      <c r="AU33" s="6"/>
      <c r="AV33" s="6"/>
      <c r="AW33" s="6"/>
      <c r="AX33" s="6"/>
      <c r="AY33" s="6"/>
      <c r="AZ33" s="6"/>
      <c r="BA33" s="6">
        <v>0</v>
      </c>
      <c r="BB33" s="6">
        <v>0</v>
      </c>
      <c r="BC33" s="6">
        <v>0</v>
      </c>
      <c r="BD33" s="6">
        <v>0</v>
      </c>
      <c r="BE33" s="10">
        <f t="shared" si="884"/>
        <v>0</v>
      </c>
      <c r="BF33" s="6">
        <v>6</v>
      </c>
      <c r="BG33" s="6">
        <v>2</v>
      </c>
      <c r="BH33" s="6">
        <v>35</v>
      </c>
      <c r="BI33" s="6">
        <v>0</v>
      </c>
      <c r="BJ33" s="10">
        <f t="shared" si="885"/>
        <v>43</v>
      </c>
      <c r="BK33" s="6">
        <v>23</v>
      </c>
      <c r="BL33" s="6">
        <v>8</v>
      </c>
      <c r="BM33" s="6">
        <v>87</v>
      </c>
      <c r="BN33" s="6">
        <v>0</v>
      </c>
      <c r="BO33" s="10">
        <f t="shared" si="886"/>
        <v>118</v>
      </c>
      <c r="BP33" s="6">
        <v>56</v>
      </c>
      <c r="BQ33" s="6">
        <v>6</v>
      </c>
      <c r="BR33" s="6">
        <v>151</v>
      </c>
      <c r="BS33" s="6">
        <v>0</v>
      </c>
      <c r="BT33" s="10">
        <f t="shared" si="887"/>
        <v>213</v>
      </c>
      <c r="BU33" s="6">
        <v>1</v>
      </c>
      <c r="BV33" s="6">
        <v>0</v>
      </c>
      <c r="BW33" s="6">
        <v>0</v>
      </c>
      <c r="BX33" s="6">
        <v>0</v>
      </c>
      <c r="BY33" s="10">
        <f t="shared" si="888"/>
        <v>1</v>
      </c>
      <c r="BZ33" s="6">
        <v>71</v>
      </c>
      <c r="CA33" s="6">
        <v>2</v>
      </c>
      <c r="CB33" s="6">
        <v>14</v>
      </c>
      <c r="CC33" s="6">
        <v>2</v>
      </c>
      <c r="CD33" s="10">
        <f t="shared" si="936"/>
        <v>89</v>
      </c>
      <c r="CE33" s="10">
        <f>IFERROR(VLOOKUP(G33,'[1]Ass MF'!G$2:H$491,2,0),0)</f>
        <v>0</v>
      </c>
      <c r="CF33" s="10">
        <v>0</v>
      </c>
      <c r="CG33" s="10">
        <v>59</v>
      </c>
      <c r="CH33" s="10">
        <v>4</v>
      </c>
      <c r="CI33" s="10">
        <f t="shared" si="890"/>
        <v>63</v>
      </c>
      <c r="CJ33" s="10">
        <v>0</v>
      </c>
      <c r="CK33" s="10">
        <v>0</v>
      </c>
      <c r="CL33" s="10">
        <v>0</v>
      </c>
      <c r="CM33" s="10">
        <v>6</v>
      </c>
      <c r="CN33" s="10">
        <f t="shared" si="891"/>
        <v>6</v>
      </c>
      <c r="CO33" s="10">
        <v>0</v>
      </c>
      <c r="CP33" s="10">
        <v>0</v>
      </c>
      <c r="CQ33" s="10">
        <v>0</v>
      </c>
      <c r="CR33" s="10">
        <v>0</v>
      </c>
      <c r="CS33" s="10">
        <f t="shared" si="892"/>
        <v>0</v>
      </c>
      <c r="CT33" s="10">
        <v>0</v>
      </c>
      <c r="CU33" s="10">
        <v>0</v>
      </c>
      <c r="CV33" s="10">
        <v>0</v>
      </c>
      <c r="CW33" s="10">
        <v>0</v>
      </c>
      <c r="CX33" s="10">
        <f t="shared" si="893"/>
        <v>0</v>
      </c>
      <c r="CY33" s="10">
        <v>5</v>
      </c>
      <c r="CZ33" s="10">
        <v>0</v>
      </c>
      <c r="DA33" s="10">
        <v>0</v>
      </c>
      <c r="DB33" s="10"/>
      <c r="DC33" s="10">
        <f t="shared" si="894"/>
        <v>5</v>
      </c>
      <c r="DD33" s="10">
        <v>0</v>
      </c>
      <c r="DE33" s="10">
        <v>0</v>
      </c>
      <c r="DF33" s="10">
        <v>28</v>
      </c>
      <c r="DG33" s="10">
        <v>0</v>
      </c>
      <c r="DH33" s="10">
        <f t="shared" si="895"/>
        <v>28</v>
      </c>
      <c r="DI33" s="10">
        <v>83</v>
      </c>
      <c r="DJ33" s="10">
        <v>1</v>
      </c>
      <c r="DK33" s="10">
        <f>IFERROR(VLOOKUP(G33,'[2]Rep MF'!G$2:H$233,2,0),0)</f>
        <v>0</v>
      </c>
      <c r="DL33" s="10">
        <v>0</v>
      </c>
      <c r="DM33" s="10">
        <f t="shared" si="896"/>
        <v>84</v>
      </c>
      <c r="DN33" s="10">
        <v>52</v>
      </c>
      <c r="DO33" s="10">
        <v>2</v>
      </c>
      <c r="DP33" s="10">
        <v>0</v>
      </c>
      <c r="DQ33" s="10">
        <v>0</v>
      </c>
      <c r="DR33" s="10">
        <f t="shared" si="897"/>
        <v>54</v>
      </c>
      <c r="DS33" s="10">
        <f t="shared" si="898"/>
        <v>499</v>
      </c>
      <c r="DT33" s="10">
        <f t="shared" si="899"/>
        <v>26</v>
      </c>
      <c r="DU33" s="10">
        <f t="shared" si="900"/>
        <v>400</v>
      </c>
      <c r="DV33" s="10">
        <f t="shared" si="901"/>
        <v>17</v>
      </c>
      <c r="DW33" s="4">
        <f t="shared" si="902"/>
        <v>942</v>
      </c>
      <c r="DX33" s="12">
        <f t="shared" si="903"/>
        <v>4.0697674418604651E-3</v>
      </c>
      <c r="DY33" s="9">
        <f t="shared" si="904"/>
        <v>3.2325581395348836E-3</v>
      </c>
      <c r="DZ33" s="12">
        <f t="shared" si="905"/>
        <v>7.3023255813953487E-3</v>
      </c>
      <c r="EA33" s="10">
        <v>0</v>
      </c>
      <c r="EB33" s="6">
        <v>0</v>
      </c>
      <c r="EC33" s="10">
        <f t="shared" si="906"/>
        <v>0</v>
      </c>
      <c r="ED33" s="6">
        <v>0</v>
      </c>
      <c r="EE33" s="6">
        <v>0</v>
      </c>
      <c r="EF33" s="6">
        <v>0</v>
      </c>
      <c r="EG33" s="6">
        <v>0</v>
      </c>
      <c r="EH33" s="6">
        <v>0</v>
      </c>
      <c r="EI33" s="6">
        <v>0</v>
      </c>
      <c r="EJ33" s="6">
        <v>0</v>
      </c>
      <c r="EK33" s="6">
        <v>0</v>
      </c>
      <c r="EL33" s="6">
        <v>0</v>
      </c>
      <c r="EM33" s="6">
        <v>0</v>
      </c>
      <c r="EN33" s="6">
        <v>0</v>
      </c>
      <c r="EO33" s="6">
        <f t="shared" si="907"/>
        <v>0</v>
      </c>
      <c r="EP33" s="6">
        <v>0</v>
      </c>
      <c r="EQ33" s="6">
        <v>0</v>
      </c>
      <c r="ER33" s="6">
        <v>0</v>
      </c>
      <c r="ES33" s="6">
        <v>103</v>
      </c>
      <c r="ET33" s="6">
        <v>13</v>
      </c>
      <c r="EU33" s="6">
        <v>116</v>
      </c>
      <c r="EV33" s="6">
        <v>0</v>
      </c>
      <c r="EW33" s="6">
        <v>0</v>
      </c>
      <c r="EX33" s="6">
        <v>0</v>
      </c>
      <c r="EY33" s="6">
        <v>0</v>
      </c>
      <c r="EZ33" s="6">
        <v>0</v>
      </c>
      <c r="FA33" s="6">
        <v>0</v>
      </c>
      <c r="FB33" s="6">
        <v>26</v>
      </c>
      <c r="FC33" s="6">
        <v>5</v>
      </c>
      <c r="FD33" s="6">
        <f t="shared" si="908"/>
        <v>31</v>
      </c>
      <c r="FE33" s="6">
        <v>0</v>
      </c>
      <c r="FF33" s="6">
        <v>0</v>
      </c>
      <c r="FG33" s="6">
        <f t="shared" si="909"/>
        <v>0</v>
      </c>
      <c r="FH33" s="6">
        <v>0</v>
      </c>
      <c r="FI33" s="6">
        <v>0</v>
      </c>
      <c r="FJ33" s="6">
        <f t="shared" si="910"/>
        <v>0</v>
      </c>
      <c r="FK33" s="6">
        <v>0</v>
      </c>
      <c r="FL33" s="6">
        <v>0</v>
      </c>
      <c r="FM33" s="6">
        <f t="shared" si="911"/>
        <v>0</v>
      </c>
      <c r="FN33" s="6">
        <v>250</v>
      </c>
      <c r="FO33" s="6">
        <v>2</v>
      </c>
      <c r="FP33" s="6">
        <f t="shared" si="912"/>
        <v>252</v>
      </c>
      <c r="FQ33" s="6">
        <v>0</v>
      </c>
      <c r="FR33" s="6">
        <v>0</v>
      </c>
      <c r="FS33" s="6">
        <f t="shared" si="913"/>
        <v>0</v>
      </c>
      <c r="FT33" s="6">
        <v>0</v>
      </c>
      <c r="FU33" s="6">
        <v>0</v>
      </c>
      <c r="FV33" s="6">
        <f t="shared" si="914"/>
        <v>0</v>
      </c>
      <c r="FW33" s="6">
        <v>0</v>
      </c>
      <c r="FX33" s="6">
        <v>0</v>
      </c>
      <c r="FY33" s="6">
        <f t="shared" si="915"/>
        <v>0</v>
      </c>
      <c r="FZ33" s="6">
        <v>0</v>
      </c>
      <c r="GA33" s="6">
        <v>0</v>
      </c>
      <c r="GB33" s="6">
        <f t="shared" si="916"/>
        <v>0</v>
      </c>
      <c r="GC33" s="6">
        <v>352</v>
      </c>
      <c r="GD33" s="6">
        <v>14</v>
      </c>
      <c r="GE33" s="6">
        <f t="shared" si="917"/>
        <v>366</v>
      </c>
      <c r="GF33" s="6">
        <v>0</v>
      </c>
      <c r="GG33" s="6">
        <v>0</v>
      </c>
      <c r="GH33" s="6">
        <f t="shared" si="918"/>
        <v>0</v>
      </c>
      <c r="GI33" s="6">
        <v>0</v>
      </c>
      <c r="GJ33" s="6">
        <v>6</v>
      </c>
      <c r="GK33" s="6">
        <f t="shared" si="919"/>
        <v>6</v>
      </c>
      <c r="GL33" s="10">
        <v>0</v>
      </c>
      <c r="GM33" s="10">
        <v>0</v>
      </c>
      <c r="GN33" s="10">
        <f t="shared" si="920"/>
        <v>0</v>
      </c>
      <c r="GO33" s="6">
        <v>0</v>
      </c>
      <c r="GP33" s="6">
        <v>0</v>
      </c>
      <c r="GQ33" s="6">
        <f t="shared" si="921"/>
        <v>0</v>
      </c>
      <c r="GR33" s="10"/>
      <c r="GS33" s="10">
        <v>5</v>
      </c>
      <c r="GT33" s="6">
        <f t="shared" si="922"/>
        <v>5</v>
      </c>
      <c r="GU33" s="6">
        <v>28</v>
      </c>
      <c r="GV33" s="6">
        <v>0</v>
      </c>
      <c r="GW33" s="6">
        <f t="shared" si="923"/>
        <v>28</v>
      </c>
      <c r="GX33" s="6">
        <v>84</v>
      </c>
      <c r="GY33" s="6">
        <v>0</v>
      </c>
      <c r="GZ33" s="6">
        <f t="shared" si="924"/>
        <v>84</v>
      </c>
      <c r="HA33" s="10">
        <f t="shared" si="925"/>
        <v>843</v>
      </c>
      <c r="HB33" s="10">
        <f t="shared" si="926"/>
        <v>45</v>
      </c>
      <c r="HC33" s="10">
        <f t="shared" si="927"/>
        <v>888</v>
      </c>
      <c r="HD33" s="10">
        <f t="shared" si="928"/>
        <v>499</v>
      </c>
      <c r="HE33" s="10">
        <f t="shared" si="929"/>
        <v>26</v>
      </c>
      <c r="HF33" s="10">
        <f t="shared" si="930"/>
        <v>400</v>
      </c>
      <c r="HG33" s="10">
        <f t="shared" si="931"/>
        <v>17</v>
      </c>
      <c r="HH33" s="10">
        <f t="shared" si="931"/>
        <v>942</v>
      </c>
      <c r="HI33" s="9">
        <f t="shared" si="932"/>
        <v>4.0697674418604651E-3</v>
      </c>
      <c r="HJ33" s="9">
        <f t="shared" si="933"/>
        <v>3.2325581395348836E-3</v>
      </c>
      <c r="HK33" s="65">
        <f t="shared" si="107"/>
        <v>7.3023255813953487E-3</v>
      </c>
      <c r="HL33" s="65">
        <f t="shared" si="108"/>
        <v>6.6356589147286826E-3</v>
      </c>
      <c r="HM33" s="6">
        <f t="shared" si="50"/>
        <v>0</v>
      </c>
      <c r="HN33" s="6">
        <f t="shared" si="51"/>
        <v>0</v>
      </c>
      <c r="HO33" s="10">
        <f t="shared" si="52"/>
        <v>942</v>
      </c>
      <c r="HP33" s="10">
        <f t="shared" si="53"/>
        <v>888</v>
      </c>
      <c r="HQ33" s="10">
        <f t="shared" si="934"/>
        <v>54</v>
      </c>
      <c r="HR33" s="8">
        <v>1.6075999999999999</v>
      </c>
      <c r="HS33" s="10">
        <f t="shared" si="935"/>
        <v>86.810400000000001</v>
      </c>
      <c r="HT33" s="10">
        <f t="shared" si="56"/>
        <v>1638</v>
      </c>
      <c r="HU33" s="66">
        <v>86</v>
      </c>
      <c r="HV33" s="6"/>
    </row>
    <row r="34" spans="1:230" s="44" customFormat="1" ht="33.75" customHeight="1" x14ac:dyDescent="0.5">
      <c r="A34" s="6">
        <v>4759</v>
      </c>
      <c r="B34" s="6" t="s">
        <v>66</v>
      </c>
      <c r="C34" s="6" t="s">
        <v>167</v>
      </c>
      <c r="D34" s="6" t="s">
        <v>205</v>
      </c>
      <c r="E34" s="34" t="s">
        <v>53</v>
      </c>
      <c r="F34" s="6">
        <v>26</v>
      </c>
      <c r="G34" s="48">
        <v>204014</v>
      </c>
      <c r="H34" s="39" t="s">
        <v>75</v>
      </c>
      <c r="I34" s="8">
        <v>1</v>
      </c>
      <c r="J34" s="9">
        <v>5.0000000000000001E-3</v>
      </c>
      <c r="K34" s="4">
        <v>135647</v>
      </c>
      <c r="L34" s="6">
        <v>129000</v>
      </c>
      <c r="M34" s="6">
        <v>0</v>
      </c>
      <c r="N34" s="6">
        <f t="shared" si="875"/>
        <v>129000</v>
      </c>
      <c r="O34" s="6">
        <f t="shared" si="876"/>
        <v>645</v>
      </c>
      <c r="P34" s="6">
        <f t="shared" si="877"/>
        <v>0</v>
      </c>
      <c r="Q34" s="6">
        <f t="shared" si="878"/>
        <v>645</v>
      </c>
      <c r="R34" s="10">
        <v>30</v>
      </c>
      <c r="S34" s="10">
        <v>11</v>
      </c>
      <c r="T34" s="10">
        <v>0</v>
      </c>
      <c r="U34" s="10">
        <v>0</v>
      </c>
      <c r="V34" s="10">
        <f t="shared" si="879"/>
        <v>41</v>
      </c>
      <c r="W34" s="10">
        <v>0</v>
      </c>
      <c r="X34" s="10"/>
      <c r="Y34" s="10"/>
      <c r="Z34" s="10"/>
      <c r="AA34" s="10">
        <f t="shared" si="880"/>
        <v>0</v>
      </c>
      <c r="AB34" s="10">
        <v>0</v>
      </c>
      <c r="AC34" s="10">
        <v>0</v>
      </c>
      <c r="AD34" s="10"/>
      <c r="AE34" s="6"/>
      <c r="AF34" s="10">
        <f t="shared" si="881"/>
        <v>0</v>
      </c>
      <c r="AG34" s="10">
        <v>27</v>
      </c>
      <c r="AH34" s="10">
        <v>0</v>
      </c>
      <c r="AI34" s="10">
        <v>0</v>
      </c>
      <c r="AJ34" s="10">
        <v>0</v>
      </c>
      <c r="AK34" s="10">
        <f t="shared" si="882"/>
        <v>27</v>
      </c>
      <c r="AL34" s="10">
        <v>0</v>
      </c>
      <c r="AM34" s="10">
        <v>0</v>
      </c>
      <c r="AN34" s="10">
        <v>4</v>
      </c>
      <c r="AO34" s="6">
        <v>2</v>
      </c>
      <c r="AP34" s="10">
        <f t="shared" si="883"/>
        <v>6</v>
      </c>
      <c r="AQ34" s="10"/>
      <c r="AR34" s="11"/>
      <c r="AS34" s="10"/>
      <c r="AT34" s="10"/>
      <c r="AU34" s="6"/>
      <c r="AV34" s="6"/>
      <c r="AW34" s="6"/>
      <c r="AX34" s="6"/>
      <c r="AY34" s="6"/>
      <c r="AZ34" s="6"/>
      <c r="BA34" s="6">
        <v>0</v>
      </c>
      <c r="BB34" s="6">
        <v>0</v>
      </c>
      <c r="BC34" s="6">
        <v>0</v>
      </c>
      <c r="BD34" s="6">
        <v>0</v>
      </c>
      <c r="BE34" s="10">
        <f t="shared" si="884"/>
        <v>0</v>
      </c>
      <c r="BF34" s="6">
        <v>0</v>
      </c>
      <c r="BG34" s="6">
        <v>6</v>
      </c>
      <c r="BH34" s="6">
        <v>6</v>
      </c>
      <c r="BI34" s="6">
        <v>0</v>
      </c>
      <c r="BJ34" s="10">
        <f t="shared" si="885"/>
        <v>12</v>
      </c>
      <c r="BK34" s="6">
        <v>0</v>
      </c>
      <c r="BL34" s="6">
        <v>13</v>
      </c>
      <c r="BM34" s="6">
        <v>2</v>
      </c>
      <c r="BN34" s="6">
        <v>0</v>
      </c>
      <c r="BO34" s="10">
        <f t="shared" si="886"/>
        <v>15</v>
      </c>
      <c r="BP34" s="6">
        <v>17</v>
      </c>
      <c r="BQ34" s="6">
        <v>9</v>
      </c>
      <c r="BR34" s="6">
        <v>7</v>
      </c>
      <c r="BS34" s="6">
        <v>0</v>
      </c>
      <c r="BT34" s="10">
        <f t="shared" si="887"/>
        <v>33</v>
      </c>
      <c r="BU34" s="6">
        <v>1</v>
      </c>
      <c r="BV34" s="6">
        <v>0</v>
      </c>
      <c r="BW34" s="6">
        <v>0</v>
      </c>
      <c r="BX34" s="6">
        <v>0</v>
      </c>
      <c r="BY34" s="10">
        <f t="shared" si="888"/>
        <v>1</v>
      </c>
      <c r="BZ34" s="6">
        <v>4</v>
      </c>
      <c r="CA34" s="6">
        <v>16</v>
      </c>
      <c r="CB34" s="6">
        <v>0</v>
      </c>
      <c r="CC34" s="6">
        <v>0</v>
      </c>
      <c r="CD34" s="10">
        <f t="shared" si="936"/>
        <v>20</v>
      </c>
      <c r="CE34" s="10">
        <f>IFERROR(VLOOKUP(G34,'[1]Ass MF'!G$2:H$491,2,0),0)</f>
        <v>0</v>
      </c>
      <c r="CF34" s="10">
        <v>0</v>
      </c>
      <c r="CG34" s="10">
        <v>2</v>
      </c>
      <c r="CH34" s="10">
        <v>0</v>
      </c>
      <c r="CI34" s="10">
        <f t="shared" si="890"/>
        <v>2</v>
      </c>
      <c r="CJ34" s="10">
        <v>0</v>
      </c>
      <c r="CK34" s="10">
        <v>0</v>
      </c>
      <c r="CL34" s="10">
        <v>0</v>
      </c>
      <c r="CM34" s="10">
        <v>14</v>
      </c>
      <c r="CN34" s="10">
        <f t="shared" si="891"/>
        <v>14</v>
      </c>
      <c r="CO34" s="10">
        <v>0</v>
      </c>
      <c r="CP34" s="10">
        <v>0</v>
      </c>
      <c r="CQ34" s="10">
        <v>0</v>
      </c>
      <c r="CR34" s="10">
        <v>0</v>
      </c>
      <c r="CS34" s="10">
        <f t="shared" si="892"/>
        <v>0</v>
      </c>
      <c r="CT34" s="10">
        <v>0</v>
      </c>
      <c r="CU34" s="10">
        <v>0</v>
      </c>
      <c r="CV34" s="10">
        <v>0</v>
      </c>
      <c r="CW34" s="10">
        <v>0</v>
      </c>
      <c r="CX34" s="10">
        <f t="shared" si="893"/>
        <v>0</v>
      </c>
      <c r="CY34" s="10">
        <v>7</v>
      </c>
      <c r="CZ34" s="10">
        <v>0</v>
      </c>
      <c r="DA34" s="10">
        <v>0</v>
      </c>
      <c r="DB34" s="10"/>
      <c r="DC34" s="10">
        <f t="shared" si="894"/>
        <v>7</v>
      </c>
      <c r="DD34" s="10">
        <v>0</v>
      </c>
      <c r="DE34" s="10">
        <v>0</v>
      </c>
      <c r="DF34" s="10">
        <v>4</v>
      </c>
      <c r="DG34" s="10">
        <v>0</v>
      </c>
      <c r="DH34" s="10">
        <f t="shared" si="895"/>
        <v>4</v>
      </c>
      <c r="DI34" s="10">
        <v>7</v>
      </c>
      <c r="DJ34" s="10">
        <v>0</v>
      </c>
      <c r="DK34" s="10">
        <f>IFERROR(VLOOKUP(G34,'[2]Rep MF'!G$2:H$233,2,0),0)</f>
        <v>0</v>
      </c>
      <c r="DL34" s="10">
        <v>0</v>
      </c>
      <c r="DM34" s="10">
        <f t="shared" si="896"/>
        <v>7</v>
      </c>
      <c r="DN34" s="10">
        <v>2</v>
      </c>
      <c r="DO34" s="10">
        <v>0</v>
      </c>
      <c r="DP34" s="10">
        <v>0</v>
      </c>
      <c r="DQ34" s="10">
        <v>0</v>
      </c>
      <c r="DR34" s="10">
        <f t="shared" si="897"/>
        <v>2</v>
      </c>
      <c r="DS34" s="10">
        <f t="shared" si="898"/>
        <v>95</v>
      </c>
      <c r="DT34" s="10">
        <f t="shared" si="899"/>
        <v>55</v>
      </c>
      <c r="DU34" s="10">
        <f t="shared" si="900"/>
        <v>25</v>
      </c>
      <c r="DV34" s="10">
        <f t="shared" si="901"/>
        <v>16</v>
      </c>
      <c r="DW34" s="4">
        <f t="shared" si="902"/>
        <v>191</v>
      </c>
      <c r="DX34" s="12">
        <f t="shared" si="903"/>
        <v>1.1627906976744186E-3</v>
      </c>
      <c r="DY34" s="9">
        <f t="shared" si="904"/>
        <v>3.1782945736434111E-4</v>
      </c>
      <c r="DZ34" s="12">
        <f t="shared" si="905"/>
        <v>1.4806201550387596E-3</v>
      </c>
      <c r="EA34" s="10">
        <v>0</v>
      </c>
      <c r="EB34" s="6">
        <v>0</v>
      </c>
      <c r="EC34" s="10">
        <f t="shared" si="906"/>
        <v>0</v>
      </c>
      <c r="ED34" s="6">
        <v>0</v>
      </c>
      <c r="EE34" s="6">
        <v>0</v>
      </c>
      <c r="EF34" s="6">
        <v>0</v>
      </c>
      <c r="EG34" s="6">
        <v>0</v>
      </c>
      <c r="EH34" s="6">
        <v>0</v>
      </c>
      <c r="EI34" s="6">
        <v>0</v>
      </c>
      <c r="EJ34" s="6">
        <v>0</v>
      </c>
      <c r="EK34" s="6">
        <v>0</v>
      </c>
      <c r="EL34" s="6">
        <v>0</v>
      </c>
      <c r="EM34" s="6">
        <v>0</v>
      </c>
      <c r="EN34" s="6">
        <v>0</v>
      </c>
      <c r="EO34" s="6">
        <f t="shared" si="907"/>
        <v>0</v>
      </c>
      <c r="EP34" s="6">
        <v>0</v>
      </c>
      <c r="EQ34" s="6">
        <v>0</v>
      </c>
      <c r="ER34" s="6">
        <v>0</v>
      </c>
      <c r="ES34" s="6">
        <v>9</v>
      </c>
      <c r="ET34" s="6">
        <v>1</v>
      </c>
      <c r="EU34" s="6">
        <v>10</v>
      </c>
      <c r="EV34" s="6">
        <v>0</v>
      </c>
      <c r="EW34" s="6">
        <v>0</v>
      </c>
      <c r="EX34" s="6">
        <v>0</v>
      </c>
      <c r="EY34" s="6">
        <v>0</v>
      </c>
      <c r="EZ34" s="6">
        <v>0</v>
      </c>
      <c r="FA34" s="6">
        <v>0</v>
      </c>
      <c r="FB34" s="6">
        <v>4</v>
      </c>
      <c r="FC34" s="6">
        <v>2</v>
      </c>
      <c r="FD34" s="6">
        <f t="shared" si="908"/>
        <v>6</v>
      </c>
      <c r="FE34" s="6">
        <v>0</v>
      </c>
      <c r="FF34" s="6">
        <v>0</v>
      </c>
      <c r="FG34" s="6">
        <f t="shared" si="909"/>
        <v>0</v>
      </c>
      <c r="FH34" s="6">
        <v>0</v>
      </c>
      <c r="FI34" s="6">
        <v>0</v>
      </c>
      <c r="FJ34" s="6">
        <f t="shared" si="910"/>
        <v>0</v>
      </c>
      <c r="FK34" s="6">
        <v>0</v>
      </c>
      <c r="FL34" s="6">
        <v>0</v>
      </c>
      <c r="FM34" s="6">
        <f t="shared" si="911"/>
        <v>0</v>
      </c>
      <c r="FN34" s="6">
        <v>56</v>
      </c>
      <c r="FO34" s="6">
        <v>29</v>
      </c>
      <c r="FP34" s="6">
        <f t="shared" si="912"/>
        <v>85</v>
      </c>
      <c r="FQ34" s="6">
        <v>0</v>
      </c>
      <c r="FR34" s="6">
        <v>0</v>
      </c>
      <c r="FS34" s="6">
        <f t="shared" si="913"/>
        <v>0</v>
      </c>
      <c r="FT34" s="6">
        <v>0</v>
      </c>
      <c r="FU34" s="6">
        <v>0</v>
      </c>
      <c r="FV34" s="6">
        <f t="shared" si="914"/>
        <v>0</v>
      </c>
      <c r="FW34" s="6">
        <v>0</v>
      </c>
      <c r="FX34" s="6">
        <v>0</v>
      </c>
      <c r="FY34" s="6">
        <f t="shared" si="915"/>
        <v>0</v>
      </c>
      <c r="FZ34" s="6">
        <v>0</v>
      </c>
      <c r="GA34" s="6">
        <v>0</v>
      </c>
      <c r="GB34" s="6">
        <f t="shared" si="916"/>
        <v>0</v>
      </c>
      <c r="GC34" s="6">
        <v>31</v>
      </c>
      <c r="GD34" s="6">
        <v>25</v>
      </c>
      <c r="GE34" s="6">
        <f t="shared" si="917"/>
        <v>56</v>
      </c>
      <c r="GF34" s="6">
        <v>0</v>
      </c>
      <c r="GG34" s="6">
        <v>0</v>
      </c>
      <c r="GH34" s="6">
        <f t="shared" si="918"/>
        <v>0</v>
      </c>
      <c r="GI34" s="6">
        <v>0</v>
      </c>
      <c r="GJ34" s="6">
        <v>14</v>
      </c>
      <c r="GK34" s="6">
        <f t="shared" si="919"/>
        <v>14</v>
      </c>
      <c r="GL34" s="10">
        <v>0</v>
      </c>
      <c r="GM34" s="10">
        <v>0</v>
      </c>
      <c r="GN34" s="10">
        <f t="shared" si="920"/>
        <v>0</v>
      </c>
      <c r="GO34" s="6">
        <v>0</v>
      </c>
      <c r="GP34" s="6">
        <v>0</v>
      </c>
      <c r="GQ34" s="6">
        <f t="shared" si="921"/>
        <v>0</v>
      </c>
      <c r="GR34" s="10"/>
      <c r="GS34" s="10">
        <v>7</v>
      </c>
      <c r="GT34" s="6">
        <f t="shared" si="922"/>
        <v>7</v>
      </c>
      <c r="GU34" s="6">
        <v>4</v>
      </c>
      <c r="GV34" s="6">
        <v>0</v>
      </c>
      <c r="GW34" s="6">
        <f t="shared" si="923"/>
        <v>4</v>
      </c>
      <c r="GX34" s="6">
        <v>7</v>
      </c>
      <c r="GY34" s="6">
        <v>0</v>
      </c>
      <c r="GZ34" s="6">
        <f t="shared" si="924"/>
        <v>7</v>
      </c>
      <c r="HA34" s="10">
        <f t="shared" si="925"/>
        <v>111</v>
      </c>
      <c r="HB34" s="10">
        <f t="shared" si="926"/>
        <v>78</v>
      </c>
      <c r="HC34" s="10">
        <f t="shared" si="927"/>
        <v>189</v>
      </c>
      <c r="HD34" s="10">
        <f t="shared" si="928"/>
        <v>95</v>
      </c>
      <c r="HE34" s="10">
        <f t="shared" si="929"/>
        <v>55</v>
      </c>
      <c r="HF34" s="10">
        <f t="shared" si="930"/>
        <v>25</v>
      </c>
      <c r="HG34" s="10">
        <f t="shared" si="931"/>
        <v>16</v>
      </c>
      <c r="HH34" s="10">
        <f t="shared" si="931"/>
        <v>191</v>
      </c>
      <c r="HI34" s="9">
        <f t="shared" si="932"/>
        <v>1.1627906976744186E-3</v>
      </c>
      <c r="HJ34" s="9">
        <f t="shared" si="933"/>
        <v>3.1782945736434111E-4</v>
      </c>
      <c r="HK34" s="65">
        <f t="shared" si="107"/>
        <v>1.4806201550387598E-3</v>
      </c>
      <c r="HL34" s="65">
        <f t="shared" si="108"/>
        <v>-8.4496124031007748E-4</v>
      </c>
      <c r="HM34" s="6">
        <f t="shared" si="50"/>
        <v>0</v>
      </c>
      <c r="HN34" s="6">
        <f t="shared" si="51"/>
        <v>0</v>
      </c>
      <c r="HO34" s="10">
        <f t="shared" si="52"/>
        <v>191</v>
      </c>
      <c r="HP34" s="10">
        <f t="shared" si="53"/>
        <v>189</v>
      </c>
      <c r="HQ34" s="10">
        <f t="shared" si="934"/>
        <v>2</v>
      </c>
      <c r="HR34" s="8">
        <v>1.6725699999999999</v>
      </c>
      <c r="HS34" s="10">
        <f t="shared" si="935"/>
        <v>3.3451399999999998</v>
      </c>
      <c r="HT34" s="10">
        <f t="shared" si="56"/>
        <v>454</v>
      </c>
      <c r="HU34" s="66">
        <v>300</v>
      </c>
      <c r="HV34" s="6"/>
    </row>
    <row r="35" spans="1:230" s="44" customFormat="1" ht="33.75" customHeight="1" x14ac:dyDescent="0.5">
      <c r="A35" s="6">
        <v>4760</v>
      </c>
      <c r="B35" s="6" t="s">
        <v>66</v>
      </c>
      <c r="C35" s="6" t="s">
        <v>167</v>
      </c>
      <c r="D35" s="6" t="s">
        <v>205</v>
      </c>
      <c r="E35" s="34" t="s">
        <v>53</v>
      </c>
      <c r="F35" s="6">
        <v>27</v>
      </c>
      <c r="G35" s="48">
        <v>204015</v>
      </c>
      <c r="H35" s="39" t="s">
        <v>76</v>
      </c>
      <c r="I35" s="8">
        <v>1</v>
      </c>
      <c r="J35" s="9">
        <v>0.02</v>
      </c>
      <c r="K35" s="4">
        <v>138441</v>
      </c>
      <c r="L35" s="6">
        <v>129000</v>
      </c>
      <c r="M35" s="6">
        <v>0</v>
      </c>
      <c r="N35" s="6">
        <f t="shared" si="875"/>
        <v>129000</v>
      </c>
      <c r="O35" s="6">
        <f t="shared" si="876"/>
        <v>2580</v>
      </c>
      <c r="P35" s="6">
        <f t="shared" si="877"/>
        <v>0</v>
      </c>
      <c r="Q35" s="6">
        <f t="shared" si="878"/>
        <v>2580</v>
      </c>
      <c r="R35" s="10">
        <v>309</v>
      </c>
      <c r="S35" s="10">
        <v>87</v>
      </c>
      <c r="T35" s="10">
        <v>0</v>
      </c>
      <c r="U35" s="10">
        <v>0</v>
      </c>
      <c r="V35" s="10">
        <f t="shared" si="879"/>
        <v>396</v>
      </c>
      <c r="W35" s="10">
        <v>0</v>
      </c>
      <c r="X35" s="10"/>
      <c r="Y35" s="10"/>
      <c r="Z35" s="10"/>
      <c r="AA35" s="10">
        <f t="shared" si="880"/>
        <v>0</v>
      </c>
      <c r="AB35" s="10">
        <v>8</v>
      </c>
      <c r="AC35" s="10">
        <v>0</v>
      </c>
      <c r="AD35" s="10"/>
      <c r="AE35" s="6"/>
      <c r="AF35" s="10">
        <f t="shared" si="881"/>
        <v>8</v>
      </c>
      <c r="AG35" s="10">
        <v>115</v>
      </c>
      <c r="AH35" s="10">
        <v>0</v>
      </c>
      <c r="AI35" s="10">
        <v>0</v>
      </c>
      <c r="AJ35" s="10">
        <v>0</v>
      </c>
      <c r="AK35" s="10">
        <f t="shared" si="882"/>
        <v>115</v>
      </c>
      <c r="AL35" s="10">
        <v>0</v>
      </c>
      <c r="AM35" s="10">
        <v>0</v>
      </c>
      <c r="AN35" s="10">
        <v>13</v>
      </c>
      <c r="AO35" s="6">
        <v>13</v>
      </c>
      <c r="AP35" s="10">
        <f t="shared" si="883"/>
        <v>26</v>
      </c>
      <c r="AQ35" s="10"/>
      <c r="AR35" s="11"/>
      <c r="AS35" s="10"/>
      <c r="AT35" s="10"/>
      <c r="AU35" s="6"/>
      <c r="AV35" s="6"/>
      <c r="AW35" s="6"/>
      <c r="AX35" s="6"/>
      <c r="AY35" s="6"/>
      <c r="AZ35" s="6"/>
      <c r="BA35" s="6">
        <v>0</v>
      </c>
      <c r="BB35" s="6">
        <v>0</v>
      </c>
      <c r="BC35" s="6">
        <v>0</v>
      </c>
      <c r="BD35" s="6">
        <v>0</v>
      </c>
      <c r="BE35" s="10">
        <f t="shared" si="884"/>
        <v>0</v>
      </c>
      <c r="BF35" s="6">
        <v>0</v>
      </c>
      <c r="BG35" s="6">
        <v>38</v>
      </c>
      <c r="BH35" s="6">
        <v>26</v>
      </c>
      <c r="BI35" s="6">
        <v>0</v>
      </c>
      <c r="BJ35" s="10">
        <f t="shared" si="885"/>
        <v>64</v>
      </c>
      <c r="BK35" s="6">
        <v>0</v>
      </c>
      <c r="BL35" s="6">
        <v>60</v>
      </c>
      <c r="BM35" s="6">
        <v>28</v>
      </c>
      <c r="BN35" s="6">
        <v>0</v>
      </c>
      <c r="BO35" s="10">
        <f t="shared" si="886"/>
        <v>88</v>
      </c>
      <c r="BP35" s="6">
        <v>69</v>
      </c>
      <c r="BQ35" s="6">
        <v>6</v>
      </c>
      <c r="BR35" s="6">
        <v>28</v>
      </c>
      <c r="BS35" s="6">
        <v>0</v>
      </c>
      <c r="BT35" s="10">
        <f t="shared" si="887"/>
        <v>103</v>
      </c>
      <c r="BU35" s="6">
        <v>0</v>
      </c>
      <c r="BV35" s="6">
        <v>0</v>
      </c>
      <c r="BW35" s="6">
        <v>0</v>
      </c>
      <c r="BX35" s="6">
        <v>0</v>
      </c>
      <c r="BY35" s="10">
        <f t="shared" si="888"/>
        <v>0</v>
      </c>
      <c r="BZ35" s="6">
        <v>32</v>
      </c>
      <c r="CA35" s="6">
        <v>11</v>
      </c>
      <c r="CB35" s="6">
        <v>0</v>
      </c>
      <c r="CC35" s="6">
        <v>2</v>
      </c>
      <c r="CD35" s="10">
        <f t="shared" si="936"/>
        <v>45</v>
      </c>
      <c r="CE35" s="10">
        <f>IFERROR(VLOOKUP(G35,'[1]Ass MF'!G$2:H$491,2,0),0)</f>
        <v>0</v>
      </c>
      <c r="CF35" s="10">
        <v>0</v>
      </c>
      <c r="CG35" s="10">
        <v>5</v>
      </c>
      <c r="CH35" s="10">
        <v>6</v>
      </c>
      <c r="CI35" s="10">
        <f t="shared" si="890"/>
        <v>11</v>
      </c>
      <c r="CJ35" s="10">
        <v>0</v>
      </c>
      <c r="CK35" s="10">
        <v>0</v>
      </c>
      <c r="CL35" s="10">
        <v>0</v>
      </c>
      <c r="CM35" s="10">
        <v>30</v>
      </c>
      <c r="CN35" s="10">
        <f t="shared" si="891"/>
        <v>30</v>
      </c>
      <c r="CO35" s="10">
        <v>0</v>
      </c>
      <c r="CP35" s="10">
        <v>0</v>
      </c>
      <c r="CQ35" s="10">
        <v>0</v>
      </c>
      <c r="CR35" s="10">
        <v>0</v>
      </c>
      <c r="CS35" s="10">
        <f t="shared" si="892"/>
        <v>0</v>
      </c>
      <c r="CT35" s="10">
        <v>0</v>
      </c>
      <c r="CU35" s="10">
        <v>0</v>
      </c>
      <c r="CV35" s="10">
        <v>0</v>
      </c>
      <c r="CW35" s="10">
        <v>0</v>
      </c>
      <c r="CX35" s="10">
        <f t="shared" si="893"/>
        <v>0</v>
      </c>
      <c r="CY35" s="10">
        <v>0</v>
      </c>
      <c r="CZ35" s="10">
        <v>0</v>
      </c>
      <c r="DA35" s="10">
        <v>0</v>
      </c>
      <c r="DB35" s="10"/>
      <c r="DC35" s="10">
        <f t="shared" si="894"/>
        <v>0</v>
      </c>
      <c r="DD35" s="10">
        <v>0</v>
      </c>
      <c r="DE35" s="10">
        <v>0</v>
      </c>
      <c r="DF35" s="10">
        <v>25</v>
      </c>
      <c r="DG35" s="10">
        <v>0</v>
      </c>
      <c r="DH35" s="10">
        <f t="shared" si="895"/>
        <v>25</v>
      </c>
      <c r="DI35" s="10">
        <v>3</v>
      </c>
      <c r="DJ35" s="10">
        <v>19</v>
      </c>
      <c r="DK35" s="10">
        <f>IFERROR(VLOOKUP(G35,'[2]Rep MF'!G$2:H$233,2,0),0)</f>
        <v>0</v>
      </c>
      <c r="DL35" s="10">
        <v>0</v>
      </c>
      <c r="DM35" s="10">
        <f t="shared" si="896"/>
        <v>22</v>
      </c>
      <c r="DN35" s="10">
        <v>0</v>
      </c>
      <c r="DO35" s="10">
        <v>3</v>
      </c>
      <c r="DP35" s="10">
        <v>0</v>
      </c>
      <c r="DQ35" s="10">
        <v>0</v>
      </c>
      <c r="DR35" s="10">
        <f t="shared" si="897"/>
        <v>3</v>
      </c>
      <c r="DS35" s="10">
        <f t="shared" si="898"/>
        <v>536</v>
      </c>
      <c r="DT35" s="10">
        <f t="shared" si="899"/>
        <v>224</v>
      </c>
      <c r="DU35" s="10">
        <f t="shared" si="900"/>
        <v>125</v>
      </c>
      <c r="DV35" s="10">
        <f t="shared" si="901"/>
        <v>51</v>
      </c>
      <c r="DW35" s="4">
        <f t="shared" si="902"/>
        <v>936</v>
      </c>
      <c r="DX35" s="12">
        <f t="shared" si="903"/>
        <v>5.8914728682170538E-3</v>
      </c>
      <c r="DY35" s="9">
        <f t="shared" si="904"/>
        <v>1.3643410852713178E-3</v>
      </c>
      <c r="DZ35" s="12">
        <f t="shared" si="905"/>
        <v>7.2558139534883723E-3</v>
      </c>
      <c r="EA35" s="10">
        <v>0</v>
      </c>
      <c r="EB35" s="6">
        <v>0</v>
      </c>
      <c r="EC35" s="10">
        <f t="shared" si="906"/>
        <v>0</v>
      </c>
      <c r="ED35" s="6">
        <v>0</v>
      </c>
      <c r="EE35" s="6">
        <v>0</v>
      </c>
      <c r="EF35" s="6">
        <v>0</v>
      </c>
      <c r="EG35" s="6">
        <v>0</v>
      </c>
      <c r="EH35" s="6">
        <v>0</v>
      </c>
      <c r="EI35" s="6">
        <v>0</v>
      </c>
      <c r="EJ35" s="6">
        <v>0</v>
      </c>
      <c r="EK35" s="6">
        <v>0</v>
      </c>
      <c r="EL35" s="6">
        <v>0</v>
      </c>
      <c r="EM35" s="6">
        <v>0</v>
      </c>
      <c r="EN35" s="6">
        <v>0</v>
      </c>
      <c r="EO35" s="6">
        <f t="shared" si="907"/>
        <v>0</v>
      </c>
      <c r="EP35" s="6">
        <v>0</v>
      </c>
      <c r="EQ35" s="6">
        <v>0</v>
      </c>
      <c r="ER35" s="6">
        <v>0</v>
      </c>
      <c r="ES35" s="6">
        <v>120</v>
      </c>
      <c r="ET35" s="6">
        <v>90</v>
      </c>
      <c r="EU35" s="6">
        <v>210</v>
      </c>
      <c r="EV35" s="6">
        <v>8</v>
      </c>
      <c r="EW35" s="6">
        <v>0</v>
      </c>
      <c r="EX35" s="6">
        <v>8</v>
      </c>
      <c r="EY35" s="6">
        <v>0</v>
      </c>
      <c r="EZ35" s="6">
        <v>0</v>
      </c>
      <c r="FA35" s="6">
        <v>0</v>
      </c>
      <c r="FB35" s="6">
        <v>13</v>
      </c>
      <c r="FC35" s="6">
        <v>13</v>
      </c>
      <c r="FD35" s="6">
        <f t="shared" si="908"/>
        <v>26</v>
      </c>
      <c r="FE35" s="6">
        <v>0</v>
      </c>
      <c r="FF35" s="6">
        <v>0</v>
      </c>
      <c r="FG35" s="6">
        <f t="shared" si="909"/>
        <v>0</v>
      </c>
      <c r="FH35" s="6">
        <v>0</v>
      </c>
      <c r="FI35" s="6">
        <v>0</v>
      </c>
      <c r="FJ35" s="6">
        <f t="shared" si="910"/>
        <v>0</v>
      </c>
      <c r="FK35" s="6">
        <v>0</v>
      </c>
      <c r="FL35" s="6">
        <v>0</v>
      </c>
      <c r="FM35" s="6">
        <f t="shared" si="911"/>
        <v>0</v>
      </c>
      <c r="FN35" s="6">
        <v>358</v>
      </c>
      <c r="FO35" s="6">
        <v>95</v>
      </c>
      <c r="FP35" s="6">
        <f t="shared" si="912"/>
        <v>453</v>
      </c>
      <c r="FQ35" s="6">
        <v>0</v>
      </c>
      <c r="FR35" s="6">
        <v>0</v>
      </c>
      <c r="FS35" s="6">
        <f t="shared" si="913"/>
        <v>0</v>
      </c>
      <c r="FT35" s="6">
        <v>0</v>
      </c>
      <c r="FU35" s="6">
        <v>0</v>
      </c>
      <c r="FV35" s="6">
        <f t="shared" si="914"/>
        <v>0</v>
      </c>
      <c r="FW35" s="6">
        <v>0</v>
      </c>
      <c r="FX35" s="6">
        <v>0</v>
      </c>
      <c r="FY35" s="6">
        <f t="shared" si="915"/>
        <v>0</v>
      </c>
      <c r="FZ35" s="6">
        <v>0</v>
      </c>
      <c r="GA35" s="6">
        <v>0</v>
      </c>
      <c r="GB35" s="6">
        <f t="shared" si="916"/>
        <v>0</v>
      </c>
      <c r="GC35" s="6">
        <v>134</v>
      </c>
      <c r="GD35" s="6">
        <v>25</v>
      </c>
      <c r="GE35" s="6">
        <f t="shared" si="917"/>
        <v>159</v>
      </c>
      <c r="GF35" s="6">
        <v>0</v>
      </c>
      <c r="GG35" s="6">
        <v>0</v>
      </c>
      <c r="GH35" s="6">
        <f t="shared" si="918"/>
        <v>0</v>
      </c>
      <c r="GI35" s="6">
        <v>0</v>
      </c>
      <c r="GJ35" s="6">
        <v>30</v>
      </c>
      <c r="GK35" s="6">
        <f t="shared" si="919"/>
        <v>30</v>
      </c>
      <c r="GL35" s="10">
        <v>0</v>
      </c>
      <c r="GM35" s="10">
        <v>0</v>
      </c>
      <c r="GN35" s="10">
        <f t="shared" si="920"/>
        <v>0</v>
      </c>
      <c r="GO35" s="6">
        <v>0</v>
      </c>
      <c r="GP35" s="6">
        <v>0</v>
      </c>
      <c r="GQ35" s="6">
        <f t="shared" si="921"/>
        <v>0</v>
      </c>
      <c r="GR35" s="6"/>
      <c r="GS35" s="6"/>
      <c r="GT35" s="6">
        <f t="shared" si="922"/>
        <v>0</v>
      </c>
      <c r="GU35" s="6">
        <v>25</v>
      </c>
      <c r="GV35" s="6">
        <v>0</v>
      </c>
      <c r="GW35" s="6">
        <f t="shared" si="923"/>
        <v>25</v>
      </c>
      <c r="GX35" s="6">
        <v>22</v>
      </c>
      <c r="GY35" s="6">
        <v>0</v>
      </c>
      <c r="GZ35" s="6">
        <f t="shared" si="924"/>
        <v>22</v>
      </c>
      <c r="HA35" s="10">
        <f t="shared" si="925"/>
        <v>680</v>
      </c>
      <c r="HB35" s="10">
        <f t="shared" si="926"/>
        <v>253</v>
      </c>
      <c r="HC35" s="10">
        <f t="shared" si="927"/>
        <v>933</v>
      </c>
      <c r="HD35" s="10">
        <f t="shared" si="928"/>
        <v>536</v>
      </c>
      <c r="HE35" s="10">
        <f t="shared" si="929"/>
        <v>224</v>
      </c>
      <c r="HF35" s="10">
        <f t="shared" si="930"/>
        <v>125</v>
      </c>
      <c r="HG35" s="10">
        <f t="shared" si="931"/>
        <v>51</v>
      </c>
      <c r="HH35" s="10">
        <f t="shared" si="931"/>
        <v>936</v>
      </c>
      <c r="HI35" s="9">
        <f t="shared" si="932"/>
        <v>5.8914728682170538E-3</v>
      </c>
      <c r="HJ35" s="9">
        <f t="shared" si="933"/>
        <v>1.3643410852713178E-3</v>
      </c>
      <c r="HK35" s="65">
        <f t="shared" si="107"/>
        <v>7.2558139534883714E-3</v>
      </c>
      <c r="HL35" s="65">
        <f t="shared" si="108"/>
        <v>7.2558139534883723E-3</v>
      </c>
      <c r="HM35" s="6">
        <f t="shared" si="50"/>
        <v>0</v>
      </c>
      <c r="HN35" s="6">
        <f t="shared" si="51"/>
        <v>0</v>
      </c>
      <c r="HO35" s="10">
        <f t="shared" si="52"/>
        <v>936</v>
      </c>
      <c r="HP35" s="10">
        <f t="shared" si="53"/>
        <v>933</v>
      </c>
      <c r="HQ35" s="10">
        <f t="shared" si="934"/>
        <v>3</v>
      </c>
      <c r="HR35" s="8">
        <v>19.379799999999999</v>
      </c>
      <c r="HS35" s="10">
        <f t="shared" si="935"/>
        <v>58.139399999999995</v>
      </c>
      <c r="HT35" s="10">
        <f t="shared" si="56"/>
        <v>1644</v>
      </c>
      <c r="HU35" s="66">
        <v>0</v>
      </c>
      <c r="HV35" s="6"/>
    </row>
    <row r="36" spans="1:230" s="44" customFormat="1" ht="33.75" customHeight="1" x14ac:dyDescent="0.5">
      <c r="A36" s="6">
        <v>4762</v>
      </c>
      <c r="B36" s="6" t="s">
        <v>66</v>
      </c>
      <c r="C36" s="6" t="s">
        <v>167</v>
      </c>
      <c r="D36" s="6" t="s">
        <v>205</v>
      </c>
      <c r="E36" s="34" t="s">
        <v>53</v>
      </c>
      <c r="F36" s="6">
        <v>29</v>
      </c>
      <c r="G36" s="48">
        <v>204017</v>
      </c>
      <c r="H36" s="39" t="s">
        <v>77</v>
      </c>
      <c r="I36" s="8">
        <v>1</v>
      </c>
      <c r="J36" s="9">
        <v>0.02</v>
      </c>
      <c r="K36" s="4">
        <v>134581</v>
      </c>
      <c r="L36" s="6">
        <v>129000</v>
      </c>
      <c r="M36" s="6">
        <v>0</v>
      </c>
      <c r="N36" s="6">
        <f t="shared" si="875"/>
        <v>129000</v>
      </c>
      <c r="O36" s="6">
        <f t="shared" si="876"/>
        <v>2580</v>
      </c>
      <c r="P36" s="6">
        <f t="shared" si="877"/>
        <v>0</v>
      </c>
      <c r="Q36" s="6">
        <f t="shared" si="878"/>
        <v>2580</v>
      </c>
      <c r="R36" s="10">
        <v>111</v>
      </c>
      <c r="S36" s="10">
        <v>8</v>
      </c>
      <c r="T36" s="10">
        <v>0</v>
      </c>
      <c r="U36" s="10">
        <v>0</v>
      </c>
      <c r="V36" s="10">
        <f t="shared" si="879"/>
        <v>119</v>
      </c>
      <c r="W36" s="10">
        <v>0</v>
      </c>
      <c r="X36" s="10"/>
      <c r="Y36" s="10"/>
      <c r="Z36" s="10"/>
      <c r="AA36" s="10">
        <f t="shared" si="880"/>
        <v>0</v>
      </c>
      <c r="AB36" s="10">
        <v>0</v>
      </c>
      <c r="AC36" s="10">
        <v>0</v>
      </c>
      <c r="AD36" s="10"/>
      <c r="AE36" s="6"/>
      <c r="AF36" s="10">
        <f t="shared" si="881"/>
        <v>0</v>
      </c>
      <c r="AG36" s="10">
        <v>39</v>
      </c>
      <c r="AH36" s="10">
        <v>0</v>
      </c>
      <c r="AI36" s="10">
        <v>0</v>
      </c>
      <c r="AJ36" s="10">
        <v>0</v>
      </c>
      <c r="AK36" s="10">
        <f t="shared" si="882"/>
        <v>39</v>
      </c>
      <c r="AL36" s="10">
        <v>0</v>
      </c>
      <c r="AM36" s="10">
        <v>0</v>
      </c>
      <c r="AN36" s="10">
        <v>0</v>
      </c>
      <c r="AO36" s="6">
        <v>0</v>
      </c>
      <c r="AP36" s="10">
        <f t="shared" si="883"/>
        <v>0</v>
      </c>
      <c r="AQ36" s="10"/>
      <c r="AR36" s="11"/>
      <c r="AS36" s="10"/>
      <c r="AT36" s="10"/>
      <c r="AU36" s="6"/>
      <c r="AV36" s="6"/>
      <c r="AW36" s="6"/>
      <c r="AX36" s="6"/>
      <c r="AY36" s="6"/>
      <c r="AZ36" s="6"/>
      <c r="BA36" s="6">
        <v>0</v>
      </c>
      <c r="BB36" s="6">
        <v>0</v>
      </c>
      <c r="BC36" s="6">
        <v>0</v>
      </c>
      <c r="BD36" s="6">
        <v>0</v>
      </c>
      <c r="BE36" s="10">
        <f t="shared" si="884"/>
        <v>0</v>
      </c>
      <c r="BF36" s="6">
        <v>12</v>
      </c>
      <c r="BG36" s="6">
        <v>0</v>
      </c>
      <c r="BH36" s="6">
        <v>0</v>
      </c>
      <c r="BI36" s="6">
        <v>0</v>
      </c>
      <c r="BJ36" s="10">
        <f t="shared" si="885"/>
        <v>12</v>
      </c>
      <c r="BK36" s="6">
        <v>77</v>
      </c>
      <c r="BL36" s="6">
        <v>0</v>
      </c>
      <c r="BM36" s="6">
        <v>0</v>
      </c>
      <c r="BN36" s="6">
        <v>0</v>
      </c>
      <c r="BO36" s="10">
        <f t="shared" si="886"/>
        <v>77</v>
      </c>
      <c r="BP36" s="6">
        <v>86</v>
      </c>
      <c r="BQ36" s="6">
        <v>0</v>
      </c>
      <c r="BR36" s="6">
        <v>0</v>
      </c>
      <c r="BS36" s="6">
        <v>0</v>
      </c>
      <c r="BT36" s="10">
        <f t="shared" si="887"/>
        <v>86</v>
      </c>
      <c r="BU36" s="6">
        <v>0</v>
      </c>
      <c r="BV36" s="6">
        <v>0</v>
      </c>
      <c r="BW36" s="6">
        <v>0</v>
      </c>
      <c r="BX36" s="6">
        <v>0</v>
      </c>
      <c r="BY36" s="10">
        <f t="shared" si="888"/>
        <v>0</v>
      </c>
      <c r="BZ36" s="6">
        <v>11</v>
      </c>
      <c r="CA36" s="6">
        <v>9</v>
      </c>
      <c r="CB36" s="6">
        <v>0</v>
      </c>
      <c r="CC36" s="6">
        <v>0</v>
      </c>
      <c r="CD36" s="10">
        <f t="shared" si="936"/>
        <v>20</v>
      </c>
      <c r="CE36" s="10">
        <f>IFERROR(VLOOKUP(G36,'[1]Ass MF'!G$2:H$491,2,0),0)</f>
        <v>0</v>
      </c>
      <c r="CF36" s="10">
        <v>0</v>
      </c>
      <c r="CG36" s="10">
        <v>20</v>
      </c>
      <c r="CH36" s="10">
        <v>0</v>
      </c>
      <c r="CI36" s="10">
        <f t="shared" si="890"/>
        <v>20</v>
      </c>
      <c r="CJ36" s="10">
        <v>0</v>
      </c>
      <c r="CK36" s="10">
        <v>0</v>
      </c>
      <c r="CL36" s="10">
        <v>0</v>
      </c>
      <c r="CM36" s="10">
        <v>1</v>
      </c>
      <c r="CN36" s="10">
        <f t="shared" si="891"/>
        <v>1</v>
      </c>
      <c r="CO36" s="10">
        <v>0</v>
      </c>
      <c r="CP36" s="10">
        <v>0</v>
      </c>
      <c r="CQ36" s="10">
        <v>0</v>
      </c>
      <c r="CR36" s="10">
        <v>0</v>
      </c>
      <c r="CS36" s="10">
        <f t="shared" si="892"/>
        <v>0</v>
      </c>
      <c r="CT36" s="10">
        <v>0</v>
      </c>
      <c r="CU36" s="10">
        <v>0</v>
      </c>
      <c r="CV36" s="10">
        <v>0</v>
      </c>
      <c r="CW36" s="10">
        <v>0</v>
      </c>
      <c r="CX36" s="10">
        <f t="shared" si="893"/>
        <v>0</v>
      </c>
      <c r="CY36" s="10">
        <v>3</v>
      </c>
      <c r="CZ36" s="10">
        <v>1</v>
      </c>
      <c r="DA36" s="10">
        <v>0</v>
      </c>
      <c r="DB36" s="10"/>
      <c r="DC36" s="10">
        <f t="shared" si="894"/>
        <v>4</v>
      </c>
      <c r="DD36" s="10">
        <v>0</v>
      </c>
      <c r="DE36" s="10">
        <v>0</v>
      </c>
      <c r="DF36" s="10">
        <v>6</v>
      </c>
      <c r="DG36" s="10">
        <v>0</v>
      </c>
      <c r="DH36" s="10">
        <f t="shared" si="895"/>
        <v>6</v>
      </c>
      <c r="DI36" s="10">
        <v>53</v>
      </c>
      <c r="DJ36" s="10">
        <v>2</v>
      </c>
      <c r="DK36" s="10">
        <f>IFERROR(VLOOKUP(G36,'[2]Rep MF'!G$2:H$233,2,0),0)</f>
        <v>0</v>
      </c>
      <c r="DL36" s="10">
        <v>0</v>
      </c>
      <c r="DM36" s="10">
        <f t="shared" si="896"/>
        <v>55</v>
      </c>
      <c r="DN36" s="10">
        <v>80</v>
      </c>
      <c r="DO36" s="10">
        <v>0</v>
      </c>
      <c r="DP36" s="10">
        <v>0</v>
      </c>
      <c r="DQ36" s="10">
        <v>0</v>
      </c>
      <c r="DR36" s="10">
        <f t="shared" si="897"/>
        <v>80</v>
      </c>
      <c r="DS36" s="10">
        <f t="shared" si="898"/>
        <v>472</v>
      </c>
      <c r="DT36" s="10">
        <f t="shared" si="899"/>
        <v>20</v>
      </c>
      <c r="DU36" s="10">
        <f t="shared" si="900"/>
        <v>26</v>
      </c>
      <c r="DV36" s="10">
        <f t="shared" si="901"/>
        <v>1</v>
      </c>
      <c r="DW36" s="4">
        <f t="shared" si="902"/>
        <v>519</v>
      </c>
      <c r="DX36" s="12">
        <f t="shared" si="903"/>
        <v>3.8139534883720929E-3</v>
      </c>
      <c r="DY36" s="9">
        <f t="shared" si="904"/>
        <v>2.0930232558139534E-4</v>
      </c>
      <c r="DZ36" s="12">
        <f t="shared" si="905"/>
        <v>4.0232558139534887E-3</v>
      </c>
      <c r="EA36" s="10">
        <v>0</v>
      </c>
      <c r="EB36" s="6">
        <v>0</v>
      </c>
      <c r="EC36" s="10">
        <f t="shared" si="906"/>
        <v>0</v>
      </c>
      <c r="ED36" s="6">
        <v>0</v>
      </c>
      <c r="EE36" s="6">
        <v>0</v>
      </c>
      <c r="EF36" s="6">
        <v>0</v>
      </c>
      <c r="EG36" s="6">
        <v>0</v>
      </c>
      <c r="EH36" s="6">
        <v>0</v>
      </c>
      <c r="EI36" s="6">
        <v>0</v>
      </c>
      <c r="EJ36" s="6">
        <v>0</v>
      </c>
      <c r="EK36" s="6">
        <v>0</v>
      </c>
      <c r="EL36" s="6">
        <v>0</v>
      </c>
      <c r="EM36" s="6">
        <v>0</v>
      </c>
      <c r="EN36" s="6">
        <v>0</v>
      </c>
      <c r="EO36" s="6">
        <f t="shared" si="907"/>
        <v>0</v>
      </c>
      <c r="EP36" s="6">
        <v>0</v>
      </c>
      <c r="EQ36" s="6">
        <v>0</v>
      </c>
      <c r="ER36" s="6">
        <v>0</v>
      </c>
      <c r="ES36" s="6">
        <v>53</v>
      </c>
      <c r="ET36" s="6">
        <v>9</v>
      </c>
      <c r="EU36" s="6">
        <v>62</v>
      </c>
      <c r="EV36" s="6">
        <v>0</v>
      </c>
      <c r="EW36" s="6">
        <v>0</v>
      </c>
      <c r="EX36" s="6">
        <v>0</v>
      </c>
      <c r="EY36" s="6">
        <v>0</v>
      </c>
      <c r="EZ36" s="6">
        <v>0</v>
      </c>
      <c r="FA36" s="6">
        <v>0</v>
      </c>
      <c r="FB36" s="6">
        <v>0</v>
      </c>
      <c r="FC36" s="6">
        <v>0</v>
      </c>
      <c r="FD36" s="6">
        <f t="shared" si="908"/>
        <v>0</v>
      </c>
      <c r="FE36" s="6">
        <v>0</v>
      </c>
      <c r="FF36" s="6">
        <v>0</v>
      </c>
      <c r="FG36" s="6">
        <f t="shared" si="909"/>
        <v>0</v>
      </c>
      <c r="FH36" s="6">
        <v>0</v>
      </c>
      <c r="FI36" s="6">
        <v>0</v>
      </c>
      <c r="FJ36" s="6">
        <f t="shared" si="910"/>
        <v>0</v>
      </c>
      <c r="FK36" s="6">
        <v>0</v>
      </c>
      <c r="FL36" s="6">
        <v>0</v>
      </c>
      <c r="FM36" s="6">
        <f t="shared" si="911"/>
        <v>0</v>
      </c>
      <c r="FN36" s="6">
        <v>186</v>
      </c>
      <c r="FO36" s="6">
        <v>0</v>
      </c>
      <c r="FP36" s="6">
        <f t="shared" si="912"/>
        <v>186</v>
      </c>
      <c r="FQ36" s="6">
        <v>0</v>
      </c>
      <c r="FR36" s="6">
        <v>0</v>
      </c>
      <c r="FS36" s="6">
        <f t="shared" si="913"/>
        <v>0</v>
      </c>
      <c r="FT36" s="6">
        <v>0</v>
      </c>
      <c r="FU36" s="6">
        <v>0</v>
      </c>
      <c r="FV36" s="6">
        <f t="shared" si="914"/>
        <v>0</v>
      </c>
      <c r="FW36" s="6">
        <v>0</v>
      </c>
      <c r="FX36" s="6">
        <v>0</v>
      </c>
      <c r="FY36" s="6">
        <f t="shared" si="915"/>
        <v>0</v>
      </c>
      <c r="FZ36" s="6">
        <v>0</v>
      </c>
      <c r="GA36" s="6">
        <v>0</v>
      </c>
      <c r="GB36" s="6">
        <f t="shared" si="916"/>
        <v>0</v>
      </c>
      <c r="GC36" s="6">
        <v>117</v>
      </c>
      <c r="GD36" s="6">
        <v>8</v>
      </c>
      <c r="GE36" s="6">
        <f t="shared" si="917"/>
        <v>125</v>
      </c>
      <c r="GF36" s="6">
        <v>0</v>
      </c>
      <c r="GG36" s="6">
        <v>0</v>
      </c>
      <c r="GH36" s="6">
        <f t="shared" si="918"/>
        <v>0</v>
      </c>
      <c r="GI36" s="6">
        <v>0</v>
      </c>
      <c r="GJ36" s="6">
        <v>1</v>
      </c>
      <c r="GK36" s="6">
        <f t="shared" si="919"/>
        <v>1</v>
      </c>
      <c r="GL36" s="10">
        <v>0</v>
      </c>
      <c r="GM36" s="10">
        <v>0</v>
      </c>
      <c r="GN36" s="10">
        <f t="shared" si="920"/>
        <v>0</v>
      </c>
      <c r="GO36" s="6">
        <v>0</v>
      </c>
      <c r="GP36" s="6">
        <v>0</v>
      </c>
      <c r="GQ36" s="6">
        <f t="shared" si="921"/>
        <v>0</v>
      </c>
      <c r="GR36" s="10"/>
      <c r="GS36" s="10">
        <v>4</v>
      </c>
      <c r="GT36" s="6">
        <f t="shared" si="922"/>
        <v>4</v>
      </c>
      <c r="GU36" s="6">
        <v>6</v>
      </c>
      <c r="GV36" s="6">
        <v>0</v>
      </c>
      <c r="GW36" s="6">
        <f t="shared" si="923"/>
        <v>6</v>
      </c>
      <c r="GX36" s="6">
        <v>55</v>
      </c>
      <c r="GY36" s="6">
        <v>0</v>
      </c>
      <c r="GZ36" s="6">
        <f t="shared" si="924"/>
        <v>55</v>
      </c>
      <c r="HA36" s="10">
        <f t="shared" si="925"/>
        <v>417</v>
      </c>
      <c r="HB36" s="10">
        <f t="shared" si="926"/>
        <v>22</v>
      </c>
      <c r="HC36" s="10">
        <f t="shared" si="927"/>
        <v>439</v>
      </c>
      <c r="HD36" s="10">
        <f t="shared" si="928"/>
        <v>472</v>
      </c>
      <c r="HE36" s="10">
        <f t="shared" si="929"/>
        <v>20</v>
      </c>
      <c r="HF36" s="10">
        <f t="shared" si="930"/>
        <v>26</v>
      </c>
      <c r="HG36" s="10">
        <f t="shared" si="931"/>
        <v>1</v>
      </c>
      <c r="HH36" s="10">
        <f t="shared" si="931"/>
        <v>519</v>
      </c>
      <c r="HI36" s="9">
        <f t="shared" si="932"/>
        <v>3.8139534883720929E-3</v>
      </c>
      <c r="HJ36" s="9">
        <f t="shared" si="933"/>
        <v>2.0930232558139534E-4</v>
      </c>
      <c r="HK36" s="65">
        <f t="shared" si="107"/>
        <v>4.0232558139534878E-3</v>
      </c>
      <c r="HL36" s="65">
        <f t="shared" si="108"/>
        <v>-1.6906976744186047E-2</v>
      </c>
      <c r="HM36" s="6">
        <f t="shared" si="50"/>
        <v>0</v>
      </c>
      <c r="HN36" s="6">
        <f t="shared" si="51"/>
        <v>0</v>
      </c>
      <c r="HO36" s="10">
        <f t="shared" si="52"/>
        <v>519</v>
      </c>
      <c r="HP36" s="10">
        <f t="shared" si="53"/>
        <v>439</v>
      </c>
      <c r="HQ36" s="10">
        <f t="shared" si="934"/>
        <v>80</v>
      </c>
      <c r="HR36" s="8">
        <v>0.22722000000000001</v>
      </c>
      <c r="HS36" s="10">
        <f t="shared" si="935"/>
        <v>18.177600000000002</v>
      </c>
      <c r="HT36" s="10">
        <f t="shared" si="56"/>
        <v>2061</v>
      </c>
      <c r="HU36" s="66">
        <v>2700</v>
      </c>
      <c r="HV36" s="6"/>
    </row>
    <row r="37" spans="1:230" s="44" customFormat="1" ht="33.75" customHeight="1" x14ac:dyDescent="0.5">
      <c r="A37" s="6">
        <v>4763</v>
      </c>
      <c r="B37" s="6" t="s">
        <v>66</v>
      </c>
      <c r="C37" s="6" t="s">
        <v>167</v>
      </c>
      <c r="D37" s="6" t="s">
        <v>205</v>
      </c>
      <c r="E37" s="34" t="s">
        <v>53</v>
      </c>
      <c r="F37" s="6">
        <v>30</v>
      </c>
      <c r="G37" s="48">
        <v>204018</v>
      </c>
      <c r="H37" s="39" t="s">
        <v>78</v>
      </c>
      <c r="I37" s="8">
        <v>1</v>
      </c>
      <c r="J37" s="9">
        <v>0.02</v>
      </c>
      <c r="K37" s="4">
        <v>131019</v>
      </c>
      <c r="L37" s="6">
        <v>129000</v>
      </c>
      <c r="M37" s="6">
        <v>0</v>
      </c>
      <c r="N37" s="6">
        <f t="shared" si="875"/>
        <v>129000</v>
      </c>
      <c r="O37" s="6">
        <f t="shared" si="876"/>
        <v>2580</v>
      </c>
      <c r="P37" s="6">
        <f t="shared" si="877"/>
        <v>0</v>
      </c>
      <c r="Q37" s="6">
        <f t="shared" si="878"/>
        <v>2580</v>
      </c>
      <c r="R37" s="10">
        <v>111</v>
      </c>
      <c r="S37" s="10">
        <v>8</v>
      </c>
      <c r="T37" s="10">
        <v>0</v>
      </c>
      <c r="U37" s="10">
        <v>0</v>
      </c>
      <c r="V37" s="10">
        <f t="shared" si="879"/>
        <v>119</v>
      </c>
      <c r="W37" s="10">
        <v>0</v>
      </c>
      <c r="X37" s="10"/>
      <c r="Y37" s="10"/>
      <c r="Z37" s="10"/>
      <c r="AA37" s="10">
        <f t="shared" si="880"/>
        <v>0</v>
      </c>
      <c r="AB37" s="10">
        <v>0</v>
      </c>
      <c r="AC37" s="10">
        <v>0</v>
      </c>
      <c r="AD37" s="10"/>
      <c r="AE37" s="6"/>
      <c r="AF37" s="10">
        <f t="shared" si="881"/>
        <v>0</v>
      </c>
      <c r="AG37" s="10">
        <v>39</v>
      </c>
      <c r="AH37" s="10">
        <v>0</v>
      </c>
      <c r="AI37" s="10">
        <v>0</v>
      </c>
      <c r="AJ37" s="10">
        <v>0</v>
      </c>
      <c r="AK37" s="10">
        <f t="shared" si="882"/>
        <v>39</v>
      </c>
      <c r="AL37" s="10">
        <v>0</v>
      </c>
      <c r="AM37" s="10">
        <v>0</v>
      </c>
      <c r="AN37" s="10">
        <v>0</v>
      </c>
      <c r="AO37" s="6">
        <v>0</v>
      </c>
      <c r="AP37" s="10">
        <f t="shared" si="883"/>
        <v>0</v>
      </c>
      <c r="AQ37" s="10"/>
      <c r="AR37" s="11"/>
      <c r="AS37" s="10"/>
      <c r="AT37" s="10"/>
      <c r="AU37" s="6"/>
      <c r="AV37" s="6"/>
      <c r="AW37" s="6"/>
      <c r="AX37" s="6"/>
      <c r="AY37" s="6"/>
      <c r="AZ37" s="6"/>
      <c r="BA37" s="6">
        <v>0</v>
      </c>
      <c r="BB37" s="6">
        <v>0</v>
      </c>
      <c r="BC37" s="6">
        <v>0</v>
      </c>
      <c r="BD37" s="6">
        <v>0</v>
      </c>
      <c r="BE37" s="10">
        <f t="shared" si="884"/>
        <v>0</v>
      </c>
      <c r="BF37" s="6">
        <v>3</v>
      </c>
      <c r="BG37" s="6">
        <v>0</v>
      </c>
      <c r="BH37" s="6">
        <v>20</v>
      </c>
      <c r="BI37" s="6">
        <v>0</v>
      </c>
      <c r="BJ37" s="10">
        <f t="shared" si="885"/>
        <v>23</v>
      </c>
      <c r="BK37" s="6">
        <v>35</v>
      </c>
      <c r="BL37" s="6">
        <v>0</v>
      </c>
      <c r="BM37" s="6">
        <v>0</v>
      </c>
      <c r="BN37" s="6">
        <v>0</v>
      </c>
      <c r="BO37" s="10">
        <f t="shared" si="886"/>
        <v>35</v>
      </c>
      <c r="BP37" s="6">
        <v>85</v>
      </c>
      <c r="BQ37" s="6">
        <v>0</v>
      </c>
      <c r="BR37" s="6">
        <v>0</v>
      </c>
      <c r="BS37" s="6">
        <v>0</v>
      </c>
      <c r="BT37" s="10">
        <f t="shared" si="887"/>
        <v>85</v>
      </c>
      <c r="BU37" s="6">
        <v>0</v>
      </c>
      <c r="BV37" s="6">
        <v>0</v>
      </c>
      <c r="BW37" s="6">
        <v>0</v>
      </c>
      <c r="BX37" s="6">
        <v>0</v>
      </c>
      <c r="BY37" s="10">
        <f t="shared" si="888"/>
        <v>0</v>
      </c>
      <c r="BZ37" s="6">
        <v>12</v>
      </c>
      <c r="CA37" s="6">
        <v>15</v>
      </c>
      <c r="CB37" s="6">
        <v>0</v>
      </c>
      <c r="CC37" s="6">
        <v>0</v>
      </c>
      <c r="CD37" s="10">
        <f t="shared" si="936"/>
        <v>27</v>
      </c>
      <c r="CE37" s="10">
        <f>IFERROR(VLOOKUP(G37,'[1]Ass MF'!G$2:H$491,2,0),0)</f>
        <v>0</v>
      </c>
      <c r="CF37" s="10">
        <v>0</v>
      </c>
      <c r="CG37" s="10">
        <v>33</v>
      </c>
      <c r="CH37" s="10">
        <v>2</v>
      </c>
      <c r="CI37" s="10">
        <f t="shared" si="890"/>
        <v>35</v>
      </c>
      <c r="CJ37" s="10">
        <v>0</v>
      </c>
      <c r="CK37" s="10">
        <v>0</v>
      </c>
      <c r="CL37" s="10">
        <v>0</v>
      </c>
      <c r="CM37" s="10">
        <v>7</v>
      </c>
      <c r="CN37" s="10">
        <f t="shared" si="891"/>
        <v>7</v>
      </c>
      <c r="CO37" s="10">
        <v>0</v>
      </c>
      <c r="CP37" s="10">
        <v>0</v>
      </c>
      <c r="CQ37" s="10">
        <v>0</v>
      </c>
      <c r="CR37" s="10">
        <v>0</v>
      </c>
      <c r="CS37" s="10">
        <f t="shared" si="892"/>
        <v>0</v>
      </c>
      <c r="CT37" s="10">
        <v>0</v>
      </c>
      <c r="CU37" s="10">
        <v>0</v>
      </c>
      <c r="CV37" s="10">
        <v>0</v>
      </c>
      <c r="CW37" s="10">
        <v>0</v>
      </c>
      <c r="CX37" s="10">
        <f t="shared" si="893"/>
        <v>0</v>
      </c>
      <c r="CY37" s="10">
        <v>3</v>
      </c>
      <c r="CZ37" s="10">
        <v>1</v>
      </c>
      <c r="DA37" s="10">
        <v>0</v>
      </c>
      <c r="DB37" s="10"/>
      <c r="DC37" s="10">
        <f t="shared" si="894"/>
        <v>4</v>
      </c>
      <c r="DD37" s="10">
        <v>0</v>
      </c>
      <c r="DE37" s="10">
        <v>0</v>
      </c>
      <c r="DF37" s="10">
        <v>7</v>
      </c>
      <c r="DG37" s="10">
        <v>0</v>
      </c>
      <c r="DH37" s="10">
        <f t="shared" si="895"/>
        <v>7</v>
      </c>
      <c r="DI37" s="10">
        <v>53</v>
      </c>
      <c r="DJ37" s="10">
        <v>2</v>
      </c>
      <c r="DK37" s="10">
        <f>IFERROR(VLOOKUP(G37,'[2]Rep MF'!G$2:H$233,2,0),0)</f>
        <v>0</v>
      </c>
      <c r="DL37" s="10">
        <v>0</v>
      </c>
      <c r="DM37" s="10">
        <f t="shared" si="896"/>
        <v>55</v>
      </c>
      <c r="DN37" s="10">
        <v>80</v>
      </c>
      <c r="DO37" s="10">
        <v>0</v>
      </c>
      <c r="DP37" s="10">
        <v>0</v>
      </c>
      <c r="DQ37" s="10">
        <v>0</v>
      </c>
      <c r="DR37" s="10">
        <f t="shared" si="897"/>
        <v>80</v>
      </c>
      <c r="DS37" s="10">
        <f t="shared" si="898"/>
        <v>421</v>
      </c>
      <c r="DT37" s="10">
        <f t="shared" si="899"/>
        <v>26</v>
      </c>
      <c r="DU37" s="10">
        <f t="shared" si="900"/>
        <v>60</v>
      </c>
      <c r="DV37" s="10">
        <f t="shared" si="901"/>
        <v>9</v>
      </c>
      <c r="DW37" s="4">
        <f t="shared" si="902"/>
        <v>516</v>
      </c>
      <c r="DX37" s="12">
        <f t="shared" si="903"/>
        <v>3.4651162790697676E-3</v>
      </c>
      <c r="DY37" s="9">
        <f t="shared" si="904"/>
        <v>5.3488372093023261E-4</v>
      </c>
      <c r="DZ37" s="12">
        <f t="shared" si="905"/>
        <v>4.0000000000000001E-3</v>
      </c>
      <c r="EA37" s="10">
        <v>0</v>
      </c>
      <c r="EB37" s="6">
        <v>0</v>
      </c>
      <c r="EC37" s="10">
        <f t="shared" si="906"/>
        <v>0</v>
      </c>
      <c r="ED37" s="6">
        <v>0</v>
      </c>
      <c r="EE37" s="6">
        <v>0</v>
      </c>
      <c r="EF37" s="6">
        <v>0</v>
      </c>
      <c r="EG37" s="6">
        <v>0</v>
      </c>
      <c r="EH37" s="6">
        <v>0</v>
      </c>
      <c r="EI37" s="6">
        <v>0</v>
      </c>
      <c r="EJ37" s="6">
        <v>0</v>
      </c>
      <c r="EK37" s="6">
        <v>0</v>
      </c>
      <c r="EL37" s="6">
        <v>0</v>
      </c>
      <c r="EM37" s="6">
        <v>0</v>
      </c>
      <c r="EN37" s="6">
        <v>0</v>
      </c>
      <c r="EO37" s="6">
        <f t="shared" si="907"/>
        <v>0</v>
      </c>
      <c r="EP37" s="6">
        <v>0</v>
      </c>
      <c r="EQ37" s="6">
        <v>0</v>
      </c>
      <c r="ER37" s="6">
        <v>0</v>
      </c>
      <c r="ES37" s="6">
        <v>54</v>
      </c>
      <c r="ET37" s="6">
        <v>9</v>
      </c>
      <c r="EU37" s="6">
        <v>63</v>
      </c>
      <c r="EV37" s="6">
        <v>0</v>
      </c>
      <c r="EW37" s="6">
        <v>0</v>
      </c>
      <c r="EX37" s="6">
        <v>0</v>
      </c>
      <c r="EY37" s="6">
        <v>0</v>
      </c>
      <c r="EZ37" s="6">
        <v>0</v>
      </c>
      <c r="FA37" s="6">
        <v>0</v>
      </c>
      <c r="FB37" s="6">
        <v>0</v>
      </c>
      <c r="FC37" s="6">
        <v>0</v>
      </c>
      <c r="FD37" s="6">
        <f t="shared" si="908"/>
        <v>0</v>
      </c>
      <c r="FE37" s="6">
        <v>0</v>
      </c>
      <c r="FF37" s="6">
        <v>0</v>
      </c>
      <c r="FG37" s="6">
        <f t="shared" si="909"/>
        <v>0</v>
      </c>
      <c r="FH37" s="6">
        <v>0</v>
      </c>
      <c r="FI37" s="6">
        <v>0</v>
      </c>
      <c r="FJ37" s="6">
        <f t="shared" si="910"/>
        <v>0</v>
      </c>
      <c r="FK37" s="6">
        <v>0</v>
      </c>
      <c r="FL37" s="6">
        <v>0</v>
      </c>
      <c r="FM37" s="6">
        <f t="shared" si="911"/>
        <v>0</v>
      </c>
      <c r="FN37" s="6">
        <v>154</v>
      </c>
      <c r="FO37" s="6">
        <v>0</v>
      </c>
      <c r="FP37" s="6">
        <f t="shared" si="912"/>
        <v>154</v>
      </c>
      <c r="FQ37" s="6">
        <v>0</v>
      </c>
      <c r="FR37" s="6">
        <v>0</v>
      </c>
      <c r="FS37" s="6">
        <f t="shared" si="913"/>
        <v>0</v>
      </c>
      <c r="FT37" s="6">
        <v>0</v>
      </c>
      <c r="FU37" s="6">
        <v>0</v>
      </c>
      <c r="FV37" s="6">
        <f t="shared" si="914"/>
        <v>0</v>
      </c>
      <c r="FW37" s="6">
        <v>0</v>
      </c>
      <c r="FX37" s="6">
        <v>0</v>
      </c>
      <c r="FY37" s="6">
        <f t="shared" si="915"/>
        <v>0</v>
      </c>
      <c r="FZ37" s="6">
        <v>0</v>
      </c>
      <c r="GA37" s="6">
        <v>0</v>
      </c>
      <c r="GB37" s="6">
        <f t="shared" si="916"/>
        <v>0</v>
      </c>
      <c r="GC37" s="6">
        <v>130</v>
      </c>
      <c r="GD37" s="6">
        <v>16</v>
      </c>
      <c r="GE37" s="6">
        <f t="shared" si="917"/>
        <v>146</v>
      </c>
      <c r="GF37" s="6">
        <v>0</v>
      </c>
      <c r="GG37" s="6">
        <v>0</v>
      </c>
      <c r="GH37" s="6">
        <f t="shared" si="918"/>
        <v>0</v>
      </c>
      <c r="GI37" s="6">
        <v>0</v>
      </c>
      <c r="GJ37" s="6">
        <v>7</v>
      </c>
      <c r="GK37" s="6">
        <f t="shared" si="919"/>
        <v>7</v>
      </c>
      <c r="GL37" s="10">
        <v>0</v>
      </c>
      <c r="GM37" s="10">
        <v>0</v>
      </c>
      <c r="GN37" s="10">
        <f t="shared" si="920"/>
        <v>0</v>
      </c>
      <c r="GO37" s="6">
        <v>0</v>
      </c>
      <c r="GP37" s="6">
        <v>0</v>
      </c>
      <c r="GQ37" s="6">
        <f t="shared" si="921"/>
        <v>0</v>
      </c>
      <c r="GR37" s="10"/>
      <c r="GS37" s="10">
        <v>4</v>
      </c>
      <c r="GT37" s="6">
        <f t="shared" si="922"/>
        <v>4</v>
      </c>
      <c r="GU37" s="6">
        <v>7</v>
      </c>
      <c r="GV37" s="6">
        <v>0</v>
      </c>
      <c r="GW37" s="6">
        <f t="shared" si="923"/>
        <v>7</v>
      </c>
      <c r="GX37" s="6">
        <v>55</v>
      </c>
      <c r="GY37" s="6">
        <v>0</v>
      </c>
      <c r="GZ37" s="6">
        <f t="shared" si="924"/>
        <v>55</v>
      </c>
      <c r="HA37" s="10">
        <f t="shared" si="925"/>
        <v>400</v>
      </c>
      <c r="HB37" s="10">
        <f t="shared" si="926"/>
        <v>36</v>
      </c>
      <c r="HC37" s="10">
        <f t="shared" si="927"/>
        <v>436</v>
      </c>
      <c r="HD37" s="10">
        <f t="shared" si="928"/>
        <v>421</v>
      </c>
      <c r="HE37" s="10">
        <f t="shared" si="929"/>
        <v>26</v>
      </c>
      <c r="HF37" s="10">
        <f t="shared" si="930"/>
        <v>60</v>
      </c>
      <c r="HG37" s="10">
        <f t="shared" si="931"/>
        <v>9</v>
      </c>
      <c r="HH37" s="10">
        <f t="shared" si="931"/>
        <v>516</v>
      </c>
      <c r="HI37" s="9">
        <f t="shared" si="932"/>
        <v>3.4651162790697676E-3</v>
      </c>
      <c r="HJ37" s="9">
        <f t="shared" si="933"/>
        <v>5.3488372093023261E-4</v>
      </c>
      <c r="HK37" s="65">
        <f t="shared" si="107"/>
        <v>4.0000000000000001E-3</v>
      </c>
      <c r="HL37" s="65">
        <f t="shared" si="108"/>
        <v>-2.3906976744186046E-2</v>
      </c>
      <c r="HM37" s="6">
        <f t="shared" si="50"/>
        <v>0</v>
      </c>
      <c r="HN37" s="6">
        <f t="shared" si="51"/>
        <v>0</v>
      </c>
      <c r="HO37" s="10">
        <f t="shared" si="52"/>
        <v>516</v>
      </c>
      <c r="HP37" s="10">
        <f t="shared" si="53"/>
        <v>436</v>
      </c>
      <c r="HQ37" s="10">
        <f t="shared" si="934"/>
        <v>80</v>
      </c>
      <c r="HR37" s="8">
        <v>0.12017</v>
      </c>
      <c r="HS37" s="10">
        <f t="shared" si="935"/>
        <v>9.6135999999999999</v>
      </c>
      <c r="HT37" s="10">
        <f t="shared" si="56"/>
        <v>2064</v>
      </c>
      <c r="HU37" s="66">
        <v>3600</v>
      </c>
      <c r="HV37" s="6"/>
    </row>
    <row r="38" spans="1:230" s="44" customFormat="1" ht="33.75" customHeight="1" x14ac:dyDescent="0.5">
      <c r="A38" s="6">
        <v>4764</v>
      </c>
      <c r="B38" s="6" t="s">
        <v>66</v>
      </c>
      <c r="C38" s="6" t="s">
        <v>167</v>
      </c>
      <c r="D38" s="6" t="s">
        <v>205</v>
      </c>
      <c r="E38" s="34" t="s">
        <v>53</v>
      </c>
      <c r="F38" s="6">
        <v>31</v>
      </c>
      <c r="G38" s="48">
        <v>204019</v>
      </c>
      <c r="H38" s="39" t="s">
        <v>79</v>
      </c>
      <c r="I38" s="8">
        <v>1</v>
      </c>
      <c r="J38" s="9">
        <v>0</v>
      </c>
      <c r="K38" s="4">
        <v>138477</v>
      </c>
      <c r="L38" s="6">
        <v>129000</v>
      </c>
      <c r="M38" s="6">
        <v>0</v>
      </c>
      <c r="N38" s="6">
        <f t="shared" si="875"/>
        <v>129000</v>
      </c>
      <c r="O38" s="6">
        <f t="shared" si="876"/>
        <v>0</v>
      </c>
      <c r="P38" s="6">
        <f t="shared" si="877"/>
        <v>0</v>
      </c>
      <c r="Q38" s="6">
        <f t="shared" si="878"/>
        <v>0</v>
      </c>
      <c r="R38" s="10">
        <v>0</v>
      </c>
      <c r="S38" s="10">
        <v>0</v>
      </c>
      <c r="T38" s="10">
        <v>0</v>
      </c>
      <c r="U38" s="10">
        <v>0</v>
      </c>
      <c r="V38" s="10">
        <f t="shared" si="879"/>
        <v>0</v>
      </c>
      <c r="W38" s="10">
        <v>0</v>
      </c>
      <c r="X38" s="10"/>
      <c r="Y38" s="10"/>
      <c r="Z38" s="10"/>
      <c r="AA38" s="10">
        <f t="shared" si="880"/>
        <v>0</v>
      </c>
      <c r="AB38" s="10">
        <v>0</v>
      </c>
      <c r="AC38" s="10">
        <v>0</v>
      </c>
      <c r="AD38" s="10"/>
      <c r="AE38" s="6"/>
      <c r="AF38" s="10">
        <f t="shared" si="881"/>
        <v>0</v>
      </c>
      <c r="AG38" s="10">
        <v>39</v>
      </c>
      <c r="AH38" s="10">
        <v>0</v>
      </c>
      <c r="AI38" s="10">
        <v>0</v>
      </c>
      <c r="AJ38" s="10">
        <v>0</v>
      </c>
      <c r="AK38" s="10">
        <f t="shared" si="882"/>
        <v>39</v>
      </c>
      <c r="AL38" s="10">
        <v>0</v>
      </c>
      <c r="AM38" s="10">
        <v>0</v>
      </c>
      <c r="AN38" s="10">
        <v>0</v>
      </c>
      <c r="AO38" s="6">
        <v>0</v>
      </c>
      <c r="AP38" s="10">
        <f t="shared" si="883"/>
        <v>0</v>
      </c>
      <c r="AQ38" s="10"/>
      <c r="AR38" s="11"/>
      <c r="AS38" s="10"/>
      <c r="AT38" s="10"/>
      <c r="AU38" s="6"/>
      <c r="AV38" s="6"/>
      <c r="AW38" s="6"/>
      <c r="AX38" s="6"/>
      <c r="AY38" s="6"/>
      <c r="AZ38" s="6"/>
      <c r="BA38" s="6">
        <v>0</v>
      </c>
      <c r="BB38" s="6">
        <v>0</v>
      </c>
      <c r="BC38" s="6">
        <v>0</v>
      </c>
      <c r="BD38" s="6">
        <v>0</v>
      </c>
      <c r="BE38" s="10">
        <f t="shared" si="884"/>
        <v>0</v>
      </c>
      <c r="BF38" s="6">
        <v>12</v>
      </c>
      <c r="BG38" s="6">
        <v>0</v>
      </c>
      <c r="BH38" s="6">
        <v>0</v>
      </c>
      <c r="BI38" s="6">
        <v>0</v>
      </c>
      <c r="BJ38" s="10">
        <f t="shared" si="885"/>
        <v>12</v>
      </c>
      <c r="BK38" s="6">
        <v>79</v>
      </c>
      <c r="BL38" s="6">
        <v>0</v>
      </c>
      <c r="BM38" s="6">
        <v>0</v>
      </c>
      <c r="BN38" s="6">
        <v>0</v>
      </c>
      <c r="BO38" s="10">
        <f t="shared" si="886"/>
        <v>79</v>
      </c>
      <c r="BP38" s="6">
        <v>56</v>
      </c>
      <c r="BQ38" s="6">
        <v>0</v>
      </c>
      <c r="BR38" s="6">
        <v>0</v>
      </c>
      <c r="BS38" s="6">
        <v>0</v>
      </c>
      <c r="BT38" s="10">
        <f t="shared" si="887"/>
        <v>56</v>
      </c>
      <c r="BU38" s="6">
        <v>0</v>
      </c>
      <c r="BV38" s="6">
        <v>0</v>
      </c>
      <c r="BW38" s="6">
        <v>0</v>
      </c>
      <c r="BX38" s="6">
        <v>0</v>
      </c>
      <c r="BY38" s="10">
        <f t="shared" si="888"/>
        <v>0</v>
      </c>
      <c r="BZ38" s="6">
        <v>12</v>
      </c>
      <c r="CA38" s="6">
        <v>10</v>
      </c>
      <c r="CB38" s="6">
        <v>0</v>
      </c>
      <c r="CC38" s="6">
        <v>0</v>
      </c>
      <c r="CD38" s="10">
        <f t="shared" si="936"/>
        <v>22</v>
      </c>
      <c r="CE38" s="10">
        <f>IFERROR(VLOOKUP(G38,'[1]Ass MF'!G$2:H$491,2,0),0)</f>
        <v>0</v>
      </c>
      <c r="CF38" s="10">
        <v>0</v>
      </c>
      <c r="CG38" s="10">
        <v>0</v>
      </c>
      <c r="CH38" s="10">
        <v>0</v>
      </c>
      <c r="CI38" s="10">
        <f t="shared" si="890"/>
        <v>0</v>
      </c>
      <c r="CJ38" s="10">
        <v>0</v>
      </c>
      <c r="CK38" s="10">
        <v>0</v>
      </c>
      <c r="CL38" s="10">
        <v>0</v>
      </c>
      <c r="CM38" s="10">
        <v>0</v>
      </c>
      <c r="CN38" s="10">
        <f t="shared" si="891"/>
        <v>0</v>
      </c>
      <c r="CO38" s="10">
        <v>0</v>
      </c>
      <c r="CP38" s="10">
        <v>0</v>
      </c>
      <c r="CQ38" s="10">
        <v>0</v>
      </c>
      <c r="CR38" s="10">
        <v>0</v>
      </c>
      <c r="CS38" s="10">
        <f t="shared" si="892"/>
        <v>0</v>
      </c>
      <c r="CT38" s="10">
        <v>0</v>
      </c>
      <c r="CU38" s="10">
        <v>0</v>
      </c>
      <c r="CV38" s="10">
        <v>0</v>
      </c>
      <c r="CW38" s="10">
        <v>0</v>
      </c>
      <c r="CX38" s="10">
        <f t="shared" si="893"/>
        <v>0</v>
      </c>
      <c r="CY38" s="10">
        <v>3</v>
      </c>
      <c r="CZ38" s="10">
        <v>1</v>
      </c>
      <c r="DA38" s="10">
        <v>0</v>
      </c>
      <c r="DB38" s="10"/>
      <c r="DC38" s="10">
        <f t="shared" si="894"/>
        <v>4</v>
      </c>
      <c r="DD38" s="10">
        <v>0</v>
      </c>
      <c r="DE38" s="10">
        <v>0</v>
      </c>
      <c r="DF38" s="10">
        <v>7</v>
      </c>
      <c r="DG38" s="10">
        <v>0</v>
      </c>
      <c r="DH38" s="10">
        <f t="shared" si="895"/>
        <v>7</v>
      </c>
      <c r="DI38" s="10">
        <v>53</v>
      </c>
      <c r="DJ38" s="10">
        <v>2</v>
      </c>
      <c r="DK38" s="10">
        <f>IFERROR(VLOOKUP(G38,'[2]Rep MF'!G$2:H$233,2,0),0)</f>
        <v>0</v>
      </c>
      <c r="DL38" s="10">
        <v>0</v>
      </c>
      <c r="DM38" s="10">
        <f t="shared" si="896"/>
        <v>55</v>
      </c>
      <c r="DN38" s="10">
        <v>80</v>
      </c>
      <c r="DO38" s="10">
        <v>0</v>
      </c>
      <c r="DP38" s="10">
        <v>0</v>
      </c>
      <c r="DQ38" s="10">
        <v>0</v>
      </c>
      <c r="DR38" s="10">
        <f t="shared" si="897"/>
        <v>80</v>
      </c>
      <c r="DS38" s="10">
        <f t="shared" si="898"/>
        <v>334</v>
      </c>
      <c r="DT38" s="10">
        <f t="shared" si="899"/>
        <v>13</v>
      </c>
      <c r="DU38" s="10">
        <f t="shared" si="900"/>
        <v>7</v>
      </c>
      <c r="DV38" s="10">
        <f t="shared" si="901"/>
        <v>0</v>
      </c>
      <c r="DW38" s="4">
        <f t="shared" si="902"/>
        <v>354</v>
      </c>
      <c r="DX38" s="12">
        <f t="shared" si="903"/>
        <v>2.6899224806201552E-3</v>
      </c>
      <c r="DY38" s="9">
        <f t="shared" si="904"/>
        <v>5.4263565891472867E-5</v>
      </c>
      <c r="DZ38" s="12">
        <f t="shared" si="905"/>
        <v>2.7441860465116279E-3</v>
      </c>
      <c r="EA38" s="10">
        <v>0</v>
      </c>
      <c r="EB38" s="6">
        <v>0</v>
      </c>
      <c r="EC38" s="10">
        <f t="shared" si="906"/>
        <v>0</v>
      </c>
      <c r="ED38" s="6">
        <v>0</v>
      </c>
      <c r="EE38" s="6">
        <v>0</v>
      </c>
      <c r="EF38" s="6">
        <v>0</v>
      </c>
      <c r="EG38" s="6">
        <v>0</v>
      </c>
      <c r="EH38" s="6">
        <v>0</v>
      </c>
      <c r="EI38" s="6">
        <v>0</v>
      </c>
      <c r="EJ38" s="6">
        <v>0</v>
      </c>
      <c r="EK38" s="6">
        <v>0</v>
      </c>
      <c r="EL38" s="6">
        <v>0</v>
      </c>
      <c r="EM38" s="6">
        <v>0</v>
      </c>
      <c r="EN38" s="6">
        <v>0</v>
      </c>
      <c r="EO38" s="6">
        <f t="shared" si="907"/>
        <v>0</v>
      </c>
      <c r="EP38" s="6">
        <v>0</v>
      </c>
      <c r="EQ38" s="6">
        <v>0</v>
      </c>
      <c r="ER38" s="6">
        <v>0</v>
      </c>
      <c r="ES38" s="6">
        <v>52</v>
      </c>
      <c r="ET38" s="6">
        <v>8</v>
      </c>
      <c r="EU38" s="6">
        <v>60</v>
      </c>
      <c r="EV38" s="6">
        <v>0</v>
      </c>
      <c r="EW38" s="6">
        <v>0</v>
      </c>
      <c r="EX38" s="6">
        <v>0</v>
      </c>
      <c r="EY38" s="6">
        <v>0</v>
      </c>
      <c r="EZ38" s="6">
        <v>0</v>
      </c>
      <c r="FA38" s="6">
        <v>0</v>
      </c>
      <c r="FB38" s="6">
        <v>0</v>
      </c>
      <c r="FC38" s="6">
        <v>0</v>
      </c>
      <c r="FD38" s="6">
        <f t="shared" si="908"/>
        <v>0</v>
      </c>
      <c r="FE38" s="6">
        <v>0</v>
      </c>
      <c r="FF38" s="6">
        <v>0</v>
      </c>
      <c r="FG38" s="6">
        <f t="shared" si="909"/>
        <v>0</v>
      </c>
      <c r="FH38" s="6">
        <v>0</v>
      </c>
      <c r="FI38" s="6">
        <v>0</v>
      </c>
      <c r="FJ38" s="6">
        <f t="shared" si="910"/>
        <v>0</v>
      </c>
      <c r="FK38" s="6">
        <v>0</v>
      </c>
      <c r="FL38" s="6">
        <v>0</v>
      </c>
      <c r="FM38" s="6">
        <f t="shared" si="911"/>
        <v>0</v>
      </c>
      <c r="FN38" s="6">
        <v>78</v>
      </c>
      <c r="FO38" s="6">
        <v>0</v>
      </c>
      <c r="FP38" s="6">
        <f t="shared" si="912"/>
        <v>78</v>
      </c>
      <c r="FQ38" s="6">
        <v>0</v>
      </c>
      <c r="FR38" s="6">
        <v>0</v>
      </c>
      <c r="FS38" s="6">
        <f t="shared" si="913"/>
        <v>0</v>
      </c>
      <c r="FT38" s="6">
        <v>0</v>
      </c>
      <c r="FU38" s="6">
        <v>0</v>
      </c>
      <c r="FV38" s="6">
        <f t="shared" si="914"/>
        <v>0</v>
      </c>
      <c r="FW38" s="6">
        <v>0</v>
      </c>
      <c r="FX38" s="6">
        <v>0</v>
      </c>
      <c r="FY38" s="6">
        <f t="shared" si="915"/>
        <v>0</v>
      </c>
      <c r="FZ38" s="6">
        <v>0</v>
      </c>
      <c r="GA38" s="6">
        <v>0</v>
      </c>
      <c r="GB38" s="6">
        <f t="shared" si="916"/>
        <v>0</v>
      </c>
      <c r="GC38" s="6">
        <v>68</v>
      </c>
      <c r="GD38" s="6">
        <v>2</v>
      </c>
      <c r="GE38" s="6">
        <f t="shared" si="917"/>
        <v>70</v>
      </c>
      <c r="GF38" s="6">
        <v>0</v>
      </c>
      <c r="GG38" s="6">
        <v>0</v>
      </c>
      <c r="GH38" s="6">
        <f t="shared" si="918"/>
        <v>0</v>
      </c>
      <c r="GI38" s="6">
        <v>0</v>
      </c>
      <c r="GJ38" s="6">
        <v>0</v>
      </c>
      <c r="GK38" s="6">
        <f t="shared" si="919"/>
        <v>0</v>
      </c>
      <c r="GL38" s="10">
        <v>0</v>
      </c>
      <c r="GM38" s="10">
        <v>0</v>
      </c>
      <c r="GN38" s="10">
        <f t="shared" si="920"/>
        <v>0</v>
      </c>
      <c r="GO38" s="6">
        <v>0</v>
      </c>
      <c r="GP38" s="6">
        <v>0</v>
      </c>
      <c r="GQ38" s="6">
        <f t="shared" si="921"/>
        <v>0</v>
      </c>
      <c r="GR38" s="10"/>
      <c r="GS38" s="10">
        <v>4</v>
      </c>
      <c r="GT38" s="6">
        <f t="shared" si="922"/>
        <v>4</v>
      </c>
      <c r="GU38" s="6">
        <v>7</v>
      </c>
      <c r="GV38" s="6">
        <v>0</v>
      </c>
      <c r="GW38" s="6">
        <f t="shared" si="923"/>
        <v>7</v>
      </c>
      <c r="GX38" s="6">
        <v>55</v>
      </c>
      <c r="GY38" s="6">
        <v>0</v>
      </c>
      <c r="GZ38" s="6">
        <f t="shared" si="924"/>
        <v>55</v>
      </c>
      <c r="HA38" s="10">
        <f t="shared" si="925"/>
        <v>260</v>
      </c>
      <c r="HB38" s="10">
        <f t="shared" si="926"/>
        <v>14</v>
      </c>
      <c r="HC38" s="10">
        <f t="shared" si="927"/>
        <v>274</v>
      </c>
      <c r="HD38" s="10">
        <f t="shared" si="928"/>
        <v>334</v>
      </c>
      <c r="HE38" s="10">
        <f t="shared" si="929"/>
        <v>13</v>
      </c>
      <c r="HF38" s="10">
        <f t="shared" si="930"/>
        <v>7</v>
      </c>
      <c r="HG38" s="10">
        <f t="shared" si="931"/>
        <v>0</v>
      </c>
      <c r="HH38" s="10">
        <f t="shared" si="931"/>
        <v>354</v>
      </c>
      <c r="HI38" s="9">
        <f t="shared" si="932"/>
        <v>2.6899224806201552E-3</v>
      </c>
      <c r="HJ38" s="9">
        <f t="shared" si="933"/>
        <v>5.4263565891472867E-5</v>
      </c>
      <c r="HK38" s="65">
        <f t="shared" si="107"/>
        <v>2.7441860465116279E-3</v>
      </c>
      <c r="HL38" s="65">
        <f t="shared" si="108"/>
        <v>-4.2325581395348836E-3</v>
      </c>
      <c r="HM38" s="6">
        <f t="shared" si="50"/>
        <v>0</v>
      </c>
      <c r="HN38" s="6">
        <f t="shared" si="51"/>
        <v>0</v>
      </c>
      <c r="HO38" s="10">
        <f t="shared" si="52"/>
        <v>354</v>
      </c>
      <c r="HP38" s="10">
        <f t="shared" si="53"/>
        <v>274</v>
      </c>
      <c r="HQ38" s="10">
        <f t="shared" si="934"/>
        <v>80</v>
      </c>
      <c r="HR38" s="8">
        <v>0.3</v>
      </c>
      <c r="HS38" s="10">
        <f t="shared" si="935"/>
        <v>24</v>
      </c>
      <c r="HT38" s="10">
        <f t="shared" si="56"/>
        <v>-354</v>
      </c>
      <c r="HU38" s="66">
        <v>900</v>
      </c>
      <c r="HV38" s="6"/>
    </row>
    <row r="39" spans="1:230" s="44" customFormat="1" ht="33.75" customHeight="1" x14ac:dyDescent="0.5">
      <c r="A39" s="6">
        <v>4767</v>
      </c>
      <c r="B39" s="6" t="s">
        <v>66</v>
      </c>
      <c r="C39" s="6" t="s">
        <v>167</v>
      </c>
      <c r="D39" s="6" t="s">
        <v>205</v>
      </c>
      <c r="E39" s="34" t="s">
        <v>53</v>
      </c>
      <c r="F39" s="6">
        <v>34</v>
      </c>
      <c r="G39" s="48">
        <v>204022</v>
      </c>
      <c r="H39" s="39" t="s">
        <v>80</v>
      </c>
      <c r="I39" s="8">
        <v>1</v>
      </c>
      <c r="J39" s="9">
        <v>0.02</v>
      </c>
      <c r="K39" s="4">
        <v>142510</v>
      </c>
      <c r="L39" s="6">
        <v>129000</v>
      </c>
      <c r="M39" s="6">
        <v>0</v>
      </c>
      <c r="N39" s="6">
        <f t="shared" si="875"/>
        <v>129000</v>
      </c>
      <c r="O39" s="6">
        <f t="shared" si="876"/>
        <v>2580</v>
      </c>
      <c r="P39" s="6">
        <f t="shared" si="877"/>
        <v>0</v>
      </c>
      <c r="Q39" s="6">
        <f t="shared" si="878"/>
        <v>2580</v>
      </c>
      <c r="R39" s="10">
        <v>204</v>
      </c>
      <c r="S39" s="10">
        <v>0</v>
      </c>
      <c r="T39" s="10">
        <v>0</v>
      </c>
      <c r="U39" s="10">
        <v>0</v>
      </c>
      <c r="V39" s="10">
        <f t="shared" si="879"/>
        <v>204</v>
      </c>
      <c r="W39" s="10">
        <v>0</v>
      </c>
      <c r="X39" s="10"/>
      <c r="Y39" s="10"/>
      <c r="Z39" s="10"/>
      <c r="AA39" s="10">
        <f t="shared" si="880"/>
        <v>0</v>
      </c>
      <c r="AB39" s="10">
        <v>4</v>
      </c>
      <c r="AC39" s="10">
        <v>0</v>
      </c>
      <c r="AD39" s="10"/>
      <c r="AE39" s="6"/>
      <c r="AF39" s="10">
        <f t="shared" si="881"/>
        <v>4</v>
      </c>
      <c r="AG39" s="10">
        <v>0</v>
      </c>
      <c r="AH39" s="10">
        <v>0</v>
      </c>
      <c r="AI39" s="10">
        <v>0</v>
      </c>
      <c r="AJ39" s="10">
        <v>0</v>
      </c>
      <c r="AK39" s="10">
        <f t="shared" si="882"/>
        <v>0</v>
      </c>
      <c r="AL39" s="10">
        <v>0</v>
      </c>
      <c r="AM39" s="10">
        <v>0</v>
      </c>
      <c r="AN39" s="10">
        <v>0</v>
      </c>
      <c r="AO39" s="6">
        <v>0</v>
      </c>
      <c r="AP39" s="10">
        <f t="shared" si="883"/>
        <v>0</v>
      </c>
      <c r="AQ39" s="10"/>
      <c r="AR39" s="11"/>
      <c r="AS39" s="10"/>
      <c r="AT39" s="10"/>
      <c r="AU39" s="6"/>
      <c r="AV39" s="6"/>
      <c r="AW39" s="6"/>
      <c r="AX39" s="6"/>
      <c r="AY39" s="6"/>
      <c r="AZ39" s="6"/>
      <c r="BA39" s="6">
        <v>0</v>
      </c>
      <c r="BB39" s="6">
        <v>0</v>
      </c>
      <c r="BC39" s="6">
        <v>0</v>
      </c>
      <c r="BD39" s="6">
        <v>0</v>
      </c>
      <c r="BE39" s="10">
        <f t="shared" si="884"/>
        <v>0</v>
      </c>
      <c r="BF39" s="6">
        <v>0</v>
      </c>
      <c r="BG39" s="6">
        <v>0</v>
      </c>
      <c r="BH39" s="6">
        <v>0</v>
      </c>
      <c r="BI39" s="6">
        <v>0</v>
      </c>
      <c r="BJ39" s="10">
        <f t="shared" si="885"/>
        <v>0</v>
      </c>
      <c r="BK39" s="6">
        <v>0</v>
      </c>
      <c r="BL39" s="6">
        <v>6</v>
      </c>
      <c r="BM39" s="6">
        <v>0</v>
      </c>
      <c r="BN39" s="6">
        <v>0</v>
      </c>
      <c r="BO39" s="10">
        <f t="shared" si="886"/>
        <v>6</v>
      </c>
      <c r="BP39" s="6">
        <v>0</v>
      </c>
      <c r="BQ39" s="6">
        <v>0</v>
      </c>
      <c r="BR39" s="6">
        <v>0</v>
      </c>
      <c r="BS39" s="6">
        <v>0</v>
      </c>
      <c r="BT39" s="10">
        <f t="shared" si="887"/>
        <v>0</v>
      </c>
      <c r="BU39" s="6">
        <v>0</v>
      </c>
      <c r="BV39" s="6">
        <v>0</v>
      </c>
      <c r="BW39" s="6">
        <v>0</v>
      </c>
      <c r="BX39" s="6">
        <v>0</v>
      </c>
      <c r="BY39" s="10">
        <f t="shared" si="888"/>
        <v>0</v>
      </c>
      <c r="BZ39" s="6">
        <v>7</v>
      </c>
      <c r="CA39" s="6">
        <v>2</v>
      </c>
      <c r="CB39" s="6">
        <v>0</v>
      </c>
      <c r="CC39" s="6">
        <v>0</v>
      </c>
      <c r="CD39" s="10">
        <f t="shared" si="936"/>
        <v>9</v>
      </c>
      <c r="CE39" s="10">
        <f>IFERROR(VLOOKUP(G39,'[1]Ass MF'!G$2:H$491,2,0),0)</f>
        <v>0</v>
      </c>
      <c r="CF39" s="10">
        <v>0</v>
      </c>
      <c r="CG39" s="10">
        <v>0</v>
      </c>
      <c r="CH39" s="10">
        <v>0</v>
      </c>
      <c r="CI39" s="10">
        <f t="shared" si="890"/>
        <v>0</v>
      </c>
      <c r="CJ39" s="10">
        <v>0</v>
      </c>
      <c r="CK39" s="10">
        <v>0</v>
      </c>
      <c r="CL39" s="10">
        <v>0</v>
      </c>
      <c r="CM39" s="10">
        <v>0</v>
      </c>
      <c r="CN39" s="10">
        <f t="shared" si="891"/>
        <v>0</v>
      </c>
      <c r="CO39" s="10">
        <v>0</v>
      </c>
      <c r="CP39" s="10">
        <v>0</v>
      </c>
      <c r="CQ39" s="10">
        <v>0</v>
      </c>
      <c r="CR39" s="10">
        <v>0</v>
      </c>
      <c r="CS39" s="10">
        <f t="shared" si="892"/>
        <v>0</v>
      </c>
      <c r="CT39" s="10">
        <v>0</v>
      </c>
      <c r="CU39" s="10">
        <v>0</v>
      </c>
      <c r="CV39" s="10">
        <v>0</v>
      </c>
      <c r="CW39" s="10">
        <v>0</v>
      </c>
      <c r="CX39" s="10">
        <f t="shared" si="893"/>
        <v>0</v>
      </c>
      <c r="CY39" s="10">
        <v>2</v>
      </c>
      <c r="CZ39" s="10">
        <v>0</v>
      </c>
      <c r="DA39" s="10">
        <v>0</v>
      </c>
      <c r="DB39" s="10"/>
      <c r="DC39" s="10">
        <f t="shared" si="894"/>
        <v>2</v>
      </c>
      <c r="DD39" s="10">
        <v>0</v>
      </c>
      <c r="DE39" s="10">
        <v>0</v>
      </c>
      <c r="DF39" s="10">
        <v>5</v>
      </c>
      <c r="DG39" s="10">
        <v>0</v>
      </c>
      <c r="DH39" s="10">
        <f t="shared" si="895"/>
        <v>5</v>
      </c>
      <c r="DI39" s="10">
        <v>40</v>
      </c>
      <c r="DJ39" s="10">
        <v>0</v>
      </c>
      <c r="DK39" s="10">
        <f>IFERROR(VLOOKUP(G39,'[2]Rep MF'!G$2:H$233,2,0),0)</f>
        <v>0</v>
      </c>
      <c r="DL39" s="10">
        <v>0</v>
      </c>
      <c r="DM39" s="10">
        <f t="shared" si="896"/>
        <v>40</v>
      </c>
      <c r="DN39" s="10">
        <v>35</v>
      </c>
      <c r="DO39" s="10">
        <v>0</v>
      </c>
      <c r="DP39" s="10">
        <v>0</v>
      </c>
      <c r="DQ39" s="10">
        <v>0</v>
      </c>
      <c r="DR39" s="10">
        <f t="shared" si="897"/>
        <v>35</v>
      </c>
      <c r="DS39" s="10">
        <f t="shared" si="898"/>
        <v>292</v>
      </c>
      <c r="DT39" s="10">
        <f t="shared" si="899"/>
        <v>8</v>
      </c>
      <c r="DU39" s="10">
        <f t="shared" si="900"/>
        <v>5</v>
      </c>
      <c r="DV39" s="10">
        <f t="shared" si="901"/>
        <v>0</v>
      </c>
      <c r="DW39" s="4">
        <f t="shared" si="902"/>
        <v>305</v>
      </c>
      <c r="DX39" s="12">
        <f t="shared" si="903"/>
        <v>2.3255813953488372E-3</v>
      </c>
      <c r="DY39" s="9">
        <f t="shared" si="904"/>
        <v>3.8759689922480622E-5</v>
      </c>
      <c r="DZ39" s="12">
        <f t="shared" si="905"/>
        <v>2.3643410852713176E-3</v>
      </c>
      <c r="EA39" s="10">
        <v>0</v>
      </c>
      <c r="EB39" s="6">
        <v>0</v>
      </c>
      <c r="EC39" s="10">
        <f t="shared" si="906"/>
        <v>0</v>
      </c>
      <c r="ED39" s="6">
        <v>0</v>
      </c>
      <c r="EE39" s="6">
        <v>0</v>
      </c>
      <c r="EF39" s="6">
        <v>0</v>
      </c>
      <c r="EG39" s="6">
        <v>0</v>
      </c>
      <c r="EH39" s="6">
        <v>0</v>
      </c>
      <c r="EI39" s="6">
        <v>0</v>
      </c>
      <c r="EJ39" s="6">
        <v>0</v>
      </c>
      <c r="EK39" s="6">
        <v>0</v>
      </c>
      <c r="EL39" s="6">
        <v>0</v>
      </c>
      <c r="EM39" s="6">
        <v>0</v>
      </c>
      <c r="EN39" s="6">
        <v>0</v>
      </c>
      <c r="EO39" s="6">
        <f t="shared" si="907"/>
        <v>0</v>
      </c>
      <c r="EP39" s="6">
        <v>0</v>
      </c>
      <c r="EQ39" s="6">
        <v>0</v>
      </c>
      <c r="ER39" s="6">
        <v>0</v>
      </c>
      <c r="ES39" s="6">
        <v>116</v>
      </c>
      <c r="ET39" s="6">
        <v>0</v>
      </c>
      <c r="EU39" s="6">
        <v>116</v>
      </c>
      <c r="EV39" s="6">
        <v>4</v>
      </c>
      <c r="EW39" s="6">
        <v>0</v>
      </c>
      <c r="EX39" s="6">
        <v>4</v>
      </c>
      <c r="EY39" s="6">
        <v>0</v>
      </c>
      <c r="EZ39" s="6">
        <v>0</v>
      </c>
      <c r="FA39" s="6">
        <v>0</v>
      </c>
      <c r="FB39" s="6">
        <v>0</v>
      </c>
      <c r="FC39" s="6">
        <v>0</v>
      </c>
      <c r="FD39" s="6">
        <f t="shared" si="908"/>
        <v>0</v>
      </c>
      <c r="FE39" s="6">
        <v>0</v>
      </c>
      <c r="FF39" s="6">
        <v>0</v>
      </c>
      <c r="FG39" s="6">
        <f t="shared" si="909"/>
        <v>0</v>
      </c>
      <c r="FH39" s="6">
        <v>0</v>
      </c>
      <c r="FI39" s="6">
        <v>0</v>
      </c>
      <c r="FJ39" s="6">
        <f t="shared" si="910"/>
        <v>0</v>
      </c>
      <c r="FK39" s="6">
        <v>0</v>
      </c>
      <c r="FL39" s="6">
        <v>0</v>
      </c>
      <c r="FM39" s="6">
        <f t="shared" si="911"/>
        <v>0</v>
      </c>
      <c r="FN39" s="6">
        <v>88</v>
      </c>
      <c r="FO39" s="6">
        <v>6</v>
      </c>
      <c r="FP39" s="6">
        <f t="shared" si="912"/>
        <v>94</v>
      </c>
      <c r="FQ39" s="6">
        <v>0</v>
      </c>
      <c r="FR39" s="6">
        <v>0</v>
      </c>
      <c r="FS39" s="6">
        <f t="shared" si="913"/>
        <v>0</v>
      </c>
      <c r="FT39" s="6">
        <v>0</v>
      </c>
      <c r="FU39" s="6">
        <v>0</v>
      </c>
      <c r="FV39" s="6">
        <f t="shared" si="914"/>
        <v>0</v>
      </c>
      <c r="FW39" s="6">
        <v>0</v>
      </c>
      <c r="FX39" s="6">
        <v>0</v>
      </c>
      <c r="FY39" s="6">
        <f t="shared" si="915"/>
        <v>0</v>
      </c>
      <c r="FZ39" s="6">
        <v>0</v>
      </c>
      <c r="GA39" s="6">
        <v>0</v>
      </c>
      <c r="GB39" s="6">
        <f t="shared" si="916"/>
        <v>0</v>
      </c>
      <c r="GC39" s="6">
        <v>7</v>
      </c>
      <c r="GD39" s="6">
        <v>2</v>
      </c>
      <c r="GE39" s="6">
        <f t="shared" si="917"/>
        <v>9</v>
      </c>
      <c r="GF39" s="6">
        <v>0</v>
      </c>
      <c r="GG39" s="6">
        <v>0</v>
      </c>
      <c r="GH39" s="6">
        <f t="shared" si="918"/>
        <v>0</v>
      </c>
      <c r="GI39" s="6">
        <v>0</v>
      </c>
      <c r="GJ39" s="6">
        <v>0</v>
      </c>
      <c r="GK39" s="6">
        <f t="shared" si="919"/>
        <v>0</v>
      </c>
      <c r="GL39" s="10">
        <v>0</v>
      </c>
      <c r="GM39" s="10">
        <v>0</v>
      </c>
      <c r="GN39" s="10">
        <f t="shared" si="920"/>
        <v>0</v>
      </c>
      <c r="GO39" s="6">
        <v>0</v>
      </c>
      <c r="GP39" s="6">
        <v>0</v>
      </c>
      <c r="GQ39" s="6">
        <f t="shared" si="921"/>
        <v>0</v>
      </c>
      <c r="GR39" s="10"/>
      <c r="GS39" s="10">
        <v>2</v>
      </c>
      <c r="GT39" s="6">
        <f t="shared" si="922"/>
        <v>2</v>
      </c>
      <c r="GU39" s="6">
        <v>5</v>
      </c>
      <c r="GV39" s="6">
        <v>0</v>
      </c>
      <c r="GW39" s="6">
        <f t="shared" si="923"/>
        <v>5</v>
      </c>
      <c r="GX39" s="6">
        <v>40</v>
      </c>
      <c r="GY39" s="6">
        <v>0</v>
      </c>
      <c r="GZ39" s="6">
        <f t="shared" si="924"/>
        <v>40</v>
      </c>
      <c r="HA39" s="10">
        <f t="shared" si="925"/>
        <v>260</v>
      </c>
      <c r="HB39" s="10">
        <f t="shared" si="926"/>
        <v>10</v>
      </c>
      <c r="HC39" s="10">
        <f t="shared" si="927"/>
        <v>270</v>
      </c>
      <c r="HD39" s="10">
        <f t="shared" si="928"/>
        <v>292</v>
      </c>
      <c r="HE39" s="10">
        <f t="shared" si="929"/>
        <v>8</v>
      </c>
      <c r="HF39" s="10">
        <f t="shared" si="930"/>
        <v>5</v>
      </c>
      <c r="HG39" s="10">
        <f t="shared" si="931"/>
        <v>0</v>
      </c>
      <c r="HH39" s="10">
        <f t="shared" si="931"/>
        <v>305</v>
      </c>
      <c r="HI39" s="9">
        <f t="shared" si="932"/>
        <v>2.3255813953488372E-3</v>
      </c>
      <c r="HJ39" s="9">
        <f t="shared" si="933"/>
        <v>3.8759689922480622E-5</v>
      </c>
      <c r="HK39" s="65">
        <f t="shared" si="107"/>
        <v>2.3643410852713176E-3</v>
      </c>
      <c r="HL39" s="65">
        <f t="shared" si="108"/>
        <v>-4.6124031007751939E-3</v>
      </c>
      <c r="HM39" s="6">
        <f t="shared" si="50"/>
        <v>0</v>
      </c>
      <c r="HN39" s="6">
        <f t="shared" si="51"/>
        <v>0</v>
      </c>
      <c r="HO39" s="10">
        <f t="shared" si="52"/>
        <v>305</v>
      </c>
      <c r="HP39" s="10">
        <f t="shared" si="53"/>
        <v>270</v>
      </c>
      <c r="HQ39" s="10">
        <f t="shared" si="934"/>
        <v>35</v>
      </c>
      <c r="HR39" s="8">
        <v>0.29721999999999998</v>
      </c>
      <c r="HS39" s="10">
        <f t="shared" si="935"/>
        <v>10.402699999999999</v>
      </c>
      <c r="HT39" s="10">
        <f t="shared" si="56"/>
        <v>2275</v>
      </c>
      <c r="HU39" s="66">
        <v>900</v>
      </c>
      <c r="HV39" s="6"/>
    </row>
    <row r="40" spans="1:230" s="44" customFormat="1" ht="42" customHeight="1" x14ac:dyDescent="0.5">
      <c r="A40" s="6">
        <v>4770</v>
      </c>
      <c r="B40" s="6" t="s">
        <v>66</v>
      </c>
      <c r="C40" s="6" t="s">
        <v>167</v>
      </c>
      <c r="D40" s="6" t="s">
        <v>205</v>
      </c>
      <c r="E40" s="34" t="s">
        <v>53</v>
      </c>
      <c r="F40" s="6">
        <v>37</v>
      </c>
      <c r="G40" s="48">
        <v>204025</v>
      </c>
      <c r="H40" s="39" t="s">
        <v>81</v>
      </c>
      <c r="I40" s="8">
        <v>1</v>
      </c>
      <c r="J40" s="9">
        <v>0</v>
      </c>
      <c r="K40" s="4">
        <v>148034</v>
      </c>
      <c r="L40" s="6">
        <v>129000</v>
      </c>
      <c r="M40" s="6">
        <v>0</v>
      </c>
      <c r="N40" s="6">
        <f t="shared" si="875"/>
        <v>129000</v>
      </c>
      <c r="O40" s="6">
        <f t="shared" si="876"/>
        <v>0</v>
      </c>
      <c r="P40" s="6">
        <f t="shared" si="877"/>
        <v>0</v>
      </c>
      <c r="Q40" s="6">
        <f t="shared" si="878"/>
        <v>0</v>
      </c>
      <c r="R40" s="10">
        <v>15</v>
      </c>
      <c r="S40" s="10">
        <v>150</v>
      </c>
      <c r="T40" s="10">
        <v>0</v>
      </c>
      <c r="U40" s="10">
        <v>0</v>
      </c>
      <c r="V40" s="10">
        <f t="shared" si="879"/>
        <v>165</v>
      </c>
      <c r="W40" s="10">
        <v>0</v>
      </c>
      <c r="X40" s="10"/>
      <c r="Y40" s="10"/>
      <c r="Z40" s="10"/>
      <c r="AA40" s="10">
        <f t="shared" si="880"/>
        <v>0</v>
      </c>
      <c r="AB40" s="10">
        <v>0</v>
      </c>
      <c r="AC40" s="10">
        <v>0</v>
      </c>
      <c r="AD40" s="10"/>
      <c r="AE40" s="6"/>
      <c r="AF40" s="10">
        <f t="shared" si="881"/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f t="shared" si="882"/>
        <v>0</v>
      </c>
      <c r="AL40" s="10">
        <v>0</v>
      </c>
      <c r="AM40" s="10">
        <v>0</v>
      </c>
      <c r="AN40" s="10">
        <v>0</v>
      </c>
      <c r="AO40" s="6">
        <v>0</v>
      </c>
      <c r="AP40" s="10">
        <f t="shared" si="883"/>
        <v>0</v>
      </c>
      <c r="AQ40" s="10"/>
      <c r="AR40" s="11"/>
      <c r="AS40" s="10"/>
      <c r="AT40" s="10"/>
      <c r="AU40" s="6"/>
      <c r="AV40" s="6"/>
      <c r="AW40" s="6"/>
      <c r="AX40" s="6"/>
      <c r="AY40" s="6"/>
      <c r="AZ40" s="6"/>
      <c r="BA40" s="6">
        <v>0</v>
      </c>
      <c r="BB40" s="6">
        <v>0</v>
      </c>
      <c r="BC40" s="6">
        <v>0</v>
      </c>
      <c r="BD40" s="6">
        <v>0</v>
      </c>
      <c r="BE40" s="10">
        <f t="shared" si="884"/>
        <v>0</v>
      </c>
      <c r="BF40" s="6">
        <v>0</v>
      </c>
      <c r="BG40" s="6">
        <v>30</v>
      </c>
      <c r="BH40" s="6">
        <v>0</v>
      </c>
      <c r="BI40" s="6">
        <v>0</v>
      </c>
      <c r="BJ40" s="10">
        <f t="shared" si="885"/>
        <v>30</v>
      </c>
      <c r="BK40" s="6">
        <v>0</v>
      </c>
      <c r="BL40" s="6">
        <v>70</v>
      </c>
      <c r="BM40" s="6">
        <v>0</v>
      </c>
      <c r="BN40" s="6">
        <v>0</v>
      </c>
      <c r="BO40" s="10">
        <f t="shared" si="886"/>
        <v>70</v>
      </c>
      <c r="BP40" s="6">
        <v>0</v>
      </c>
      <c r="BQ40" s="6">
        <v>0</v>
      </c>
      <c r="BR40" s="6">
        <v>0</v>
      </c>
      <c r="BS40" s="6">
        <v>0</v>
      </c>
      <c r="BT40" s="10">
        <f t="shared" si="887"/>
        <v>0</v>
      </c>
      <c r="BU40" s="6">
        <v>0</v>
      </c>
      <c r="BV40" s="6">
        <v>0</v>
      </c>
      <c r="BW40" s="6">
        <v>0</v>
      </c>
      <c r="BX40" s="6">
        <v>0</v>
      </c>
      <c r="BY40" s="10">
        <f t="shared" si="888"/>
        <v>0</v>
      </c>
      <c r="BZ40" s="6">
        <v>500</v>
      </c>
      <c r="CA40" s="6">
        <v>41</v>
      </c>
      <c r="CB40" s="6">
        <v>0</v>
      </c>
      <c r="CC40" s="6">
        <v>0</v>
      </c>
      <c r="CD40" s="10">
        <f t="shared" si="936"/>
        <v>541</v>
      </c>
      <c r="CE40" s="10">
        <f>IFERROR(VLOOKUP(G40,'[1]Ass MF'!G$2:H$491,2,0),0)</f>
        <v>0</v>
      </c>
      <c r="CF40" s="10">
        <v>0</v>
      </c>
      <c r="CG40" s="10">
        <v>0</v>
      </c>
      <c r="CH40" s="10">
        <v>0</v>
      </c>
      <c r="CI40" s="10">
        <f t="shared" si="890"/>
        <v>0</v>
      </c>
      <c r="CJ40" s="10">
        <v>0</v>
      </c>
      <c r="CK40" s="10">
        <v>0</v>
      </c>
      <c r="CL40" s="10">
        <v>0</v>
      </c>
      <c r="CM40" s="10">
        <v>0</v>
      </c>
      <c r="CN40" s="10">
        <f t="shared" si="891"/>
        <v>0</v>
      </c>
      <c r="CO40" s="10">
        <v>0</v>
      </c>
      <c r="CP40" s="10">
        <v>0</v>
      </c>
      <c r="CQ40" s="10">
        <v>0</v>
      </c>
      <c r="CR40" s="10">
        <v>0</v>
      </c>
      <c r="CS40" s="10">
        <f t="shared" si="892"/>
        <v>0</v>
      </c>
      <c r="CT40" s="10">
        <v>0</v>
      </c>
      <c r="CU40" s="10">
        <v>0</v>
      </c>
      <c r="CV40" s="10">
        <v>0</v>
      </c>
      <c r="CW40" s="10">
        <v>0</v>
      </c>
      <c r="CX40" s="10">
        <f t="shared" si="893"/>
        <v>0</v>
      </c>
      <c r="CY40" s="10">
        <v>0</v>
      </c>
      <c r="CZ40" s="10">
        <v>9</v>
      </c>
      <c r="DA40" s="10">
        <v>0</v>
      </c>
      <c r="DB40" s="10"/>
      <c r="DC40" s="10">
        <f t="shared" si="894"/>
        <v>9</v>
      </c>
      <c r="DD40" s="10">
        <v>0</v>
      </c>
      <c r="DE40" s="10">
        <v>0</v>
      </c>
      <c r="DF40" s="10">
        <v>0</v>
      </c>
      <c r="DG40" s="10">
        <v>0</v>
      </c>
      <c r="DH40" s="10">
        <f t="shared" si="895"/>
        <v>0</v>
      </c>
      <c r="DI40" s="10">
        <v>0</v>
      </c>
      <c r="DJ40" s="10">
        <v>14</v>
      </c>
      <c r="DK40" s="10">
        <f>IFERROR(VLOOKUP(G40,'[2]Rep MF'!G$2:H$233,2,0),0)</f>
        <v>0</v>
      </c>
      <c r="DL40" s="10">
        <v>0</v>
      </c>
      <c r="DM40" s="10">
        <f t="shared" si="896"/>
        <v>14</v>
      </c>
      <c r="DN40" s="10">
        <v>0</v>
      </c>
      <c r="DO40" s="10">
        <v>37</v>
      </c>
      <c r="DP40" s="10">
        <v>0</v>
      </c>
      <c r="DQ40" s="10">
        <v>0</v>
      </c>
      <c r="DR40" s="10">
        <f t="shared" si="897"/>
        <v>37</v>
      </c>
      <c r="DS40" s="10">
        <f t="shared" si="898"/>
        <v>515</v>
      </c>
      <c r="DT40" s="10">
        <f t="shared" si="899"/>
        <v>351</v>
      </c>
      <c r="DU40" s="10">
        <f t="shared" si="900"/>
        <v>0</v>
      </c>
      <c r="DV40" s="10">
        <f t="shared" si="901"/>
        <v>0</v>
      </c>
      <c r="DW40" s="4">
        <f t="shared" si="902"/>
        <v>866</v>
      </c>
      <c r="DX40" s="12">
        <f t="shared" si="903"/>
        <v>6.7131782945736435E-3</v>
      </c>
      <c r="DY40" s="9">
        <f t="shared" si="904"/>
        <v>0</v>
      </c>
      <c r="DZ40" s="12">
        <f t="shared" si="905"/>
        <v>6.7131782945736435E-3</v>
      </c>
      <c r="EA40" s="10">
        <v>0</v>
      </c>
      <c r="EB40" s="6">
        <v>0</v>
      </c>
      <c r="EC40" s="10">
        <f t="shared" si="906"/>
        <v>0</v>
      </c>
      <c r="ED40" s="6">
        <v>0</v>
      </c>
      <c r="EE40" s="6">
        <v>0</v>
      </c>
      <c r="EF40" s="6">
        <v>0</v>
      </c>
      <c r="EG40" s="6">
        <v>0</v>
      </c>
      <c r="EH40" s="6">
        <v>0</v>
      </c>
      <c r="EI40" s="6">
        <v>0</v>
      </c>
      <c r="EJ40" s="6">
        <v>0</v>
      </c>
      <c r="EK40" s="6">
        <v>0</v>
      </c>
      <c r="EL40" s="6">
        <v>0</v>
      </c>
      <c r="EM40" s="6">
        <v>0</v>
      </c>
      <c r="EN40" s="6">
        <v>0</v>
      </c>
      <c r="EO40" s="6">
        <f t="shared" si="907"/>
        <v>0</v>
      </c>
      <c r="EP40" s="6">
        <v>0</v>
      </c>
      <c r="EQ40" s="6">
        <v>0</v>
      </c>
      <c r="ER40" s="6">
        <v>0</v>
      </c>
      <c r="ES40" s="6">
        <v>0</v>
      </c>
      <c r="ET40" s="6">
        <v>4</v>
      </c>
      <c r="EU40" s="6">
        <v>4</v>
      </c>
      <c r="EV40" s="6">
        <v>0</v>
      </c>
      <c r="EW40" s="6">
        <v>0</v>
      </c>
      <c r="EX40" s="6">
        <v>0</v>
      </c>
      <c r="EY40" s="6">
        <v>0</v>
      </c>
      <c r="EZ40" s="6">
        <v>0</v>
      </c>
      <c r="FA40" s="6">
        <v>0</v>
      </c>
      <c r="FB40" s="6">
        <v>0</v>
      </c>
      <c r="FC40" s="6">
        <v>0</v>
      </c>
      <c r="FD40" s="6">
        <f t="shared" si="908"/>
        <v>0</v>
      </c>
      <c r="FE40" s="6">
        <v>0</v>
      </c>
      <c r="FF40" s="6">
        <v>0</v>
      </c>
      <c r="FG40" s="6">
        <f t="shared" si="909"/>
        <v>0</v>
      </c>
      <c r="FH40" s="6">
        <v>0</v>
      </c>
      <c r="FI40" s="6">
        <v>0</v>
      </c>
      <c r="FJ40" s="6">
        <f t="shared" si="910"/>
        <v>0</v>
      </c>
      <c r="FK40" s="6">
        <v>0</v>
      </c>
      <c r="FL40" s="6">
        <v>0</v>
      </c>
      <c r="FM40" s="6">
        <f t="shared" si="911"/>
        <v>0</v>
      </c>
      <c r="FN40" s="6">
        <v>15</v>
      </c>
      <c r="FO40" s="6">
        <v>246</v>
      </c>
      <c r="FP40" s="6">
        <f t="shared" si="912"/>
        <v>261</v>
      </c>
      <c r="FQ40" s="6">
        <v>0</v>
      </c>
      <c r="FR40" s="6">
        <v>0</v>
      </c>
      <c r="FS40" s="6">
        <f t="shared" si="913"/>
        <v>0</v>
      </c>
      <c r="FT40" s="6">
        <v>0</v>
      </c>
      <c r="FU40" s="6">
        <v>0</v>
      </c>
      <c r="FV40" s="6">
        <f t="shared" si="914"/>
        <v>0</v>
      </c>
      <c r="FW40" s="6">
        <v>0</v>
      </c>
      <c r="FX40" s="6">
        <v>0</v>
      </c>
      <c r="FY40" s="6">
        <f t="shared" si="915"/>
        <v>0</v>
      </c>
      <c r="FZ40" s="6">
        <v>0</v>
      </c>
      <c r="GA40" s="6">
        <v>0</v>
      </c>
      <c r="GB40" s="6">
        <f t="shared" si="916"/>
        <v>0</v>
      </c>
      <c r="GC40" s="6">
        <v>500</v>
      </c>
      <c r="GD40" s="6">
        <v>41</v>
      </c>
      <c r="GE40" s="6">
        <f t="shared" si="917"/>
        <v>541</v>
      </c>
      <c r="GF40" s="6">
        <v>0</v>
      </c>
      <c r="GG40" s="6">
        <v>0</v>
      </c>
      <c r="GH40" s="6">
        <f t="shared" si="918"/>
        <v>0</v>
      </c>
      <c r="GI40" s="6">
        <v>0</v>
      </c>
      <c r="GJ40" s="6">
        <v>0</v>
      </c>
      <c r="GK40" s="6">
        <f t="shared" si="919"/>
        <v>0</v>
      </c>
      <c r="GL40" s="10">
        <v>0</v>
      </c>
      <c r="GM40" s="10">
        <v>0</v>
      </c>
      <c r="GN40" s="10">
        <f t="shared" si="920"/>
        <v>0</v>
      </c>
      <c r="GO40" s="6">
        <v>0</v>
      </c>
      <c r="GP40" s="6">
        <v>0</v>
      </c>
      <c r="GQ40" s="6">
        <f t="shared" si="921"/>
        <v>0</v>
      </c>
      <c r="GR40" s="10"/>
      <c r="GS40" s="10">
        <v>9</v>
      </c>
      <c r="GT40" s="6">
        <f t="shared" si="922"/>
        <v>9</v>
      </c>
      <c r="GU40" s="6">
        <v>0</v>
      </c>
      <c r="GV40" s="6">
        <v>0</v>
      </c>
      <c r="GW40" s="6">
        <f t="shared" si="923"/>
        <v>0</v>
      </c>
      <c r="GX40" s="6">
        <v>14</v>
      </c>
      <c r="GY40" s="6">
        <v>0</v>
      </c>
      <c r="GZ40" s="6">
        <f t="shared" si="924"/>
        <v>14</v>
      </c>
      <c r="HA40" s="10">
        <f t="shared" si="925"/>
        <v>529</v>
      </c>
      <c r="HB40" s="10">
        <f t="shared" si="926"/>
        <v>300</v>
      </c>
      <c r="HC40" s="10">
        <f t="shared" si="927"/>
        <v>829</v>
      </c>
      <c r="HD40" s="10">
        <f t="shared" si="928"/>
        <v>515</v>
      </c>
      <c r="HE40" s="10">
        <f t="shared" si="929"/>
        <v>351</v>
      </c>
      <c r="HF40" s="10">
        <f t="shared" si="930"/>
        <v>0</v>
      </c>
      <c r="HG40" s="10">
        <f t="shared" si="931"/>
        <v>0</v>
      </c>
      <c r="HH40" s="10">
        <f t="shared" si="931"/>
        <v>866</v>
      </c>
      <c r="HI40" s="9">
        <f t="shared" si="932"/>
        <v>6.7131782945736435E-3</v>
      </c>
      <c r="HJ40" s="9">
        <f t="shared" si="933"/>
        <v>0</v>
      </c>
      <c r="HK40" s="65">
        <f t="shared" si="107"/>
        <v>6.7131782945736435E-3</v>
      </c>
      <c r="HL40" s="65">
        <f t="shared" si="108"/>
        <v>-2.6356589147286824E-4</v>
      </c>
      <c r="HM40" s="6">
        <f t="shared" ref="HM40:HM71" si="937">M40</f>
        <v>0</v>
      </c>
      <c r="HN40" s="6">
        <f t="shared" ref="HN40:HN71" si="938">P40</f>
        <v>0</v>
      </c>
      <c r="HO40" s="10">
        <f t="shared" ref="HO40:HO71" si="939">HH40-P40</f>
        <v>866</v>
      </c>
      <c r="HP40" s="10">
        <f t="shared" ref="HP40:HP71" si="940">HC40</f>
        <v>829</v>
      </c>
      <c r="HQ40" s="10">
        <f t="shared" si="934"/>
        <v>37</v>
      </c>
      <c r="HR40" s="8">
        <v>0.23</v>
      </c>
      <c r="HS40" s="10">
        <f t="shared" si="935"/>
        <v>8.51</v>
      </c>
      <c r="HT40" s="10">
        <f t="shared" ref="HT40:HT71" si="941">O40-HO40</f>
        <v>-866</v>
      </c>
      <c r="HU40" s="66">
        <v>900</v>
      </c>
      <c r="HV40" s="6"/>
    </row>
    <row r="41" spans="1:230" s="44" customFormat="1" ht="33.75" customHeight="1" x14ac:dyDescent="0.5">
      <c r="A41" s="6">
        <v>4773</v>
      </c>
      <c r="B41" s="6" t="s">
        <v>66</v>
      </c>
      <c r="C41" s="6" t="s">
        <v>167</v>
      </c>
      <c r="D41" s="6" t="s">
        <v>205</v>
      </c>
      <c r="E41" s="34" t="s">
        <v>53</v>
      </c>
      <c r="F41" s="6">
        <v>40</v>
      </c>
      <c r="G41" s="48">
        <v>204028</v>
      </c>
      <c r="H41" s="39" t="s">
        <v>82</v>
      </c>
      <c r="I41" s="8">
        <v>1</v>
      </c>
      <c r="J41" s="9">
        <v>0.03</v>
      </c>
      <c r="K41" s="4">
        <v>132059</v>
      </c>
      <c r="L41" s="6">
        <v>129000</v>
      </c>
      <c r="M41" s="6">
        <v>0</v>
      </c>
      <c r="N41" s="6">
        <f t="shared" si="875"/>
        <v>129000</v>
      </c>
      <c r="O41" s="6">
        <f t="shared" si="876"/>
        <v>3870</v>
      </c>
      <c r="P41" s="6">
        <f t="shared" si="877"/>
        <v>0</v>
      </c>
      <c r="Q41" s="6">
        <f t="shared" si="878"/>
        <v>3870</v>
      </c>
      <c r="R41" s="10">
        <v>1081</v>
      </c>
      <c r="S41" s="10">
        <v>1</v>
      </c>
      <c r="T41" s="10">
        <v>0</v>
      </c>
      <c r="U41" s="10">
        <v>0</v>
      </c>
      <c r="V41" s="10">
        <f t="shared" si="879"/>
        <v>1082</v>
      </c>
      <c r="W41" s="10">
        <v>0</v>
      </c>
      <c r="X41" s="10"/>
      <c r="Y41" s="10"/>
      <c r="Z41" s="10"/>
      <c r="AA41" s="10">
        <f t="shared" si="880"/>
        <v>0</v>
      </c>
      <c r="AB41" s="10">
        <v>23</v>
      </c>
      <c r="AC41" s="10">
        <v>0</v>
      </c>
      <c r="AD41" s="10"/>
      <c r="AE41" s="6"/>
      <c r="AF41" s="10">
        <f t="shared" si="881"/>
        <v>23</v>
      </c>
      <c r="AG41" s="10">
        <v>207</v>
      </c>
      <c r="AH41" s="10">
        <v>0</v>
      </c>
      <c r="AI41" s="10">
        <v>0</v>
      </c>
      <c r="AJ41" s="10">
        <v>0</v>
      </c>
      <c r="AK41" s="10">
        <f t="shared" si="882"/>
        <v>207</v>
      </c>
      <c r="AL41" s="10">
        <v>0</v>
      </c>
      <c r="AM41" s="10">
        <v>0</v>
      </c>
      <c r="AN41" s="10">
        <v>0</v>
      </c>
      <c r="AO41" s="6">
        <v>0</v>
      </c>
      <c r="AP41" s="10">
        <f t="shared" si="883"/>
        <v>0</v>
      </c>
      <c r="AQ41" s="10"/>
      <c r="AR41" s="11"/>
      <c r="AS41" s="10"/>
      <c r="AT41" s="10"/>
      <c r="AU41" s="6"/>
      <c r="AV41" s="6"/>
      <c r="AW41" s="6"/>
      <c r="AX41" s="6"/>
      <c r="AY41" s="6"/>
      <c r="AZ41" s="6"/>
      <c r="BA41" s="6">
        <v>0</v>
      </c>
      <c r="BB41" s="6">
        <v>0</v>
      </c>
      <c r="BC41" s="6">
        <v>0</v>
      </c>
      <c r="BD41" s="6">
        <v>0</v>
      </c>
      <c r="BE41" s="10">
        <f t="shared" si="884"/>
        <v>0</v>
      </c>
      <c r="BF41" s="6">
        <v>32</v>
      </c>
      <c r="BG41" s="6">
        <v>0</v>
      </c>
      <c r="BH41" s="6">
        <v>20</v>
      </c>
      <c r="BI41" s="6">
        <v>0</v>
      </c>
      <c r="BJ41" s="10">
        <f t="shared" si="885"/>
        <v>52</v>
      </c>
      <c r="BK41" s="6">
        <v>156</v>
      </c>
      <c r="BL41" s="6">
        <v>1</v>
      </c>
      <c r="BM41" s="6">
        <v>187</v>
      </c>
      <c r="BN41" s="6">
        <v>0</v>
      </c>
      <c r="BO41" s="10">
        <f t="shared" si="886"/>
        <v>344</v>
      </c>
      <c r="BP41" s="6">
        <v>121</v>
      </c>
      <c r="BQ41" s="6">
        <v>0</v>
      </c>
      <c r="BR41" s="6">
        <v>127</v>
      </c>
      <c r="BS41" s="6">
        <v>362</v>
      </c>
      <c r="BT41" s="10">
        <f t="shared" si="887"/>
        <v>610</v>
      </c>
      <c r="BU41" s="6">
        <v>28</v>
      </c>
      <c r="BV41" s="6">
        <v>0</v>
      </c>
      <c r="BW41" s="6">
        <v>16</v>
      </c>
      <c r="BX41" s="6">
        <v>70</v>
      </c>
      <c r="BY41" s="10">
        <f t="shared" si="888"/>
        <v>114</v>
      </c>
      <c r="BZ41" s="6">
        <v>38</v>
      </c>
      <c r="CA41" s="6">
        <v>7</v>
      </c>
      <c r="CB41" s="6">
        <v>0</v>
      </c>
      <c r="CC41" s="6">
        <v>75</v>
      </c>
      <c r="CD41" s="10">
        <f t="shared" si="936"/>
        <v>120</v>
      </c>
      <c r="CE41" s="10">
        <f>IFERROR(VLOOKUP(G41,'[1]Ass MF'!G$2:H$491,2,0),0)</f>
        <v>0</v>
      </c>
      <c r="CF41" s="10">
        <v>0</v>
      </c>
      <c r="CG41" s="10">
        <v>32</v>
      </c>
      <c r="CH41" s="10">
        <v>50</v>
      </c>
      <c r="CI41" s="10">
        <f t="shared" si="890"/>
        <v>82</v>
      </c>
      <c r="CJ41" s="10">
        <v>0</v>
      </c>
      <c r="CK41" s="10">
        <v>0</v>
      </c>
      <c r="CL41" s="10">
        <v>0</v>
      </c>
      <c r="CM41" s="10">
        <v>4</v>
      </c>
      <c r="CN41" s="10">
        <f t="shared" si="891"/>
        <v>4</v>
      </c>
      <c r="CO41" s="10">
        <v>0</v>
      </c>
      <c r="CP41" s="10">
        <v>0</v>
      </c>
      <c r="CQ41" s="10">
        <v>0</v>
      </c>
      <c r="CR41" s="10">
        <v>0</v>
      </c>
      <c r="CS41" s="10">
        <f t="shared" si="892"/>
        <v>0</v>
      </c>
      <c r="CT41" s="10">
        <v>0</v>
      </c>
      <c r="CU41" s="10">
        <v>0</v>
      </c>
      <c r="CV41" s="10">
        <v>0</v>
      </c>
      <c r="CW41" s="10">
        <v>0</v>
      </c>
      <c r="CX41" s="10">
        <f t="shared" si="893"/>
        <v>0</v>
      </c>
      <c r="CY41" s="10">
        <v>9</v>
      </c>
      <c r="CZ41" s="10">
        <v>0</v>
      </c>
      <c r="DA41" s="10">
        <v>0</v>
      </c>
      <c r="DB41" s="10"/>
      <c r="DC41" s="10">
        <f t="shared" si="894"/>
        <v>9</v>
      </c>
      <c r="DD41" s="10">
        <v>0</v>
      </c>
      <c r="DE41" s="10">
        <v>0</v>
      </c>
      <c r="DF41" s="10">
        <v>0</v>
      </c>
      <c r="DG41" s="10">
        <v>0</v>
      </c>
      <c r="DH41" s="10">
        <f t="shared" si="895"/>
        <v>0</v>
      </c>
      <c r="DI41" s="10">
        <v>108</v>
      </c>
      <c r="DJ41" s="10">
        <v>0</v>
      </c>
      <c r="DK41" s="10">
        <f>IFERROR(VLOOKUP(G41,'[2]Rep MF'!G$2:H$233,2,0),0)</f>
        <v>0</v>
      </c>
      <c r="DL41" s="10">
        <v>0</v>
      </c>
      <c r="DM41" s="10">
        <f t="shared" si="896"/>
        <v>108</v>
      </c>
      <c r="DN41" s="10">
        <v>41</v>
      </c>
      <c r="DO41" s="10">
        <v>0</v>
      </c>
      <c r="DP41" s="10">
        <v>0</v>
      </c>
      <c r="DQ41" s="10">
        <v>0</v>
      </c>
      <c r="DR41" s="10">
        <f t="shared" si="897"/>
        <v>41</v>
      </c>
      <c r="DS41" s="10">
        <f t="shared" si="898"/>
        <v>1844</v>
      </c>
      <c r="DT41" s="10">
        <f t="shared" si="899"/>
        <v>9</v>
      </c>
      <c r="DU41" s="10">
        <f t="shared" si="900"/>
        <v>382</v>
      </c>
      <c r="DV41" s="10">
        <f t="shared" si="901"/>
        <v>561</v>
      </c>
      <c r="DW41" s="4">
        <f t="shared" si="902"/>
        <v>2796</v>
      </c>
      <c r="DX41" s="12">
        <f t="shared" si="903"/>
        <v>1.4364341085271317E-2</v>
      </c>
      <c r="DY41" s="9">
        <f t="shared" si="904"/>
        <v>7.3100775193798446E-3</v>
      </c>
      <c r="DZ41" s="12">
        <f t="shared" si="905"/>
        <v>2.1674418604651163E-2</v>
      </c>
      <c r="EA41" s="10">
        <v>0</v>
      </c>
      <c r="EB41" s="6">
        <v>0</v>
      </c>
      <c r="EC41" s="10">
        <f t="shared" si="906"/>
        <v>0</v>
      </c>
      <c r="ED41" s="6">
        <v>0</v>
      </c>
      <c r="EE41" s="6">
        <v>0</v>
      </c>
      <c r="EF41" s="6">
        <v>0</v>
      </c>
      <c r="EG41" s="6">
        <v>0</v>
      </c>
      <c r="EH41" s="6">
        <v>0</v>
      </c>
      <c r="EI41" s="6">
        <v>0</v>
      </c>
      <c r="EJ41" s="6">
        <v>0</v>
      </c>
      <c r="EK41" s="6">
        <v>0</v>
      </c>
      <c r="EL41" s="6">
        <v>0</v>
      </c>
      <c r="EM41" s="6">
        <v>0</v>
      </c>
      <c r="EN41" s="6">
        <v>0</v>
      </c>
      <c r="EO41" s="6">
        <f t="shared" si="907"/>
        <v>0</v>
      </c>
      <c r="EP41" s="6">
        <v>0</v>
      </c>
      <c r="EQ41" s="6">
        <v>0</v>
      </c>
      <c r="ER41" s="6">
        <v>0</v>
      </c>
      <c r="ES41" s="6">
        <v>206</v>
      </c>
      <c r="ET41" s="6">
        <v>1</v>
      </c>
      <c r="EU41" s="6">
        <v>207</v>
      </c>
      <c r="EV41" s="6">
        <v>23</v>
      </c>
      <c r="EW41" s="6">
        <v>0</v>
      </c>
      <c r="EX41" s="6">
        <v>23</v>
      </c>
      <c r="EY41" s="6">
        <v>0</v>
      </c>
      <c r="EZ41" s="6">
        <v>0</v>
      </c>
      <c r="FA41" s="6">
        <v>0</v>
      </c>
      <c r="FB41" s="6">
        <v>0</v>
      </c>
      <c r="FC41" s="6">
        <v>0</v>
      </c>
      <c r="FD41" s="6">
        <f t="shared" si="908"/>
        <v>0</v>
      </c>
      <c r="FE41" s="6">
        <v>0</v>
      </c>
      <c r="FF41" s="6">
        <v>0</v>
      </c>
      <c r="FG41" s="6">
        <f t="shared" si="909"/>
        <v>0</v>
      </c>
      <c r="FH41" s="6">
        <v>0</v>
      </c>
      <c r="FI41" s="6">
        <v>0</v>
      </c>
      <c r="FJ41" s="6">
        <f t="shared" si="910"/>
        <v>0</v>
      </c>
      <c r="FK41" s="6">
        <v>0</v>
      </c>
      <c r="FL41" s="6">
        <v>0</v>
      </c>
      <c r="FM41" s="6">
        <f t="shared" si="911"/>
        <v>0</v>
      </c>
      <c r="FN41" s="6">
        <v>1477</v>
      </c>
      <c r="FO41" s="6">
        <v>1</v>
      </c>
      <c r="FP41" s="6">
        <f t="shared" si="912"/>
        <v>1478</v>
      </c>
      <c r="FQ41" s="6">
        <v>0</v>
      </c>
      <c r="FR41" s="6">
        <v>0</v>
      </c>
      <c r="FS41" s="6">
        <f t="shared" si="913"/>
        <v>0</v>
      </c>
      <c r="FT41" s="6">
        <v>0</v>
      </c>
      <c r="FU41" s="6">
        <v>0</v>
      </c>
      <c r="FV41" s="6">
        <f t="shared" si="914"/>
        <v>0</v>
      </c>
      <c r="FW41" s="6">
        <v>0</v>
      </c>
      <c r="FX41" s="6">
        <v>0</v>
      </c>
      <c r="FY41" s="6">
        <f t="shared" si="915"/>
        <v>0</v>
      </c>
      <c r="FZ41" s="6">
        <v>0</v>
      </c>
      <c r="GA41" s="6">
        <v>0</v>
      </c>
      <c r="GB41" s="6">
        <f t="shared" si="916"/>
        <v>0</v>
      </c>
      <c r="GC41" s="6">
        <v>362</v>
      </c>
      <c r="GD41" s="6">
        <v>564</v>
      </c>
      <c r="GE41" s="6">
        <f t="shared" si="917"/>
        <v>926</v>
      </c>
      <c r="GF41" s="6">
        <v>0</v>
      </c>
      <c r="GG41" s="6">
        <v>0</v>
      </c>
      <c r="GH41" s="6">
        <f t="shared" si="918"/>
        <v>0</v>
      </c>
      <c r="GI41" s="6">
        <v>0</v>
      </c>
      <c r="GJ41" s="6">
        <v>4</v>
      </c>
      <c r="GK41" s="6">
        <f t="shared" si="919"/>
        <v>4</v>
      </c>
      <c r="GL41" s="10">
        <v>0</v>
      </c>
      <c r="GM41" s="10">
        <v>0</v>
      </c>
      <c r="GN41" s="10">
        <f t="shared" si="920"/>
        <v>0</v>
      </c>
      <c r="GO41" s="6">
        <v>0</v>
      </c>
      <c r="GP41" s="6">
        <v>0</v>
      </c>
      <c r="GQ41" s="6">
        <f t="shared" si="921"/>
        <v>0</v>
      </c>
      <c r="GR41" s="10"/>
      <c r="GS41" s="10">
        <v>9</v>
      </c>
      <c r="GT41" s="6">
        <f t="shared" si="922"/>
        <v>9</v>
      </c>
      <c r="GU41" s="6">
        <v>0</v>
      </c>
      <c r="GV41" s="6">
        <v>0</v>
      </c>
      <c r="GW41" s="6">
        <f t="shared" si="923"/>
        <v>0</v>
      </c>
      <c r="GX41" s="6">
        <v>108</v>
      </c>
      <c r="GY41" s="6">
        <v>0</v>
      </c>
      <c r="GZ41" s="6">
        <f t="shared" si="924"/>
        <v>108</v>
      </c>
      <c r="HA41" s="10">
        <f t="shared" si="925"/>
        <v>2176</v>
      </c>
      <c r="HB41" s="10">
        <f t="shared" si="926"/>
        <v>579</v>
      </c>
      <c r="HC41" s="10">
        <f t="shared" si="927"/>
        <v>2755</v>
      </c>
      <c r="HD41" s="10">
        <f t="shared" si="928"/>
        <v>1844</v>
      </c>
      <c r="HE41" s="10">
        <f t="shared" si="929"/>
        <v>9</v>
      </c>
      <c r="HF41" s="10">
        <f t="shared" si="930"/>
        <v>382</v>
      </c>
      <c r="HG41" s="10">
        <f t="shared" si="931"/>
        <v>561</v>
      </c>
      <c r="HH41" s="10">
        <f t="shared" si="931"/>
        <v>2796</v>
      </c>
      <c r="HI41" s="9">
        <f t="shared" si="932"/>
        <v>1.4364341085271317E-2</v>
      </c>
      <c r="HJ41" s="9">
        <f t="shared" si="933"/>
        <v>7.3100775193798446E-3</v>
      </c>
      <c r="HK41" s="65">
        <f t="shared" si="107"/>
        <v>2.1674418604651163E-2</v>
      </c>
      <c r="HL41" s="65">
        <f t="shared" si="108"/>
        <v>2.1674418604651163E-2</v>
      </c>
      <c r="HM41" s="6">
        <f t="shared" si="937"/>
        <v>0</v>
      </c>
      <c r="HN41" s="6">
        <f t="shared" si="938"/>
        <v>0</v>
      </c>
      <c r="HO41" s="10">
        <f t="shared" si="939"/>
        <v>2796</v>
      </c>
      <c r="HP41" s="10">
        <f t="shared" si="940"/>
        <v>2755</v>
      </c>
      <c r="HQ41" s="10">
        <f t="shared" si="934"/>
        <v>41</v>
      </c>
      <c r="HR41" s="8">
        <v>1.59595</v>
      </c>
      <c r="HS41" s="10">
        <f t="shared" si="935"/>
        <v>65.433949999999996</v>
      </c>
      <c r="HT41" s="10">
        <f t="shared" si="941"/>
        <v>1074</v>
      </c>
      <c r="HU41" s="66">
        <v>0</v>
      </c>
      <c r="HV41" s="6"/>
    </row>
    <row r="42" spans="1:230" s="44" customFormat="1" ht="33.75" customHeight="1" x14ac:dyDescent="0.5">
      <c r="A42" s="6">
        <v>4774</v>
      </c>
      <c r="B42" s="6" t="s">
        <v>66</v>
      </c>
      <c r="C42" s="6" t="s">
        <v>167</v>
      </c>
      <c r="D42" s="6" t="s">
        <v>205</v>
      </c>
      <c r="E42" s="34" t="s">
        <v>53</v>
      </c>
      <c r="F42" s="6">
        <v>41</v>
      </c>
      <c r="G42" s="48">
        <v>204029</v>
      </c>
      <c r="H42" s="39" t="s">
        <v>83</v>
      </c>
      <c r="I42" s="8">
        <v>1</v>
      </c>
      <c r="J42" s="9">
        <v>0.03</v>
      </c>
      <c r="K42" s="4">
        <v>135565</v>
      </c>
      <c r="L42" s="6">
        <v>129000</v>
      </c>
      <c r="M42" s="6">
        <v>0</v>
      </c>
      <c r="N42" s="6">
        <f t="shared" si="875"/>
        <v>129000</v>
      </c>
      <c r="O42" s="6">
        <f t="shared" si="876"/>
        <v>3870</v>
      </c>
      <c r="P42" s="6">
        <f t="shared" si="877"/>
        <v>0</v>
      </c>
      <c r="Q42" s="6">
        <f t="shared" si="878"/>
        <v>3870</v>
      </c>
      <c r="R42" s="10">
        <v>255</v>
      </c>
      <c r="S42" s="10">
        <v>210</v>
      </c>
      <c r="T42" s="10">
        <v>0</v>
      </c>
      <c r="U42" s="10">
        <v>0</v>
      </c>
      <c r="V42" s="10">
        <f t="shared" si="879"/>
        <v>465</v>
      </c>
      <c r="W42" s="10">
        <v>0</v>
      </c>
      <c r="X42" s="10"/>
      <c r="Y42" s="10"/>
      <c r="Z42" s="10"/>
      <c r="AA42" s="10">
        <f t="shared" si="880"/>
        <v>0</v>
      </c>
      <c r="AB42" s="10">
        <v>180</v>
      </c>
      <c r="AC42" s="10">
        <v>0</v>
      </c>
      <c r="AD42" s="10"/>
      <c r="AE42" s="6"/>
      <c r="AF42" s="10">
        <f t="shared" si="881"/>
        <v>180</v>
      </c>
      <c r="AG42" s="10">
        <v>35</v>
      </c>
      <c r="AH42" s="10">
        <v>0</v>
      </c>
      <c r="AI42" s="10">
        <v>0</v>
      </c>
      <c r="AJ42" s="10">
        <v>0</v>
      </c>
      <c r="AK42" s="10">
        <f t="shared" si="882"/>
        <v>35</v>
      </c>
      <c r="AL42" s="10">
        <v>0</v>
      </c>
      <c r="AM42" s="10">
        <v>0</v>
      </c>
      <c r="AN42" s="10">
        <v>0</v>
      </c>
      <c r="AO42" s="6">
        <v>0</v>
      </c>
      <c r="AP42" s="10">
        <f t="shared" si="883"/>
        <v>0</v>
      </c>
      <c r="AQ42" s="10"/>
      <c r="AR42" s="11"/>
      <c r="AS42" s="10"/>
      <c r="AT42" s="10"/>
      <c r="AU42" s="6"/>
      <c r="AV42" s="6"/>
      <c r="AW42" s="6"/>
      <c r="AX42" s="6"/>
      <c r="AY42" s="6"/>
      <c r="AZ42" s="6"/>
      <c r="BA42" s="6">
        <v>0</v>
      </c>
      <c r="BB42" s="6">
        <v>0</v>
      </c>
      <c r="BC42" s="6">
        <v>0</v>
      </c>
      <c r="BD42" s="6">
        <v>0</v>
      </c>
      <c r="BE42" s="10">
        <f t="shared" si="884"/>
        <v>0</v>
      </c>
      <c r="BF42" s="6">
        <v>17</v>
      </c>
      <c r="BG42" s="6">
        <v>0</v>
      </c>
      <c r="BH42" s="6">
        <v>20</v>
      </c>
      <c r="BI42" s="6">
        <v>0</v>
      </c>
      <c r="BJ42" s="10">
        <f t="shared" si="885"/>
        <v>37</v>
      </c>
      <c r="BK42" s="6">
        <v>121</v>
      </c>
      <c r="BL42" s="6">
        <v>0</v>
      </c>
      <c r="BM42" s="6">
        <v>0</v>
      </c>
      <c r="BN42" s="6">
        <v>0</v>
      </c>
      <c r="BO42" s="10">
        <f t="shared" si="886"/>
        <v>121</v>
      </c>
      <c r="BP42" s="6">
        <v>79</v>
      </c>
      <c r="BQ42" s="6">
        <v>0</v>
      </c>
      <c r="BR42" s="6">
        <v>4</v>
      </c>
      <c r="BS42" s="6">
        <v>0</v>
      </c>
      <c r="BT42" s="10">
        <f t="shared" si="887"/>
        <v>83</v>
      </c>
      <c r="BU42" s="6">
        <v>0</v>
      </c>
      <c r="BV42" s="6">
        <v>0</v>
      </c>
      <c r="BW42" s="6">
        <v>0</v>
      </c>
      <c r="BX42" s="6">
        <v>0</v>
      </c>
      <c r="BY42" s="10">
        <f t="shared" si="888"/>
        <v>0</v>
      </c>
      <c r="BZ42" s="6">
        <v>516</v>
      </c>
      <c r="CA42" s="6">
        <v>0</v>
      </c>
      <c r="CB42" s="6">
        <v>23</v>
      </c>
      <c r="CC42" s="6">
        <v>0</v>
      </c>
      <c r="CD42" s="10">
        <f t="shared" si="936"/>
        <v>539</v>
      </c>
      <c r="CE42" s="10">
        <f>IFERROR(VLOOKUP(G42,'[1]Ass MF'!G$2:H$491,2,0),0)</f>
        <v>0</v>
      </c>
      <c r="CF42" s="10">
        <v>0</v>
      </c>
      <c r="CG42" s="10">
        <v>16</v>
      </c>
      <c r="CH42" s="10">
        <v>5</v>
      </c>
      <c r="CI42" s="10">
        <f t="shared" si="890"/>
        <v>21</v>
      </c>
      <c r="CJ42" s="10">
        <v>0</v>
      </c>
      <c r="CK42" s="10">
        <v>0</v>
      </c>
      <c r="CL42" s="10">
        <v>0</v>
      </c>
      <c r="CM42" s="10">
        <v>0</v>
      </c>
      <c r="CN42" s="10">
        <f t="shared" si="891"/>
        <v>0</v>
      </c>
      <c r="CO42" s="10">
        <v>0</v>
      </c>
      <c r="CP42" s="10">
        <v>0</v>
      </c>
      <c r="CQ42" s="10">
        <v>0</v>
      </c>
      <c r="CR42" s="10">
        <v>0</v>
      </c>
      <c r="CS42" s="10">
        <f t="shared" si="892"/>
        <v>0</v>
      </c>
      <c r="CT42" s="10">
        <v>0</v>
      </c>
      <c r="CU42" s="10">
        <v>0</v>
      </c>
      <c r="CV42" s="10">
        <v>0</v>
      </c>
      <c r="CW42" s="10">
        <v>0</v>
      </c>
      <c r="CX42" s="10">
        <f t="shared" si="893"/>
        <v>0</v>
      </c>
      <c r="CY42" s="10">
        <v>2</v>
      </c>
      <c r="CZ42" s="10">
        <v>0</v>
      </c>
      <c r="DA42" s="10">
        <v>0</v>
      </c>
      <c r="DB42" s="10"/>
      <c r="DC42" s="10">
        <f t="shared" si="894"/>
        <v>2</v>
      </c>
      <c r="DD42" s="10">
        <v>0</v>
      </c>
      <c r="DE42" s="10">
        <v>0</v>
      </c>
      <c r="DF42" s="10">
        <v>32</v>
      </c>
      <c r="DG42" s="10">
        <v>0</v>
      </c>
      <c r="DH42" s="10">
        <f t="shared" si="895"/>
        <v>32</v>
      </c>
      <c r="DI42" s="10">
        <v>27</v>
      </c>
      <c r="DJ42" s="10">
        <v>45</v>
      </c>
      <c r="DK42" s="10">
        <f>IFERROR(VLOOKUP(G42,'[2]Rep MF'!G$2:H$233,2,0),0)</f>
        <v>0</v>
      </c>
      <c r="DL42" s="10">
        <v>0</v>
      </c>
      <c r="DM42" s="10">
        <f t="shared" si="896"/>
        <v>72</v>
      </c>
      <c r="DN42" s="10">
        <v>28</v>
      </c>
      <c r="DO42" s="10">
        <v>9</v>
      </c>
      <c r="DP42" s="10">
        <v>0</v>
      </c>
      <c r="DQ42" s="10">
        <v>0</v>
      </c>
      <c r="DR42" s="10">
        <f t="shared" si="897"/>
        <v>37</v>
      </c>
      <c r="DS42" s="10">
        <f t="shared" si="898"/>
        <v>1260</v>
      </c>
      <c r="DT42" s="10">
        <f t="shared" si="899"/>
        <v>264</v>
      </c>
      <c r="DU42" s="10">
        <f t="shared" si="900"/>
        <v>95</v>
      </c>
      <c r="DV42" s="10">
        <f t="shared" si="901"/>
        <v>5</v>
      </c>
      <c r="DW42" s="4">
        <f t="shared" si="902"/>
        <v>1624</v>
      </c>
      <c r="DX42" s="12">
        <f t="shared" si="903"/>
        <v>1.1813953488372093E-2</v>
      </c>
      <c r="DY42" s="9">
        <f t="shared" si="904"/>
        <v>7.7519379844961239E-4</v>
      </c>
      <c r="DZ42" s="12">
        <f t="shared" si="905"/>
        <v>1.2589147286821705E-2</v>
      </c>
      <c r="EA42" s="10">
        <v>0</v>
      </c>
      <c r="EB42" s="6">
        <v>0</v>
      </c>
      <c r="EC42" s="10">
        <f t="shared" si="906"/>
        <v>0</v>
      </c>
      <c r="ED42" s="6">
        <v>0</v>
      </c>
      <c r="EE42" s="6">
        <v>0</v>
      </c>
      <c r="EF42" s="6">
        <v>0</v>
      </c>
      <c r="EG42" s="6">
        <v>0</v>
      </c>
      <c r="EH42" s="6">
        <v>0</v>
      </c>
      <c r="EI42" s="6">
        <v>0</v>
      </c>
      <c r="EJ42" s="6">
        <v>0</v>
      </c>
      <c r="EK42" s="6">
        <v>0</v>
      </c>
      <c r="EL42" s="6">
        <v>0</v>
      </c>
      <c r="EM42" s="6">
        <v>0</v>
      </c>
      <c r="EN42" s="6">
        <v>0</v>
      </c>
      <c r="EO42" s="6">
        <f t="shared" si="907"/>
        <v>0</v>
      </c>
      <c r="EP42" s="6">
        <v>0</v>
      </c>
      <c r="EQ42" s="6">
        <v>0</v>
      </c>
      <c r="ER42" s="6">
        <v>0</v>
      </c>
      <c r="ES42" s="6">
        <v>100</v>
      </c>
      <c r="ET42" s="6">
        <v>320</v>
      </c>
      <c r="EU42" s="6">
        <v>420</v>
      </c>
      <c r="EV42" s="6">
        <v>180</v>
      </c>
      <c r="EW42" s="6">
        <v>0</v>
      </c>
      <c r="EX42" s="6">
        <v>180</v>
      </c>
      <c r="EY42" s="6">
        <v>0</v>
      </c>
      <c r="EZ42" s="6">
        <v>0</v>
      </c>
      <c r="FA42" s="6">
        <v>0</v>
      </c>
      <c r="FB42" s="6">
        <v>0</v>
      </c>
      <c r="FC42" s="6">
        <v>0</v>
      </c>
      <c r="FD42" s="6">
        <f t="shared" si="908"/>
        <v>0</v>
      </c>
      <c r="FE42" s="6">
        <v>0</v>
      </c>
      <c r="FF42" s="6">
        <v>0</v>
      </c>
      <c r="FG42" s="6">
        <f t="shared" si="909"/>
        <v>0</v>
      </c>
      <c r="FH42" s="6">
        <v>0</v>
      </c>
      <c r="FI42" s="6">
        <v>0</v>
      </c>
      <c r="FJ42" s="6">
        <f t="shared" si="910"/>
        <v>0</v>
      </c>
      <c r="FK42" s="6">
        <v>0</v>
      </c>
      <c r="FL42" s="6">
        <v>0</v>
      </c>
      <c r="FM42" s="6">
        <f t="shared" si="911"/>
        <v>0</v>
      </c>
      <c r="FN42" s="6">
        <v>348</v>
      </c>
      <c r="FO42" s="6">
        <v>0</v>
      </c>
      <c r="FP42" s="6">
        <f t="shared" si="912"/>
        <v>348</v>
      </c>
      <c r="FQ42" s="6">
        <v>0</v>
      </c>
      <c r="FR42" s="6">
        <v>0</v>
      </c>
      <c r="FS42" s="6">
        <f t="shared" si="913"/>
        <v>0</v>
      </c>
      <c r="FT42" s="6">
        <v>0</v>
      </c>
      <c r="FU42" s="6">
        <v>0</v>
      </c>
      <c r="FV42" s="6">
        <f t="shared" si="914"/>
        <v>0</v>
      </c>
      <c r="FW42" s="6">
        <v>0</v>
      </c>
      <c r="FX42" s="6">
        <v>0</v>
      </c>
      <c r="FY42" s="6">
        <f t="shared" si="915"/>
        <v>0</v>
      </c>
      <c r="FZ42" s="6">
        <v>0</v>
      </c>
      <c r="GA42" s="6">
        <v>0</v>
      </c>
      <c r="GB42" s="6">
        <f t="shared" si="916"/>
        <v>0</v>
      </c>
      <c r="GC42" s="6">
        <v>533</v>
      </c>
      <c r="GD42" s="6">
        <v>0</v>
      </c>
      <c r="GE42" s="6">
        <f t="shared" si="917"/>
        <v>533</v>
      </c>
      <c r="GF42" s="6">
        <v>0</v>
      </c>
      <c r="GG42" s="6">
        <v>0</v>
      </c>
      <c r="GH42" s="6">
        <f t="shared" si="918"/>
        <v>0</v>
      </c>
      <c r="GI42" s="6">
        <v>0</v>
      </c>
      <c r="GJ42" s="6">
        <v>0</v>
      </c>
      <c r="GK42" s="6">
        <f t="shared" si="919"/>
        <v>0</v>
      </c>
      <c r="GL42" s="10">
        <v>0</v>
      </c>
      <c r="GM42" s="10">
        <v>0</v>
      </c>
      <c r="GN42" s="10">
        <f t="shared" si="920"/>
        <v>0</v>
      </c>
      <c r="GO42" s="6">
        <v>0</v>
      </c>
      <c r="GP42" s="6">
        <v>0</v>
      </c>
      <c r="GQ42" s="6">
        <f t="shared" si="921"/>
        <v>0</v>
      </c>
      <c r="GR42" s="10"/>
      <c r="GS42" s="10">
        <v>2</v>
      </c>
      <c r="GT42" s="6">
        <f t="shared" si="922"/>
        <v>2</v>
      </c>
      <c r="GU42" s="6">
        <v>32</v>
      </c>
      <c r="GV42" s="6">
        <v>0</v>
      </c>
      <c r="GW42" s="6">
        <f t="shared" si="923"/>
        <v>32</v>
      </c>
      <c r="GX42" s="6">
        <v>72</v>
      </c>
      <c r="GY42" s="6">
        <v>0</v>
      </c>
      <c r="GZ42" s="6">
        <f t="shared" si="924"/>
        <v>72</v>
      </c>
      <c r="HA42" s="10">
        <f t="shared" si="925"/>
        <v>1265</v>
      </c>
      <c r="HB42" s="10">
        <f t="shared" si="926"/>
        <v>322</v>
      </c>
      <c r="HC42" s="10">
        <f t="shared" si="927"/>
        <v>1587</v>
      </c>
      <c r="HD42" s="10">
        <f t="shared" si="928"/>
        <v>1260</v>
      </c>
      <c r="HE42" s="10">
        <f t="shared" si="929"/>
        <v>264</v>
      </c>
      <c r="HF42" s="10">
        <f t="shared" si="930"/>
        <v>95</v>
      </c>
      <c r="HG42" s="10">
        <f t="shared" si="931"/>
        <v>5</v>
      </c>
      <c r="HH42" s="10">
        <f t="shared" si="931"/>
        <v>1624</v>
      </c>
      <c r="HI42" s="9">
        <f t="shared" si="932"/>
        <v>1.1813953488372093E-2</v>
      </c>
      <c r="HJ42" s="9">
        <f t="shared" si="933"/>
        <v>7.7519379844961239E-4</v>
      </c>
      <c r="HK42" s="65">
        <f t="shared" si="107"/>
        <v>1.2589147286821705E-2</v>
      </c>
      <c r="HL42" s="65">
        <f t="shared" si="108"/>
        <v>1.1038759689922481E-2</v>
      </c>
      <c r="HM42" s="6">
        <f t="shared" si="937"/>
        <v>0</v>
      </c>
      <c r="HN42" s="6">
        <f t="shared" si="938"/>
        <v>0</v>
      </c>
      <c r="HO42" s="10">
        <f t="shared" si="939"/>
        <v>1624</v>
      </c>
      <c r="HP42" s="10">
        <f t="shared" si="940"/>
        <v>1587</v>
      </c>
      <c r="HQ42" s="10">
        <f t="shared" si="934"/>
        <v>37</v>
      </c>
      <c r="HR42" s="8">
        <v>0.27</v>
      </c>
      <c r="HS42" s="10">
        <f t="shared" si="935"/>
        <v>9.99</v>
      </c>
      <c r="HT42" s="10">
        <f t="shared" si="941"/>
        <v>2246</v>
      </c>
      <c r="HU42" s="66">
        <v>200</v>
      </c>
      <c r="HV42" s="6"/>
    </row>
    <row r="43" spans="1:230" s="44" customFormat="1" ht="33.75" customHeight="1" x14ac:dyDescent="0.5">
      <c r="A43" s="6">
        <v>4776</v>
      </c>
      <c r="B43" s="6" t="s">
        <v>66</v>
      </c>
      <c r="C43" s="6" t="s">
        <v>167</v>
      </c>
      <c r="D43" s="6" t="s">
        <v>205</v>
      </c>
      <c r="E43" s="34" t="s">
        <v>53</v>
      </c>
      <c r="F43" s="6">
        <v>43</v>
      </c>
      <c r="G43" s="48">
        <v>204031</v>
      </c>
      <c r="H43" s="39" t="s">
        <v>84</v>
      </c>
      <c r="I43" s="8">
        <v>1</v>
      </c>
      <c r="J43" s="9">
        <v>0.02</v>
      </c>
      <c r="K43" s="4">
        <v>142524</v>
      </c>
      <c r="L43" s="6">
        <v>129000</v>
      </c>
      <c r="M43" s="6">
        <v>0</v>
      </c>
      <c r="N43" s="6">
        <f t="shared" si="875"/>
        <v>129000</v>
      </c>
      <c r="O43" s="6">
        <f t="shared" si="876"/>
        <v>2580</v>
      </c>
      <c r="P43" s="6">
        <f t="shared" si="877"/>
        <v>0</v>
      </c>
      <c r="Q43" s="6">
        <f t="shared" si="878"/>
        <v>2580</v>
      </c>
      <c r="R43" s="10">
        <v>69</v>
      </c>
      <c r="S43" s="10">
        <v>7</v>
      </c>
      <c r="T43" s="10">
        <v>0</v>
      </c>
      <c r="U43" s="10">
        <v>0</v>
      </c>
      <c r="V43" s="10">
        <f t="shared" si="879"/>
        <v>76</v>
      </c>
      <c r="W43" s="10">
        <v>0</v>
      </c>
      <c r="X43" s="10"/>
      <c r="Y43" s="10"/>
      <c r="Z43" s="10"/>
      <c r="AA43" s="10">
        <f t="shared" si="880"/>
        <v>0</v>
      </c>
      <c r="AB43" s="10">
        <v>4</v>
      </c>
      <c r="AC43" s="10">
        <v>0</v>
      </c>
      <c r="AD43" s="10"/>
      <c r="AE43" s="6"/>
      <c r="AF43" s="10">
        <f t="shared" si="881"/>
        <v>4</v>
      </c>
      <c r="AG43" s="10">
        <v>0</v>
      </c>
      <c r="AH43" s="10">
        <v>0</v>
      </c>
      <c r="AI43" s="10">
        <v>0</v>
      </c>
      <c r="AJ43" s="10">
        <v>0</v>
      </c>
      <c r="AK43" s="10">
        <f t="shared" si="882"/>
        <v>0</v>
      </c>
      <c r="AL43" s="10">
        <v>0</v>
      </c>
      <c r="AM43" s="10">
        <v>0</v>
      </c>
      <c r="AN43" s="10">
        <v>0</v>
      </c>
      <c r="AO43" s="6">
        <v>0</v>
      </c>
      <c r="AP43" s="10">
        <f t="shared" si="883"/>
        <v>0</v>
      </c>
      <c r="AQ43" s="10"/>
      <c r="AR43" s="11"/>
      <c r="AS43" s="10"/>
      <c r="AT43" s="10"/>
      <c r="AU43" s="6"/>
      <c r="AV43" s="6"/>
      <c r="AW43" s="6"/>
      <c r="AX43" s="6"/>
      <c r="AY43" s="6"/>
      <c r="AZ43" s="6"/>
      <c r="BA43" s="6">
        <v>0</v>
      </c>
      <c r="BB43" s="6">
        <v>0</v>
      </c>
      <c r="BC43" s="6">
        <v>0</v>
      </c>
      <c r="BD43" s="6">
        <v>0</v>
      </c>
      <c r="BE43" s="10">
        <f t="shared" si="884"/>
        <v>0</v>
      </c>
      <c r="BF43" s="6">
        <v>12</v>
      </c>
      <c r="BG43" s="6">
        <v>0</v>
      </c>
      <c r="BH43" s="6">
        <v>4</v>
      </c>
      <c r="BI43" s="6">
        <v>0</v>
      </c>
      <c r="BJ43" s="10">
        <f t="shared" si="885"/>
        <v>16</v>
      </c>
      <c r="BK43" s="6">
        <v>29</v>
      </c>
      <c r="BL43" s="6">
        <v>2</v>
      </c>
      <c r="BM43" s="6">
        <v>0</v>
      </c>
      <c r="BN43" s="6">
        <v>0</v>
      </c>
      <c r="BO43" s="10">
        <f t="shared" si="886"/>
        <v>31</v>
      </c>
      <c r="BP43" s="6">
        <v>17</v>
      </c>
      <c r="BQ43" s="6">
        <v>0</v>
      </c>
      <c r="BR43" s="6">
        <v>4</v>
      </c>
      <c r="BS43" s="6">
        <v>0</v>
      </c>
      <c r="BT43" s="10">
        <f t="shared" si="887"/>
        <v>21</v>
      </c>
      <c r="BU43" s="6">
        <v>0</v>
      </c>
      <c r="BV43" s="6">
        <v>0</v>
      </c>
      <c r="BW43" s="6">
        <v>0</v>
      </c>
      <c r="BX43" s="6">
        <v>0</v>
      </c>
      <c r="BY43" s="10">
        <f t="shared" si="888"/>
        <v>0</v>
      </c>
      <c r="BZ43" s="6">
        <v>2</v>
      </c>
      <c r="CA43" s="6">
        <v>0</v>
      </c>
      <c r="CB43" s="6">
        <v>0</v>
      </c>
      <c r="CC43" s="6">
        <v>1</v>
      </c>
      <c r="CD43" s="10">
        <f t="shared" si="936"/>
        <v>3</v>
      </c>
      <c r="CE43" s="10">
        <f>IFERROR(VLOOKUP(G43,'[1]Ass MF'!G$2:H$491,2,0),0)</f>
        <v>0</v>
      </c>
      <c r="CF43" s="10">
        <v>0</v>
      </c>
      <c r="CG43" s="10">
        <v>0</v>
      </c>
      <c r="CH43" s="10">
        <v>0</v>
      </c>
      <c r="CI43" s="10">
        <f t="shared" si="890"/>
        <v>0</v>
      </c>
      <c r="CJ43" s="10">
        <v>0</v>
      </c>
      <c r="CK43" s="10">
        <v>0</v>
      </c>
      <c r="CL43" s="10">
        <v>0</v>
      </c>
      <c r="CM43" s="10">
        <v>0</v>
      </c>
      <c r="CN43" s="10">
        <f t="shared" si="891"/>
        <v>0</v>
      </c>
      <c r="CO43" s="10">
        <v>0</v>
      </c>
      <c r="CP43" s="10">
        <v>0</v>
      </c>
      <c r="CQ43" s="10">
        <v>0</v>
      </c>
      <c r="CR43" s="10">
        <v>0</v>
      </c>
      <c r="CS43" s="10">
        <f t="shared" si="892"/>
        <v>0</v>
      </c>
      <c r="CT43" s="10">
        <v>0</v>
      </c>
      <c r="CU43" s="10">
        <v>0</v>
      </c>
      <c r="CV43" s="10">
        <v>0</v>
      </c>
      <c r="CW43" s="10">
        <v>0</v>
      </c>
      <c r="CX43" s="10">
        <f t="shared" si="893"/>
        <v>0</v>
      </c>
      <c r="CY43" s="10">
        <v>0</v>
      </c>
      <c r="CZ43" s="10">
        <v>0</v>
      </c>
      <c r="DA43" s="10">
        <v>0</v>
      </c>
      <c r="DB43" s="10"/>
      <c r="DC43" s="10">
        <f t="shared" si="894"/>
        <v>0</v>
      </c>
      <c r="DD43" s="10">
        <v>0</v>
      </c>
      <c r="DE43" s="10">
        <v>0</v>
      </c>
      <c r="DF43" s="10">
        <v>20</v>
      </c>
      <c r="DG43" s="10">
        <v>0</v>
      </c>
      <c r="DH43" s="10">
        <f t="shared" si="895"/>
        <v>20</v>
      </c>
      <c r="DI43" s="10">
        <v>3</v>
      </c>
      <c r="DJ43" s="10">
        <v>1</v>
      </c>
      <c r="DK43" s="10">
        <f>IFERROR(VLOOKUP(G43,'[2]Rep MF'!G$2:H$233,2,0),0)</f>
        <v>0</v>
      </c>
      <c r="DL43" s="10">
        <v>0</v>
      </c>
      <c r="DM43" s="10">
        <f t="shared" si="896"/>
        <v>4</v>
      </c>
      <c r="DN43" s="10">
        <v>2</v>
      </c>
      <c r="DO43" s="10">
        <v>4</v>
      </c>
      <c r="DP43" s="10">
        <v>0</v>
      </c>
      <c r="DQ43" s="10">
        <v>0</v>
      </c>
      <c r="DR43" s="10">
        <f t="shared" si="897"/>
        <v>6</v>
      </c>
      <c r="DS43" s="10">
        <f t="shared" si="898"/>
        <v>138</v>
      </c>
      <c r="DT43" s="10">
        <f t="shared" si="899"/>
        <v>14</v>
      </c>
      <c r="DU43" s="10">
        <f t="shared" si="900"/>
        <v>28</v>
      </c>
      <c r="DV43" s="10">
        <f t="shared" si="901"/>
        <v>1</v>
      </c>
      <c r="DW43" s="4">
        <f t="shared" si="902"/>
        <v>181</v>
      </c>
      <c r="DX43" s="12">
        <f t="shared" si="903"/>
        <v>1.1782945736434109E-3</v>
      </c>
      <c r="DY43" s="9">
        <f t="shared" si="904"/>
        <v>2.248062015503876E-4</v>
      </c>
      <c r="DZ43" s="12">
        <f t="shared" si="905"/>
        <v>1.4031007751937985E-3</v>
      </c>
      <c r="EA43" s="10">
        <v>0</v>
      </c>
      <c r="EB43" s="6">
        <v>0</v>
      </c>
      <c r="EC43" s="10">
        <f t="shared" si="906"/>
        <v>0</v>
      </c>
      <c r="ED43" s="6">
        <v>0</v>
      </c>
      <c r="EE43" s="6">
        <v>0</v>
      </c>
      <c r="EF43" s="6">
        <v>0</v>
      </c>
      <c r="EG43" s="6">
        <v>0</v>
      </c>
      <c r="EH43" s="6">
        <v>0</v>
      </c>
      <c r="EI43" s="6">
        <v>0</v>
      </c>
      <c r="EJ43" s="6">
        <v>0</v>
      </c>
      <c r="EK43" s="6">
        <v>0</v>
      </c>
      <c r="EL43" s="6">
        <v>0</v>
      </c>
      <c r="EM43" s="6">
        <v>0</v>
      </c>
      <c r="EN43" s="6">
        <v>0</v>
      </c>
      <c r="EO43" s="6">
        <f t="shared" si="907"/>
        <v>0</v>
      </c>
      <c r="EP43" s="6">
        <v>0</v>
      </c>
      <c r="EQ43" s="6">
        <v>0</v>
      </c>
      <c r="ER43" s="6">
        <v>0</v>
      </c>
      <c r="ES43" s="6">
        <v>8</v>
      </c>
      <c r="ET43" s="6">
        <v>6</v>
      </c>
      <c r="EU43" s="6">
        <v>14</v>
      </c>
      <c r="EV43" s="6">
        <v>4</v>
      </c>
      <c r="EW43" s="6">
        <v>0</v>
      </c>
      <c r="EX43" s="6">
        <v>4</v>
      </c>
      <c r="EY43" s="6">
        <v>0</v>
      </c>
      <c r="EZ43" s="6">
        <v>0</v>
      </c>
      <c r="FA43" s="6">
        <v>0</v>
      </c>
      <c r="FB43" s="6">
        <v>0</v>
      </c>
      <c r="FC43" s="6">
        <v>0</v>
      </c>
      <c r="FD43" s="6">
        <f t="shared" si="908"/>
        <v>0</v>
      </c>
      <c r="FE43" s="6">
        <v>0</v>
      </c>
      <c r="FF43" s="6">
        <v>0</v>
      </c>
      <c r="FG43" s="6">
        <f t="shared" si="909"/>
        <v>0</v>
      </c>
      <c r="FH43" s="6">
        <v>0</v>
      </c>
      <c r="FI43" s="6">
        <v>0</v>
      </c>
      <c r="FJ43" s="6">
        <f t="shared" si="910"/>
        <v>0</v>
      </c>
      <c r="FK43" s="6">
        <v>0</v>
      </c>
      <c r="FL43" s="6">
        <v>0</v>
      </c>
      <c r="FM43" s="6">
        <f t="shared" si="911"/>
        <v>0</v>
      </c>
      <c r="FN43" s="6">
        <v>106</v>
      </c>
      <c r="FO43" s="6">
        <v>3</v>
      </c>
      <c r="FP43" s="6">
        <f t="shared" si="912"/>
        <v>109</v>
      </c>
      <c r="FQ43" s="6">
        <v>0</v>
      </c>
      <c r="FR43" s="6">
        <v>0</v>
      </c>
      <c r="FS43" s="6">
        <f t="shared" si="913"/>
        <v>0</v>
      </c>
      <c r="FT43" s="6">
        <v>0</v>
      </c>
      <c r="FU43" s="6">
        <v>0</v>
      </c>
      <c r="FV43" s="6">
        <f t="shared" si="914"/>
        <v>0</v>
      </c>
      <c r="FW43" s="6">
        <v>0</v>
      </c>
      <c r="FX43" s="6">
        <v>0</v>
      </c>
      <c r="FY43" s="6">
        <f t="shared" si="915"/>
        <v>0</v>
      </c>
      <c r="FZ43" s="6">
        <v>0</v>
      </c>
      <c r="GA43" s="6">
        <v>0</v>
      </c>
      <c r="GB43" s="6">
        <f t="shared" si="916"/>
        <v>0</v>
      </c>
      <c r="GC43" s="6">
        <v>23</v>
      </c>
      <c r="GD43" s="6">
        <v>1</v>
      </c>
      <c r="GE43" s="6">
        <f t="shared" si="917"/>
        <v>24</v>
      </c>
      <c r="GF43" s="6">
        <v>0</v>
      </c>
      <c r="GG43" s="6">
        <v>0</v>
      </c>
      <c r="GH43" s="6">
        <f t="shared" si="918"/>
        <v>0</v>
      </c>
      <c r="GI43" s="6">
        <v>0</v>
      </c>
      <c r="GJ43" s="6">
        <v>0</v>
      </c>
      <c r="GK43" s="6">
        <f t="shared" si="919"/>
        <v>0</v>
      </c>
      <c r="GL43" s="10">
        <v>0</v>
      </c>
      <c r="GM43" s="10">
        <v>0</v>
      </c>
      <c r="GN43" s="10">
        <f t="shared" si="920"/>
        <v>0</v>
      </c>
      <c r="GO43" s="6">
        <v>0</v>
      </c>
      <c r="GP43" s="6">
        <v>0</v>
      </c>
      <c r="GQ43" s="6">
        <f t="shared" si="921"/>
        <v>0</v>
      </c>
      <c r="GR43" s="6"/>
      <c r="GS43" s="6"/>
      <c r="GT43" s="6">
        <f t="shared" si="922"/>
        <v>0</v>
      </c>
      <c r="GU43" s="6">
        <v>20</v>
      </c>
      <c r="GV43" s="6">
        <v>0</v>
      </c>
      <c r="GW43" s="6">
        <f t="shared" si="923"/>
        <v>20</v>
      </c>
      <c r="GX43" s="6">
        <v>4</v>
      </c>
      <c r="GY43" s="6">
        <v>0</v>
      </c>
      <c r="GZ43" s="6">
        <f t="shared" si="924"/>
        <v>4</v>
      </c>
      <c r="HA43" s="10">
        <f t="shared" si="925"/>
        <v>165</v>
      </c>
      <c r="HB43" s="10">
        <f t="shared" si="926"/>
        <v>10</v>
      </c>
      <c r="HC43" s="10">
        <f t="shared" si="927"/>
        <v>175</v>
      </c>
      <c r="HD43" s="10">
        <f t="shared" si="928"/>
        <v>138</v>
      </c>
      <c r="HE43" s="10">
        <f t="shared" si="929"/>
        <v>14</v>
      </c>
      <c r="HF43" s="10">
        <f t="shared" si="930"/>
        <v>28</v>
      </c>
      <c r="HG43" s="10">
        <f t="shared" si="931"/>
        <v>1</v>
      </c>
      <c r="HH43" s="10">
        <f t="shared" si="931"/>
        <v>181</v>
      </c>
      <c r="HI43" s="9">
        <f t="shared" si="932"/>
        <v>1.1782945736434109E-3</v>
      </c>
      <c r="HJ43" s="9">
        <f t="shared" si="933"/>
        <v>2.248062015503876E-4</v>
      </c>
      <c r="HK43" s="65">
        <f t="shared" si="107"/>
        <v>1.4031007751937985E-3</v>
      </c>
      <c r="HL43" s="65">
        <f t="shared" si="108"/>
        <v>-8.6046511627906972E-3</v>
      </c>
      <c r="HM43" s="6">
        <f t="shared" si="937"/>
        <v>0</v>
      </c>
      <c r="HN43" s="6">
        <f t="shared" si="938"/>
        <v>0</v>
      </c>
      <c r="HO43" s="10">
        <f t="shared" si="939"/>
        <v>181</v>
      </c>
      <c r="HP43" s="10">
        <f t="shared" si="940"/>
        <v>175</v>
      </c>
      <c r="HQ43" s="10">
        <f t="shared" si="934"/>
        <v>6</v>
      </c>
      <c r="HR43" s="8">
        <v>0.37902999999999998</v>
      </c>
      <c r="HS43" s="10">
        <f t="shared" si="935"/>
        <v>2.2741799999999999</v>
      </c>
      <c r="HT43" s="10">
        <f t="shared" si="941"/>
        <v>2399</v>
      </c>
      <c r="HU43" s="66">
        <v>1291</v>
      </c>
      <c r="HV43" s="6"/>
    </row>
    <row r="44" spans="1:230" s="44" customFormat="1" ht="33.75" customHeight="1" x14ac:dyDescent="0.5">
      <c r="A44" s="6">
        <v>4784</v>
      </c>
      <c r="B44" s="6" t="s">
        <v>66</v>
      </c>
      <c r="C44" s="6" t="s">
        <v>167</v>
      </c>
      <c r="D44" s="6" t="s">
        <v>205</v>
      </c>
      <c r="E44" s="34" t="s">
        <v>53</v>
      </c>
      <c r="F44" s="6">
        <v>51</v>
      </c>
      <c r="G44" s="48">
        <v>204370</v>
      </c>
      <c r="H44" s="39" t="s">
        <v>85</v>
      </c>
      <c r="I44" s="8">
        <v>1</v>
      </c>
      <c r="J44" s="9">
        <v>0.01</v>
      </c>
      <c r="K44" s="4">
        <v>105098</v>
      </c>
      <c r="L44" s="6">
        <v>99000</v>
      </c>
      <c r="M44" s="6">
        <v>0</v>
      </c>
      <c r="N44" s="6">
        <f t="shared" si="875"/>
        <v>99000</v>
      </c>
      <c r="O44" s="6">
        <f t="shared" si="876"/>
        <v>990</v>
      </c>
      <c r="P44" s="6">
        <f t="shared" si="877"/>
        <v>0</v>
      </c>
      <c r="Q44" s="6">
        <f t="shared" si="878"/>
        <v>990</v>
      </c>
      <c r="R44" s="10">
        <v>186</v>
      </c>
      <c r="S44" s="10">
        <v>2</v>
      </c>
      <c r="T44" s="10">
        <v>0</v>
      </c>
      <c r="U44" s="10">
        <v>0</v>
      </c>
      <c r="V44" s="10">
        <f t="shared" si="879"/>
        <v>188</v>
      </c>
      <c r="W44" s="10">
        <v>0</v>
      </c>
      <c r="X44" s="10"/>
      <c r="Y44" s="10"/>
      <c r="Z44" s="10"/>
      <c r="AA44" s="10">
        <f t="shared" si="880"/>
        <v>0</v>
      </c>
      <c r="AB44" s="10">
        <v>1</v>
      </c>
      <c r="AC44" s="10">
        <v>0</v>
      </c>
      <c r="AD44" s="10"/>
      <c r="AE44" s="6"/>
      <c r="AF44" s="10">
        <f t="shared" si="881"/>
        <v>1</v>
      </c>
      <c r="AG44" s="10">
        <v>0</v>
      </c>
      <c r="AH44" s="10">
        <v>0</v>
      </c>
      <c r="AI44" s="10">
        <v>0</v>
      </c>
      <c r="AJ44" s="10">
        <v>0</v>
      </c>
      <c r="AK44" s="10">
        <f t="shared" si="882"/>
        <v>0</v>
      </c>
      <c r="AL44" s="10">
        <v>0</v>
      </c>
      <c r="AM44" s="10">
        <v>0</v>
      </c>
      <c r="AN44" s="10">
        <v>0</v>
      </c>
      <c r="AO44" s="6">
        <v>0</v>
      </c>
      <c r="AP44" s="10">
        <f t="shared" si="883"/>
        <v>0</v>
      </c>
      <c r="AQ44" s="10"/>
      <c r="AR44" s="11"/>
      <c r="AS44" s="10"/>
      <c r="AT44" s="10"/>
      <c r="AU44" s="6"/>
      <c r="AV44" s="6"/>
      <c r="AW44" s="6"/>
      <c r="AX44" s="6"/>
      <c r="AY44" s="6"/>
      <c r="AZ44" s="6"/>
      <c r="BA44" s="6">
        <v>0</v>
      </c>
      <c r="BB44" s="6">
        <v>0</v>
      </c>
      <c r="BC44" s="6">
        <v>0</v>
      </c>
      <c r="BD44" s="6">
        <v>0</v>
      </c>
      <c r="BE44" s="10">
        <f t="shared" si="884"/>
        <v>0</v>
      </c>
      <c r="BF44" s="6">
        <v>5</v>
      </c>
      <c r="BG44" s="6">
        <v>0</v>
      </c>
      <c r="BH44" s="6">
        <v>48</v>
      </c>
      <c r="BI44" s="6">
        <v>0</v>
      </c>
      <c r="BJ44" s="10">
        <f t="shared" si="885"/>
        <v>53</v>
      </c>
      <c r="BK44" s="6">
        <v>66</v>
      </c>
      <c r="BL44" s="6">
        <v>2</v>
      </c>
      <c r="BM44" s="6">
        <v>41</v>
      </c>
      <c r="BN44" s="6">
        <v>0</v>
      </c>
      <c r="BO44" s="10">
        <f t="shared" si="886"/>
        <v>109</v>
      </c>
      <c r="BP44" s="6">
        <v>96</v>
      </c>
      <c r="BQ44" s="6">
        <v>5</v>
      </c>
      <c r="BR44" s="6">
        <v>91</v>
      </c>
      <c r="BS44" s="6">
        <v>0</v>
      </c>
      <c r="BT44" s="10">
        <f t="shared" si="887"/>
        <v>192</v>
      </c>
      <c r="BU44" s="6">
        <v>0</v>
      </c>
      <c r="BV44" s="6">
        <v>0</v>
      </c>
      <c r="BW44" s="6">
        <v>1</v>
      </c>
      <c r="BX44" s="6">
        <v>0</v>
      </c>
      <c r="BY44" s="10">
        <f t="shared" si="888"/>
        <v>1</v>
      </c>
      <c r="BZ44" s="6">
        <v>1</v>
      </c>
      <c r="CA44" s="6">
        <v>0</v>
      </c>
      <c r="CB44" s="6">
        <v>10</v>
      </c>
      <c r="CC44" s="6">
        <v>2</v>
      </c>
      <c r="CD44" s="10">
        <f t="shared" si="936"/>
        <v>13</v>
      </c>
      <c r="CE44" s="10">
        <f>IFERROR(VLOOKUP(G44,'[1]Ass MF'!G$2:H$491,2,0),0)</f>
        <v>0</v>
      </c>
      <c r="CF44" s="10">
        <v>0</v>
      </c>
      <c r="CG44" s="10">
        <v>5</v>
      </c>
      <c r="CH44" s="10">
        <v>0</v>
      </c>
      <c r="CI44" s="10">
        <f t="shared" si="890"/>
        <v>5</v>
      </c>
      <c r="CJ44" s="10">
        <v>0</v>
      </c>
      <c r="CK44" s="10">
        <v>0</v>
      </c>
      <c r="CL44" s="10">
        <v>0</v>
      </c>
      <c r="CM44" s="10">
        <v>0</v>
      </c>
      <c r="CN44" s="10">
        <f t="shared" si="891"/>
        <v>0</v>
      </c>
      <c r="CO44" s="10">
        <v>0</v>
      </c>
      <c r="CP44" s="10">
        <v>0</v>
      </c>
      <c r="CQ44" s="10">
        <v>0</v>
      </c>
      <c r="CR44" s="10">
        <v>0</v>
      </c>
      <c r="CS44" s="10">
        <f t="shared" si="892"/>
        <v>0</v>
      </c>
      <c r="CT44" s="10">
        <v>0</v>
      </c>
      <c r="CU44" s="10">
        <v>0</v>
      </c>
      <c r="CV44" s="10">
        <v>0</v>
      </c>
      <c r="CW44" s="10">
        <v>0</v>
      </c>
      <c r="CX44" s="10">
        <f t="shared" si="893"/>
        <v>0</v>
      </c>
      <c r="CY44" s="10">
        <v>3</v>
      </c>
      <c r="CZ44" s="10">
        <v>0</v>
      </c>
      <c r="DA44" s="10">
        <v>0</v>
      </c>
      <c r="DB44" s="10"/>
      <c r="DC44" s="10">
        <f t="shared" si="894"/>
        <v>3</v>
      </c>
      <c r="DD44" s="10">
        <v>0</v>
      </c>
      <c r="DE44" s="10">
        <v>0</v>
      </c>
      <c r="DF44" s="10">
        <v>2</v>
      </c>
      <c r="DG44" s="10">
        <v>0</v>
      </c>
      <c r="DH44" s="10">
        <f t="shared" si="895"/>
        <v>2</v>
      </c>
      <c r="DI44" s="10">
        <v>40</v>
      </c>
      <c r="DJ44" s="10">
        <v>0</v>
      </c>
      <c r="DK44" s="10">
        <f>IFERROR(VLOOKUP(G44,'[2]Rep MF'!G$2:H$233,2,0),0)</f>
        <v>0</v>
      </c>
      <c r="DL44" s="10">
        <v>0</v>
      </c>
      <c r="DM44" s="10">
        <f t="shared" si="896"/>
        <v>40</v>
      </c>
      <c r="DN44" s="10">
        <v>32</v>
      </c>
      <c r="DO44" s="10">
        <v>3</v>
      </c>
      <c r="DP44" s="10">
        <v>0</v>
      </c>
      <c r="DQ44" s="10">
        <v>0</v>
      </c>
      <c r="DR44" s="10">
        <f t="shared" si="897"/>
        <v>35</v>
      </c>
      <c r="DS44" s="10">
        <f t="shared" si="898"/>
        <v>430</v>
      </c>
      <c r="DT44" s="10">
        <f t="shared" si="899"/>
        <v>12</v>
      </c>
      <c r="DU44" s="10">
        <f t="shared" si="900"/>
        <v>198</v>
      </c>
      <c r="DV44" s="10">
        <f t="shared" si="901"/>
        <v>2</v>
      </c>
      <c r="DW44" s="4">
        <f t="shared" si="902"/>
        <v>642</v>
      </c>
      <c r="DX44" s="12">
        <f t="shared" si="903"/>
        <v>4.4646464646464646E-3</v>
      </c>
      <c r="DY44" s="9">
        <f t="shared" si="904"/>
        <v>2.0202020202020202E-3</v>
      </c>
      <c r="DZ44" s="12">
        <f t="shared" si="905"/>
        <v>6.4848484848484848E-3</v>
      </c>
      <c r="EA44" s="10">
        <v>0</v>
      </c>
      <c r="EB44" s="6">
        <v>0</v>
      </c>
      <c r="EC44" s="10">
        <f t="shared" si="906"/>
        <v>0</v>
      </c>
      <c r="ED44" s="6">
        <v>0</v>
      </c>
      <c r="EE44" s="6">
        <v>0</v>
      </c>
      <c r="EF44" s="6">
        <v>0</v>
      </c>
      <c r="EG44" s="6">
        <v>0</v>
      </c>
      <c r="EH44" s="6">
        <v>0</v>
      </c>
      <c r="EI44" s="6">
        <v>0</v>
      </c>
      <c r="EJ44" s="6">
        <v>0</v>
      </c>
      <c r="EK44" s="6">
        <v>0</v>
      </c>
      <c r="EL44" s="6">
        <v>0</v>
      </c>
      <c r="EM44" s="6">
        <v>0</v>
      </c>
      <c r="EN44" s="6">
        <v>0</v>
      </c>
      <c r="EO44" s="6">
        <f t="shared" si="907"/>
        <v>0</v>
      </c>
      <c r="EP44" s="6">
        <v>0</v>
      </c>
      <c r="EQ44" s="6">
        <v>0</v>
      </c>
      <c r="ER44" s="6">
        <v>0</v>
      </c>
      <c r="ES44" s="6">
        <v>84</v>
      </c>
      <c r="ET44" s="6">
        <v>0</v>
      </c>
      <c r="EU44" s="6">
        <v>84</v>
      </c>
      <c r="EV44" s="6">
        <v>1</v>
      </c>
      <c r="EW44" s="6">
        <v>0</v>
      </c>
      <c r="EX44" s="6">
        <v>1</v>
      </c>
      <c r="EY44" s="6">
        <v>0</v>
      </c>
      <c r="EZ44" s="6">
        <v>0</v>
      </c>
      <c r="FA44" s="6">
        <v>0</v>
      </c>
      <c r="FB44" s="6">
        <v>0</v>
      </c>
      <c r="FC44" s="6">
        <v>0</v>
      </c>
      <c r="FD44" s="6">
        <f t="shared" si="908"/>
        <v>0</v>
      </c>
      <c r="FE44" s="6">
        <v>0</v>
      </c>
      <c r="FF44" s="6">
        <v>0</v>
      </c>
      <c r="FG44" s="6">
        <f t="shared" si="909"/>
        <v>0</v>
      </c>
      <c r="FH44" s="6">
        <v>0</v>
      </c>
      <c r="FI44" s="6">
        <v>0</v>
      </c>
      <c r="FJ44" s="6">
        <f t="shared" si="910"/>
        <v>0</v>
      </c>
      <c r="FK44" s="6">
        <v>0</v>
      </c>
      <c r="FL44" s="6">
        <v>0</v>
      </c>
      <c r="FM44" s="6">
        <f t="shared" si="911"/>
        <v>0</v>
      </c>
      <c r="FN44" s="6">
        <v>262</v>
      </c>
      <c r="FO44" s="6">
        <v>4</v>
      </c>
      <c r="FP44" s="6">
        <f t="shared" si="912"/>
        <v>266</v>
      </c>
      <c r="FQ44" s="6">
        <v>0</v>
      </c>
      <c r="FR44" s="6">
        <v>0</v>
      </c>
      <c r="FS44" s="6">
        <f t="shared" si="913"/>
        <v>0</v>
      </c>
      <c r="FT44" s="6">
        <v>0</v>
      </c>
      <c r="FU44" s="6">
        <v>0</v>
      </c>
      <c r="FV44" s="6">
        <f t="shared" si="914"/>
        <v>0</v>
      </c>
      <c r="FW44" s="6">
        <v>0</v>
      </c>
      <c r="FX44" s="6">
        <v>0</v>
      </c>
      <c r="FY44" s="6">
        <f t="shared" si="915"/>
        <v>0</v>
      </c>
      <c r="FZ44" s="6">
        <v>0</v>
      </c>
      <c r="GA44" s="6">
        <v>0</v>
      </c>
      <c r="GB44" s="6">
        <f t="shared" si="916"/>
        <v>0</v>
      </c>
      <c r="GC44" s="6">
        <v>204</v>
      </c>
      <c r="GD44" s="6">
        <v>7</v>
      </c>
      <c r="GE44" s="6">
        <f t="shared" si="917"/>
        <v>211</v>
      </c>
      <c r="GF44" s="6">
        <v>0</v>
      </c>
      <c r="GG44" s="6">
        <v>0</v>
      </c>
      <c r="GH44" s="6">
        <f t="shared" si="918"/>
        <v>0</v>
      </c>
      <c r="GI44" s="6">
        <v>0</v>
      </c>
      <c r="GJ44" s="6">
        <v>0</v>
      </c>
      <c r="GK44" s="6">
        <f t="shared" si="919"/>
        <v>0</v>
      </c>
      <c r="GL44" s="10">
        <v>0</v>
      </c>
      <c r="GM44" s="10">
        <v>0</v>
      </c>
      <c r="GN44" s="10">
        <f t="shared" si="920"/>
        <v>0</v>
      </c>
      <c r="GO44" s="6">
        <v>0</v>
      </c>
      <c r="GP44" s="6">
        <v>0</v>
      </c>
      <c r="GQ44" s="6">
        <f t="shared" si="921"/>
        <v>0</v>
      </c>
      <c r="GR44" s="10"/>
      <c r="GS44" s="10">
        <v>3</v>
      </c>
      <c r="GT44" s="6">
        <f t="shared" si="922"/>
        <v>3</v>
      </c>
      <c r="GU44" s="6">
        <v>2</v>
      </c>
      <c r="GV44" s="6">
        <v>0</v>
      </c>
      <c r="GW44" s="6">
        <f t="shared" si="923"/>
        <v>2</v>
      </c>
      <c r="GX44" s="6">
        <v>40</v>
      </c>
      <c r="GY44" s="6">
        <v>0</v>
      </c>
      <c r="GZ44" s="6">
        <f t="shared" si="924"/>
        <v>40</v>
      </c>
      <c r="HA44" s="10">
        <f t="shared" si="925"/>
        <v>593</v>
      </c>
      <c r="HB44" s="10">
        <f t="shared" si="926"/>
        <v>14</v>
      </c>
      <c r="HC44" s="10">
        <f t="shared" si="927"/>
        <v>607</v>
      </c>
      <c r="HD44" s="10">
        <f t="shared" si="928"/>
        <v>430</v>
      </c>
      <c r="HE44" s="10">
        <f t="shared" si="929"/>
        <v>12</v>
      </c>
      <c r="HF44" s="10">
        <f t="shared" si="930"/>
        <v>198</v>
      </c>
      <c r="HG44" s="10">
        <f t="shared" si="931"/>
        <v>2</v>
      </c>
      <c r="HH44" s="10">
        <f t="shared" si="931"/>
        <v>642</v>
      </c>
      <c r="HI44" s="9">
        <f t="shared" si="932"/>
        <v>4.4646464646464646E-3</v>
      </c>
      <c r="HJ44" s="9">
        <f t="shared" si="933"/>
        <v>2.0202020202020202E-3</v>
      </c>
      <c r="HK44" s="65">
        <f t="shared" si="107"/>
        <v>6.4848484848484848E-3</v>
      </c>
      <c r="HL44" s="65">
        <f t="shared" si="108"/>
        <v>-6.9292929292929292E-3</v>
      </c>
      <c r="HM44" s="6">
        <f t="shared" si="937"/>
        <v>0</v>
      </c>
      <c r="HN44" s="6">
        <f t="shared" si="938"/>
        <v>0</v>
      </c>
      <c r="HO44" s="10">
        <f t="shared" si="939"/>
        <v>642</v>
      </c>
      <c r="HP44" s="10">
        <f t="shared" si="940"/>
        <v>607</v>
      </c>
      <c r="HQ44" s="10">
        <f t="shared" si="934"/>
        <v>35</v>
      </c>
      <c r="HR44" s="8">
        <v>1.8446800000000001</v>
      </c>
      <c r="HS44" s="10">
        <f t="shared" si="935"/>
        <v>64.563800000000001</v>
      </c>
      <c r="HT44" s="10">
        <f t="shared" si="941"/>
        <v>348</v>
      </c>
      <c r="HU44" s="66">
        <v>1328</v>
      </c>
      <c r="HV44" s="6"/>
    </row>
    <row r="45" spans="1:230" s="44" customFormat="1" ht="33.75" customHeight="1" x14ac:dyDescent="0.5">
      <c r="A45" s="6">
        <v>4785</v>
      </c>
      <c r="B45" s="6" t="s">
        <v>66</v>
      </c>
      <c r="C45" s="6" t="s">
        <v>167</v>
      </c>
      <c r="D45" s="6" t="s">
        <v>205</v>
      </c>
      <c r="E45" s="34" t="s">
        <v>53</v>
      </c>
      <c r="F45" s="6">
        <v>52</v>
      </c>
      <c r="G45" s="48">
        <v>207661</v>
      </c>
      <c r="H45" s="39" t="s">
        <v>86</v>
      </c>
      <c r="I45" s="8">
        <v>1</v>
      </c>
      <c r="J45" s="9">
        <v>0.01</v>
      </c>
      <c r="K45" s="4">
        <v>30639</v>
      </c>
      <c r="L45" s="6">
        <v>30000</v>
      </c>
      <c r="M45" s="6">
        <v>0</v>
      </c>
      <c r="N45" s="6">
        <f t="shared" si="875"/>
        <v>30000</v>
      </c>
      <c r="O45" s="6">
        <f t="shared" si="876"/>
        <v>300</v>
      </c>
      <c r="P45" s="6">
        <f t="shared" si="877"/>
        <v>0</v>
      </c>
      <c r="Q45" s="6">
        <f t="shared" si="878"/>
        <v>300</v>
      </c>
      <c r="R45" s="10">
        <v>13</v>
      </c>
      <c r="S45" s="10">
        <v>0</v>
      </c>
      <c r="T45" s="10">
        <v>0</v>
      </c>
      <c r="U45" s="10">
        <v>0</v>
      </c>
      <c r="V45" s="10">
        <f t="shared" si="879"/>
        <v>13</v>
      </c>
      <c r="W45" s="10">
        <v>0</v>
      </c>
      <c r="X45" s="10"/>
      <c r="Y45" s="10"/>
      <c r="Z45" s="10"/>
      <c r="AA45" s="10">
        <f t="shared" si="880"/>
        <v>0</v>
      </c>
      <c r="AB45" s="10">
        <v>0</v>
      </c>
      <c r="AC45" s="10">
        <v>0</v>
      </c>
      <c r="AD45" s="10"/>
      <c r="AE45" s="6"/>
      <c r="AF45" s="10">
        <f t="shared" si="881"/>
        <v>0</v>
      </c>
      <c r="AG45" s="10">
        <v>137</v>
      </c>
      <c r="AH45" s="10">
        <v>0</v>
      </c>
      <c r="AI45" s="10">
        <v>0</v>
      </c>
      <c r="AJ45" s="10">
        <v>0</v>
      </c>
      <c r="AK45" s="10">
        <f t="shared" si="882"/>
        <v>137</v>
      </c>
      <c r="AL45" s="10">
        <v>0</v>
      </c>
      <c r="AM45" s="10">
        <v>0</v>
      </c>
      <c r="AN45" s="10">
        <v>42</v>
      </c>
      <c r="AO45" s="6">
        <v>1</v>
      </c>
      <c r="AP45" s="10">
        <f t="shared" si="883"/>
        <v>43</v>
      </c>
      <c r="AQ45" s="10"/>
      <c r="AR45" s="11"/>
      <c r="AS45" s="10"/>
      <c r="AT45" s="10"/>
      <c r="AU45" s="6"/>
      <c r="AV45" s="6"/>
      <c r="AW45" s="6"/>
      <c r="AX45" s="6"/>
      <c r="AY45" s="6"/>
      <c r="AZ45" s="6"/>
      <c r="BA45" s="6">
        <v>0</v>
      </c>
      <c r="BB45" s="6">
        <v>0</v>
      </c>
      <c r="BC45" s="6">
        <v>0</v>
      </c>
      <c r="BD45" s="6">
        <v>0</v>
      </c>
      <c r="BE45" s="10">
        <f t="shared" si="884"/>
        <v>0</v>
      </c>
      <c r="BF45" s="6">
        <v>56</v>
      </c>
      <c r="BG45" s="6">
        <v>0</v>
      </c>
      <c r="BH45" s="6">
        <v>12</v>
      </c>
      <c r="BI45" s="6">
        <v>0</v>
      </c>
      <c r="BJ45" s="10">
        <f t="shared" si="885"/>
        <v>68</v>
      </c>
      <c r="BK45" s="6">
        <v>0</v>
      </c>
      <c r="BL45" s="6">
        <v>0</v>
      </c>
      <c r="BM45" s="6">
        <v>22</v>
      </c>
      <c r="BN45" s="6">
        <v>0</v>
      </c>
      <c r="BO45" s="10">
        <f t="shared" si="886"/>
        <v>22</v>
      </c>
      <c r="BP45" s="6">
        <v>0</v>
      </c>
      <c r="BQ45" s="6">
        <v>0</v>
      </c>
      <c r="BR45" s="6">
        <v>4</v>
      </c>
      <c r="BS45" s="6">
        <v>0</v>
      </c>
      <c r="BT45" s="10">
        <f t="shared" si="887"/>
        <v>4</v>
      </c>
      <c r="BU45" s="6">
        <v>0</v>
      </c>
      <c r="BV45" s="6">
        <v>0</v>
      </c>
      <c r="BW45" s="6">
        <v>0</v>
      </c>
      <c r="BX45" s="6">
        <v>0</v>
      </c>
      <c r="BY45" s="10">
        <f t="shared" si="888"/>
        <v>0</v>
      </c>
      <c r="BZ45" s="6">
        <v>118</v>
      </c>
      <c r="CA45" s="6">
        <v>1</v>
      </c>
      <c r="CB45" s="6">
        <v>1</v>
      </c>
      <c r="CC45" s="6">
        <v>1</v>
      </c>
      <c r="CD45" s="10">
        <f t="shared" si="936"/>
        <v>121</v>
      </c>
      <c r="CE45" s="10">
        <f>IFERROR(VLOOKUP(G45,'[1]Ass MF'!G$2:H$491,2,0),0)</f>
        <v>0</v>
      </c>
      <c r="CF45" s="10">
        <v>0</v>
      </c>
      <c r="CG45" s="10">
        <v>10</v>
      </c>
      <c r="CH45" s="10">
        <v>0</v>
      </c>
      <c r="CI45" s="10">
        <f t="shared" si="890"/>
        <v>10</v>
      </c>
      <c r="CJ45" s="10">
        <v>0</v>
      </c>
      <c r="CK45" s="10">
        <v>0</v>
      </c>
      <c r="CL45" s="10">
        <v>0</v>
      </c>
      <c r="CM45" s="10">
        <v>0</v>
      </c>
      <c r="CN45" s="10">
        <f t="shared" si="891"/>
        <v>0</v>
      </c>
      <c r="CO45" s="10">
        <v>0</v>
      </c>
      <c r="CP45" s="10">
        <v>0</v>
      </c>
      <c r="CQ45" s="10">
        <v>0</v>
      </c>
      <c r="CR45" s="10">
        <v>0</v>
      </c>
      <c r="CS45" s="10">
        <f t="shared" si="892"/>
        <v>0</v>
      </c>
      <c r="CT45" s="10">
        <v>0</v>
      </c>
      <c r="CU45" s="10">
        <v>0</v>
      </c>
      <c r="CV45" s="10">
        <v>0</v>
      </c>
      <c r="CW45" s="10">
        <v>0</v>
      </c>
      <c r="CX45" s="10">
        <f t="shared" si="893"/>
        <v>0</v>
      </c>
      <c r="CY45" s="10">
        <v>0</v>
      </c>
      <c r="CZ45" s="10">
        <v>0</v>
      </c>
      <c r="DA45" s="10">
        <v>0</v>
      </c>
      <c r="DB45" s="10"/>
      <c r="DC45" s="10">
        <f t="shared" si="894"/>
        <v>0</v>
      </c>
      <c r="DD45" s="10">
        <v>0</v>
      </c>
      <c r="DE45" s="10">
        <v>0</v>
      </c>
      <c r="DF45" s="10">
        <v>3</v>
      </c>
      <c r="DG45" s="10">
        <v>0</v>
      </c>
      <c r="DH45" s="10">
        <f t="shared" si="895"/>
        <v>3</v>
      </c>
      <c r="DI45" s="10">
        <v>2</v>
      </c>
      <c r="DJ45" s="10">
        <v>0</v>
      </c>
      <c r="DK45" s="10">
        <f>IFERROR(VLOOKUP(G45,'[2]Rep MF'!G$2:H$233,2,0),0)</f>
        <v>0</v>
      </c>
      <c r="DL45" s="10">
        <v>0</v>
      </c>
      <c r="DM45" s="10">
        <f t="shared" si="896"/>
        <v>2</v>
      </c>
      <c r="DN45" s="10">
        <v>1</v>
      </c>
      <c r="DO45" s="10">
        <v>0</v>
      </c>
      <c r="DP45" s="10">
        <v>0</v>
      </c>
      <c r="DQ45" s="10">
        <v>0</v>
      </c>
      <c r="DR45" s="10">
        <f t="shared" si="897"/>
        <v>1</v>
      </c>
      <c r="DS45" s="10">
        <f t="shared" si="898"/>
        <v>327</v>
      </c>
      <c r="DT45" s="10">
        <f t="shared" si="899"/>
        <v>1</v>
      </c>
      <c r="DU45" s="10">
        <f t="shared" si="900"/>
        <v>94</v>
      </c>
      <c r="DV45" s="10">
        <f t="shared" si="901"/>
        <v>2</v>
      </c>
      <c r="DW45" s="4">
        <f t="shared" si="902"/>
        <v>424</v>
      </c>
      <c r="DX45" s="12">
        <f t="shared" si="903"/>
        <v>1.0933333333333333E-2</v>
      </c>
      <c r="DY45" s="9">
        <f t="shared" si="904"/>
        <v>3.2000000000000002E-3</v>
      </c>
      <c r="DZ45" s="12">
        <f t="shared" si="905"/>
        <v>1.4133333333333333E-2</v>
      </c>
      <c r="EA45" s="10">
        <v>0</v>
      </c>
      <c r="EB45" s="6">
        <v>0</v>
      </c>
      <c r="EC45" s="10">
        <f t="shared" si="906"/>
        <v>0</v>
      </c>
      <c r="ED45" s="6">
        <v>0</v>
      </c>
      <c r="EE45" s="6">
        <v>0</v>
      </c>
      <c r="EF45" s="6">
        <v>0</v>
      </c>
      <c r="EG45" s="6">
        <v>0</v>
      </c>
      <c r="EH45" s="6">
        <v>0</v>
      </c>
      <c r="EI45" s="6">
        <v>0</v>
      </c>
      <c r="EJ45" s="6">
        <v>0</v>
      </c>
      <c r="EK45" s="6">
        <v>0</v>
      </c>
      <c r="EL45" s="6">
        <v>0</v>
      </c>
      <c r="EM45" s="6">
        <v>0</v>
      </c>
      <c r="EN45" s="6">
        <v>0</v>
      </c>
      <c r="EO45" s="6">
        <f t="shared" si="907"/>
        <v>0</v>
      </c>
      <c r="EP45" s="6">
        <v>0</v>
      </c>
      <c r="EQ45" s="6">
        <v>0</v>
      </c>
      <c r="ER45" s="6">
        <v>0</v>
      </c>
      <c r="ES45" s="6">
        <v>12</v>
      </c>
      <c r="ET45" s="6">
        <v>0</v>
      </c>
      <c r="EU45" s="6">
        <v>12</v>
      </c>
      <c r="EV45" s="6">
        <v>0</v>
      </c>
      <c r="EW45" s="6">
        <v>0</v>
      </c>
      <c r="EX45" s="6">
        <v>0</v>
      </c>
      <c r="EY45" s="6">
        <v>0</v>
      </c>
      <c r="EZ45" s="6">
        <v>0</v>
      </c>
      <c r="FA45" s="6">
        <v>0</v>
      </c>
      <c r="FB45" s="6">
        <v>42</v>
      </c>
      <c r="FC45" s="6">
        <v>1</v>
      </c>
      <c r="FD45" s="6">
        <f t="shared" si="908"/>
        <v>43</v>
      </c>
      <c r="FE45" s="6">
        <v>0</v>
      </c>
      <c r="FF45" s="6">
        <v>0</v>
      </c>
      <c r="FG45" s="6">
        <f t="shared" si="909"/>
        <v>0</v>
      </c>
      <c r="FH45" s="6">
        <v>0</v>
      </c>
      <c r="FI45" s="6">
        <v>0</v>
      </c>
      <c r="FJ45" s="6">
        <f t="shared" si="910"/>
        <v>0</v>
      </c>
      <c r="FK45" s="6">
        <v>0</v>
      </c>
      <c r="FL45" s="6">
        <v>0</v>
      </c>
      <c r="FM45" s="6">
        <f t="shared" si="911"/>
        <v>0</v>
      </c>
      <c r="FN45" s="6">
        <v>228</v>
      </c>
      <c r="FO45" s="6">
        <v>0</v>
      </c>
      <c r="FP45" s="6">
        <f t="shared" si="912"/>
        <v>228</v>
      </c>
      <c r="FQ45" s="6">
        <v>0</v>
      </c>
      <c r="FR45" s="6">
        <v>0</v>
      </c>
      <c r="FS45" s="6">
        <f t="shared" si="913"/>
        <v>0</v>
      </c>
      <c r="FT45" s="6">
        <v>0</v>
      </c>
      <c r="FU45" s="6">
        <v>0</v>
      </c>
      <c r="FV45" s="6">
        <f t="shared" si="914"/>
        <v>0</v>
      </c>
      <c r="FW45" s="6">
        <v>0</v>
      </c>
      <c r="FX45" s="6">
        <v>0</v>
      </c>
      <c r="FY45" s="6">
        <f t="shared" si="915"/>
        <v>0</v>
      </c>
      <c r="FZ45" s="6">
        <v>0</v>
      </c>
      <c r="GA45" s="6">
        <v>0</v>
      </c>
      <c r="GB45" s="6">
        <f t="shared" si="916"/>
        <v>0</v>
      </c>
      <c r="GC45" s="6">
        <v>133</v>
      </c>
      <c r="GD45" s="6">
        <v>2</v>
      </c>
      <c r="GE45" s="6">
        <f t="shared" si="917"/>
        <v>135</v>
      </c>
      <c r="GF45" s="6">
        <v>0</v>
      </c>
      <c r="GG45" s="6">
        <v>0</v>
      </c>
      <c r="GH45" s="6">
        <f t="shared" si="918"/>
        <v>0</v>
      </c>
      <c r="GI45" s="6">
        <v>0</v>
      </c>
      <c r="GJ45" s="6">
        <v>0</v>
      </c>
      <c r="GK45" s="6">
        <f t="shared" si="919"/>
        <v>0</v>
      </c>
      <c r="GL45" s="10">
        <v>0</v>
      </c>
      <c r="GM45" s="10">
        <v>0</v>
      </c>
      <c r="GN45" s="10">
        <f t="shared" si="920"/>
        <v>0</v>
      </c>
      <c r="GO45" s="6">
        <v>0</v>
      </c>
      <c r="GP45" s="6">
        <v>0</v>
      </c>
      <c r="GQ45" s="6">
        <f t="shared" si="921"/>
        <v>0</v>
      </c>
      <c r="GR45" s="6"/>
      <c r="GS45" s="6"/>
      <c r="GT45" s="6">
        <f t="shared" si="922"/>
        <v>0</v>
      </c>
      <c r="GU45" s="6">
        <v>3</v>
      </c>
      <c r="GV45" s="6">
        <v>0</v>
      </c>
      <c r="GW45" s="6">
        <f t="shared" si="923"/>
        <v>3</v>
      </c>
      <c r="GX45" s="6">
        <v>2</v>
      </c>
      <c r="GY45" s="6">
        <v>0</v>
      </c>
      <c r="GZ45" s="6">
        <f t="shared" si="924"/>
        <v>2</v>
      </c>
      <c r="HA45" s="10">
        <f t="shared" si="925"/>
        <v>420</v>
      </c>
      <c r="HB45" s="10">
        <f t="shared" si="926"/>
        <v>3</v>
      </c>
      <c r="HC45" s="10">
        <f t="shared" si="927"/>
        <v>423</v>
      </c>
      <c r="HD45" s="10">
        <f t="shared" si="928"/>
        <v>327</v>
      </c>
      <c r="HE45" s="10">
        <f t="shared" si="929"/>
        <v>1</v>
      </c>
      <c r="HF45" s="10">
        <f t="shared" si="930"/>
        <v>94</v>
      </c>
      <c r="HG45" s="10">
        <f t="shared" si="931"/>
        <v>2</v>
      </c>
      <c r="HH45" s="10">
        <f t="shared" si="931"/>
        <v>424</v>
      </c>
      <c r="HI45" s="9">
        <f t="shared" si="932"/>
        <v>1.0933333333333333E-2</v>
      </c>
      <c r="HJ45" s="9">
        <f t="shared" si="933"/>
        <v>3.2000000000000002E-3</v>
      </c>
      <c r="HK45" s="65">
        <f t="shared" si="107"/>
        <v>1.4133333333333333E-2</v>
      </c>
      <c r="HL45" s="65">
        <f t="shared" si="108"/>
        <v>1.4133333333333333E-2</v>
      </c>
      <c r="HM45" s="6">
        <f t="shared" si="937"/>
        <v>0</v>
      </c>
      <c r="HN45" s="6">
        <f t="shared" si="938"/>
        <v>0</v>
      </c>
      <c r="HO45" s="10">
        <f t="shared" si="939"/>
        <v>424</v>
      </c>
      <c r="HP45" s="10">
        <f t="shared" si="940"/>
        <v>423</v>
      </c>
      <c r="HQ45" s="10">
        <f t="shared" si="934"/>
        <v>1</v>
      </c>
      <c r="HR45" s="8">
        <v>1.44024</v>
      </c>
      <c r="HS45" s="10">
        <f t="shared" si="935"/>
        <v>1.44024</v>
      </c>
      <c r="HT45" s="10">
        <f t="shared" si="941"/>
        <v>-124</v>
      </c>
      <c r="HU45" s="66">
        <v>0</v>
      </c>
      <c r="HV45" s="6"/>
    </row>
    <row r="46" spans="1:230" s="44" customFormat="1" ht="33.75" customHeight="1" x14ac:dyDescent="0.5">
      <c r="A46" s="6">
        <v>4913</v>
      </c>
      <c r="B46" s="6" t="s">
        <v>64</v>
      </c>
      <c r="C46" s="6" t="s">
        <v>167</v>
      </c>
      <c r="D46" s="6" t="s">
        <v>205</v>
      </c>
      <c r="E46" s="34" t="s">
        <v>53</v>
      </c>
      <c r="F46" s="6">
        <v>52</v>
      </c>
      <c r="G46" s="48">
        <v>220814</v>
      </c>
      <c r="H46" s="39" t="s">
        <v>65</v>
      </c>
      <c r="I46" s="8">
        <v>1</v>
      </c>
      <c r="J46" s="9">
        <v>0</v>
      </c>
      <c r="K46" s="4">
        <v>337740</v>
      </c>
      <c r="L46" s="6">
        <v>0</v>
      </c>
      <c r="M46" s="6">
        <v>280000</v>
      </c>
      <c r="N46" s="6">
        <f t="shared" ref="N46" si="942">L46+M46</f>
        <v>280000</v>
      </c>
      <c r="O46" s="6">
        <f t="shared" ref="O46" si="943">L46*J46</f>
        <v>0</v>
      </c>
      <c r="P46" s="6">
        <f t="shared" ref="P46" si="944">M46*J46</f>
        <v>0</v>
      </c>
      <c r="Q46" s="6">
        <f t="shared" ref="Q46" si="945">O46+P46</f>
        <v>0</v>
      </c>
      <c r="R46" s="10">
        <v>0</v>
      </c>
      <c r="S46" s="10">
        <v>0</v>
      </c>
      <c r="T46" s="10">
        <v>0</v>
      </c>
      <c r="U46" s="10">
        <v>0</v>
      </c>
      <c r="V46" s="10">
        <f t="shared" ref="V46" si="946">U46+T46+S46+R46</f>
        <v>0</v>
      </c>
      <c r="W46" s="10">
        <v>0</v>
      </c>
      <c r="X46" s="10"/>
      <c r="Y46" s="10"/>
      <c r="Z46" s="10"/>
      <c r="AA46" s="10">
        <f t="shared" ref="AA46" si="947">SUM(W46:Z46)</f>
        <v>0</v>
      </c>
      <c r="AB46" s="10">
        <v>0</v>
      </c>
      <c r="AC46" s="10">
        <v>0</v>
      </c>
      <c r="AD46" s="10"/>
      <c r="AE46" s="6"/>
      <c r="AF46" s="10">
        <f t="shared" ref="AF46" si="948">AE46+AD46+AC46+AB46</f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f t="shared" ref="AK46" si="949">AJ46+AI46+AH46+AG46</f>
        <v>0</v>
      </c>
      <c r="AL46" s="10">
        <v>0</v>
      </c>
      <c r="AM46" s="10">
        <v>0</v>
      </c>
      <c r="AN46" s="10">
        <v>0</v>
      </c>
      <c r="AO46" s="6">
        <v>0</v>
      </c>
      <c r="AP46" s="10">
        <f t="shared" ref="AP46" si="950">AO46+AN46+AM46+AL46</f>
        <v>0</v>
      </c>
      <c r="AQ46" s="10"/>
      <c r="AR46" s="11"/>
      <c r="AS46" s="10"/>
      <c r="AT46" s="10"/>
      <c r="AU46" s="6"/>
      <c r="AV46" s="6"/>
      <c r="AW46" s="6"/>
      <c r="AX46" s="6"/>
      <c r="AY46" s="6"/>
      <c r="AZ46" s="6"/>
      <c r="BA46" s="6">
        <v>0</v>
      </c>
      <c r="BB46" s="6">
        <v>0</v>
      </c>
      <c r="BC46" s="6">
        <v>0</v>
      </c>
      <c r="BD46" s="6">
        <v>0</v>
      </c>
      <c r="BE46" s="10">
        <f t="shared" ref="BE46" si="951">BD46+BC46+BB46+BA46</f>
        <v>0</v>
      </c>
      <c r="BF46" s="6">
        <v>19</v>
      </c>
      <c r="BG46" s="6">
        <v>0</v>
      </c>
      <c r="BH46" s="6">
        <v>0</v>
      </c>
      <c r="BI46" s="6">
        <v>0</v>
      </c>
      <c r="BJ46" s="10">
        <f t="shared" ref="BJ46" si="952">BI46+BH46+BG46+BF46</f>
        <v>19</v>
      </c>
      <c r="BK46" s="6">
        <v>0</v>
      </c>
      <c r="BL46" s="6">
        <v>0</v>
      </c>
      <c r="BM46" s="6">
        <v>0</v>
      </c>
      <c r="BN46" s="6">
        <v>0</v>
      </c>
      <c r="BO46" s="10">
        <f t="shared" ref="BO46" si="953">SUM(BK46:BN46)</f>
        <v>0</v>
      </c>
      <c r="BP46" s="6">
        <v>0</v>
      </c>
      <c r="BQ46" s="6">
        <v>0</v>
      </c>
      <c r="BR46" s="6">
        <v>0</v>
      </c>
      <c r="BS46" s="6">
        <v>0</v>
      </c>
      <c r="BT46" s="10">
        <f t="shared" ref="BT46" si="954">SUM(BP46:BS46)</f>
        <v>0</v>
      </c>
      <c r="BU46" s="6">
        <v>0</v>
      </c>
      <c r="BV46" s="6">
        <v>0</v>
      </c>
      <c r="BW46" s="6">
        <v>0</v>
      </c>
      <c r="BX46" s="6">
        <v>0</v>
      </c>
      <c r="BY46" s="10">
        <f t="shared" ref="BY46" si="955">SUM(BU46:BX46)</f>
        <v>0</v>
      </c>
      <c r="BZ46" s="6">
        <v>0</v>
      </c>
      <c r="CA46" s="6">
        <v>0</v>
      </c>
      <c r="CB46" s="6">
        <v>0</v>
      </c>
      <c r="CC46" s="6">
        <v>0</v>
      </c>
      <c r="CD46" s="10">
        <f t="shared" ref="CD46" si="956">SUM(BZ46:CC46)</f>
        <v>0</v>
      </c>
      <c r="CE46" s="10">
        <f>IFERROR(VLOOKUP(G46,'[1]Ass MF'!G$2:H$491,2,0),0)</f>
        <v>0</v>
      </c>
      <c r="CF46" s="10">
        <v>0</v>
      </c>
      <c r="CG46" s="10">
        <v>0</v>
      </c>
      <c r="CH46" s="10">
        <v>0</v>
      </c>
      <c r="CI46" s="10">
        <f t="shared" ref="CI46" si="957">CH46+CG46+CF46+CE46</f>
        <v>0</v>
      </c>
      <c r="CJ46" s="10">
        <v>0</v>
      </c>
      <c r="CK46" s="10">
        <v>0</v>
      </c>
      <c r="CL46" s="10">
        <v>0</v>
      </c>
      <c r="CM46" s="10">
        <v>0</v>
      </c>
      <c r="CN46" s="10">
        <f t="shared" ref="CN46" si="958">CM46+CL46+CK46+CJ46</f>
        <v>0</v>
      </c>
      <c r="CO46" s="10">
        <v>0</v>
      </c>
      <c r="CP46" s="10">
        <v>3</v>
      </c>
      <c r="CQ46" s="10">
        <v>0</v>
      </c>
      <c r="CR46" s="10">
        <v>0</v>
      </c>
      <c r="CS46" s="10">
        <f t="shared" ref="CS46" si="959">CR46+CQ46+CP46+CO46</f>
        <v>3</v>
      </c>
      <c r="CT46" s="10">
        <v>0</v>
      </c>
      <c r="CU46" s="10">
        <v>0</v>
      </c>
      <c r="CV46" s="10">
        <v>0</v>
      </c>
      <c r="CW46" s="10">
        <v>0</v>
      </c>
      <c r="CX46" s="10">
        <f t="shared" ref="CX46" si="960">CW46+CV46+CU46+CT46</f>
        <v>0</v>
      </c>
      <c r="CY46" s="10">
        <v>0</v>
      </c>
      <c r="CZ46" s="10">
        <v>0</v>
      </c>
      <c r="DA46" s="10">
        <v>0</v>
      </c>
      <c r="DB46" s="10"/>
      <c r="DC46" s="10">
        <f t="shared" ref="DC46" si="961">DB46+DA46+CZ46+CY46</f>
        <v>0</v>
      </c>
      <c r="DD46" s="10">
        <v>0</v>
      </c>
      <c r="DE46" s="10">
        <v>1</v>
      </c>
      <c r="DF46" s="10">
        <v>0</v>
      </c>
      <c r="DG46" s="10">
        <v>0</v>
      </c>
      <c r="DH46" s="10">
        <f t="shared" ref="DH46" si="962">DG46+DF46+DE46+DD46</f>
        <v>1</v>
      </c>
      <c r="DI46" s="10">
        <v>4</v>
      </c>
      <c r="DJ46" s="10">
        <v>1</v>
      </c>
      <c r="DK46" s="10">
        <f>IFERROR(VLOOKUP(G46,'[2]Rep MF'!G$2:H$233,2,0),0)</f>
        <v>0</v>
      </c>
      <c r="DL46" s="10">
        <v>0</v>
      </c>
      <c r="DM46" s="10">
        <f t="shared" ref="DM46" si="963">DL46+DK46+DJ46+DI46</f>
        <v>5</v>
      </c>
      <c r="DN46" s="10">
        <v>0</v>
      </c>
      <c r="DO46" s="10">
        <v>3</v>
      </c>
      <c r="DP46" s="10">
        <v>0</v>
      </c>
      <c r="DQ46" s="10">
        <v>0</v>
      </c>
      <c r="DR46" s="10">
        <f t="shared" ref="DR46" si="964">DQ46+DP46+DO46+DN46</f>
        <v>3</v>
      </c>
      <c r="DS46" s="10">
        <f t="shared" ref="DS46" si="965">+R46+AB46+AG46+AL46+AQ46+AV46+BA46+BF46+BK46+BP46+BU46+W46+BZ46+CE46+CJ46+CO46+CT46+CY46+DD46+DI46+DN46</f>
        <v>23</v>
      </c>
      <c r="DT46" s="10">
        <f t="shared" ref="DT46" si="966">+S46+AC46+AH46+AM46+AR46+AW46+BB46+BG46+BL46+BQ46+BV46+X46+CA46+CF46+CK46+CP46+CU46+CZ46+DE46+DJ46+DO46</f>
        <v>8</v>
      </c>
      <c r="DU46" s="10">
        <f t="shared" ref="DU46" si="967">+T46+AD46+AI46+AN46+AS46+AX46+BC46+BH46+BM46+BR46+BW46+Y46+CB46+CG46+CL46+CQ46+CV46+DA46+DF46+DK46+DP46</f>
        <v>0</v>
      </c>
      <c r="DV46" s="10">
        <f t="shared" ref="DV46" si="968">+U46+AE46+AJ46+AO46+AT46+AY46+BD46+BI46+BN46+BS46+BX46+Z46+CC46+CH46+CM46+CR46+CW46+DB46+DG46+DL46+DQ46</f>
        <v>0</v>
      </c>
      <c r="DW46" s="4">
        <f t="shared" ref="DW46" si="969">DV46+DU46+DT46+DS46</f>
        <v>31</v>
      </c>
      <c r="DX46" s="12">
        <f t="shared" ref="DX46" si="970">(DS46+DT46)/N46</f>
        <v>1.1071428571428571E-4</v>
      </c>
      <c r="DY46" s="9">
        <f t="shared" ref="DY46" si="971">(DU46+DV46)/N46</f>
        <v>0</v>
      </c>
      <c r="DZ46" s="12">
        <f t="shared" ref="DZ46" si="972">+DW46/N46</f>
        <v>1.1071428571428571E-4</v>
      </c>
      <c r="EA46" s="10">
        <v>0</v>
      </c>
      <c r="EB46" s="6">
        <v>0</v>
      </c>
      <c r="EC46" s="10">
        <f t="shared" ref="EC46" si="973">EA46+EB46</f>
        <v>0</v>
      </c>
      <c r="ED46" s="6">
        <v>0</v>
      </c>
      <c r="EE46" s="6">
        <v>0</v>
      </c>
      <c r="EF46" s="6">
        <v>0</v>
      </c>
      <c r="EG46" s="6">
        <v>0</v>
      </c>
      <c r="EH46" s="6">
        <v>0</v>
      </c>
      <c r="EI46" s="6">
        <v>0</v>
      </c>
      <c r="EJ46" s="6">
        <v>0</v>
      </c>
      <c r="EK46" s="6">
        <v>0</v>
      </c>
      <c r="EL46" s="6">
        <v>0</v>
      </c>
      <c r="EM46" s="6">
        <v>0</v>
      </c>
      <c r="EN46" s="6">
        <v>0</v>
      </c>
      <c r="EO46" s="6">
        <f t="shared" ref="EO46" si="974">EM46+EN46</f>
        <v>0</v>
      </c>
      <c r="EP46" s="6">
        <v>0</v>
      </c>
      <c r="EQ46" s="6">
        <v>0</v>
      </c>
      <c r="ER46" s="6">
        <v>0</v>
      </c>
      <c r="ES46" s="6">
        <v>0</v>
      </c>
      <c r="ET46" s="6">
        <v>0</v>
      </c>
      <c r="EU46" s="6">
        <v>0</v>
      </c>
      <c r="EV46" s="6">
        <v>0</v>
      </c>
      <c r="EW46" s="6">
        <v>0</v>
      </c>
      <c r="EX46" s="6">
        <v>0</v>
      </c>
      <c r="EY46" s="6">
        <v>0</v>
      </c>
      <c r="EZ46" s="6">
        <v>0</v>
      </c>
      <c r="FA46" s="6">
        <v>0</v>
      </c>
      <c r="FB46" s="6">
        <v>0</v>
      </c>
      <c r="FC46" s="6">
        <v>0</v>
      </c>
      <c r="FD46" s="6">
        <f t="shared" ref="FD46" si="975">FB46+FC46</f>
        <v>0</v>
      </c>
      <c r="FE46" s="6">
        <v>0</v>
      </c>
      <c r="FF46" s="6">
        <v>0</v>
      </c>
      <c r="FG46" s="6">
        <f t="shared" ref="FG46" si="976">FE46+FF46</f>
        <v>0</v>
      </c>
      <c r="FH46" s="6">
        <v>0</v>
      </c>
      <c r="FI46" s="6">
        <v>0</v>
      </c>
      <c r="FJ46" s="6">
        <f t="shared" ref="FJ46" si="977">FH46+FI46</f>
        <v>0</v>
      </c>
      <c r="FK46" s="6">
        <v>0</v>
      </c>
      <c r="FL46" s="6">
        <v>0</v>
      </c>
      <c r="FM46" s="6">
        <f t="shared" ref="FM46" si="978">FL46+FK46</f>
        <v>0</v>
      </c>
      <c r="FN46" s="6">
        <v>19</v>
      </c>
      <c r="FO46" s="6">
        <v>0</v>
      </c>
      <c r="FP46" s="6">
        <f t="shared" ref="FP46" si="979">FO46+FN46</f>
        <v>19</v>
      </c>
      <c r="FQ46" s="6">
        <v>0</v>
      </c>
      <c r="FR46" s="6">
        <v>0</v>
      </c>
      <c r="FS46" s="6">
        <f t="shared" ref="FS46" si="980">FQ46+FR46</f>
        <v>0</v>
      </c>
      <c r="FT46" s="6">
        <v>0</v>
      </c>
      <c r="FU46" s="6">
        <v>0</v>
      </c>
      <c r="FV46" s="6">
        <f t="shared" ref="FV46" si="981">FU46+FT46</f>
        <v>0</v>
      </c>
      <c r="FW46" s="6">
        <v>0</v>
      </c>
      <c r="FX46" s="6">
        <v>0</v>
      </c>
      <c r="FY46" s="6">
        <f t="shared" ref="FY46" si="982">FX46+FW46</f>
        <v>0</v>
      </c>
      <c r="FZ46" s="6">
        <v>0</v>
      </c>
      <c r="GA46" s="6">
        <v>0</v>
      </c>
      <c r="GB46" s="6">
        <f t="shared" ref="GB46" si="983">FZ46+GA46</f>
        <v>0</v>
      </c>
      <c r="GC46" s="6">
        <v>0</v>
      </c>
      <c r="GD46" s="6">
        <v>0</v>
      </c>
      <c r="GE46" s="6">
        <f t="shared" ref="GE46" si="984">GC46+GD46</f>
        <v>0</v>
      </c>
      <c r="GF46" s="6">
        <v>0</v>
      </c>
      <c r="GG46" s="6">
        <v>0</v>
      </c>
      <c r="GH46" s="6">
        <f t="shared" ref="GH46" si="985">GG46+GF46</f>
        <v>0</v>
      </c>
      <c r="GI46" s="6">
        <v>0</v>
      </c>
      <c r="GJ46" s="6">
        <v>0</v>
      </c>
      <c r="GK46" s="6">
        <f t="shared" ref="GK46" si="986">GJ46+GI46</f>
        <v>0</v>
      </c>
      <c r="GL46" s="10">
        <v>0</v>
      </c>
      <c r="GM46" s="10">
        <v>3</v>
      </c>
      <c r="GN46" s="10">
        <f t="shared" ref="GN46" si="987">GM46+GL46</f>
        <v>3</v>
      </c>
      <c r="GO46" s="6">
        <v>0</v>
      </c>
      <c r="GP46" s="6">
        <v>0</v>
      </c>
      <c r="GQ46" s="6">
        <f t="shared" ref="GQ46" si="988">GP46+GO46</f>
        <v>0</v>
      </c>
      <c r="GR46" s="6"/>
      <c r="GS46" s="6"/>
      <c r="GT46" s="6">
        <f t="shared" ref="GT46" si="989">GS46+GR46</f>
        <v>0</v>
      </c>
      <c r="GU46" s="6">
        <v>1</v>
      </c>
      <c r="GV46" s="6">
        <v>0</v>
      </c>
      <c r="GW46" s="6">
        <f t="shared" ref="GW46" si="990">GV46+GU46</f>
        <v>1</v>
      </c>
      <c r="GX46" s="6">
        <v>5</v>
      </c>
      <c r="GY46" s="6">
        <v>0</v>
      </c>
      <c r="GZ46" s="6">
        <f t="shared" ref="GZ46" si="991">GY46+GX46</f>
        <v>5</v>
      </c>
      <c r="HA46" s="10">
        <f t="shared" ref="HA46" si="992">GO46+GL46+GI46+GF46+GC46+FZ46+FW46+FT46+FQ46+FN46+FK46+FH46+FE46+FB46+EY46+EV46+ES46+EP46+EM46+EJ46+EG46+ED46+EA46+GR46+GU46+GX46</f>
        <v>25</v>
      </c>
      <c r="HB46" s="10">
        <f t="shared" ref="HB46" si="993">GP46+GM46+GJ46+GG46+GD46+GA46+FX46+FU46+FR46+FO46+FL46+FI46+FF46+FC46+EZ46+EW46+ET46+EQ46+EN46+EK46+EH46+EE46+EB46+GS46+GV46+GY46</f>
        <v>3</v>
      </c>
      <c r="HC46" s="10">
        <f t="shared" ref="HC46" si="994">HB46+HA46</f>
        <v>28</v>
      </c>
      <c r="HD46" s="10">
        <f t="shared" ref="HD46" si="995">+DS46</f>
        <v>23</v>
      </c>
      <c r="HE46" s="10">
        <f t="shared" ref="HE46" si="996">+DT46</f>
        <v>8</v>
      </c>
      <c r="HF46" s="10">
        <f t="shared" ref="HF46" si="997">+DU46</f>
        <v>0</v>
      </c>
      <c r="HG46" s="10">
        <f t="shared" ref="HG46:HH46" si="998">+DV46</f>
        <v>0</v>
      </c>
      <c r="HH46" s="10">
        <f t="shared" si="998"/>
        <v>31</v>
      </c>
      <c r="HI46" s="9">
        <f t="shared" ref="HI46" si="999">DX46</f>
        <v>1.1071428571428571E-4</v>
      </c>
      <c r="HJ46" s="9">
        <f t="shared" ref="HJ46" si="1000">DY46</f>
        <v>0</v>
      </c>
      <c r="HK46" s="65">
        <f t="shared" si="107"/>
        <v>1.1071428571428571E-4</v>
      </c>
      <c r="HL46" s="65">
        <f t="shared" si="108"/>
        <v>1.1071428571428571E-4</v>
      </c>
      <c r="HM46" s="6">
        <f t="shared" si="937"/>
        <v>280000</v>
      </c>
      <c r="HN46" s="6">
        <f t="shared" si="938"/>
        <v>0</v>
      </c>
      <c r="HO46" s="10">
        <f t="shared" si="939"/>
        <v>31</v>
      </c>
      <c r="HP46" s="10">
        <f t="shared" si="940"/>
        <v>28</v>
      </c>
      <c r="HQ46" s="10">
        <f t="shared" ref="HQ46" si="1001">HO46-HP46</f>
        <v>3</v>
      </c>
      <c r="HR46" s="8">
        <v>90.145849999999996</v>
      </c>
      <c r="HS46" s="10">
        <f t="shared" ref="HS46" si="1002">HR46*HQ46</f>
        <v>270.43754999999999</v>
      </c>
      <c r="HT46" s="10">
        <f t="shared" si="941"/>
        <v>-31</v>
      </c>
      <c r="HU46" s="66">
        <v>0</v>
      </c>
      <c r="HV46" s="6"/>
    </row>
    <row r="47" spans="1:230" s="44" customFormat="1" ht="33.75" customHeight="1" x14ac:dyDescent="0.5">
      <c r="A47" s="6">
        <v>4953</v>
      </c>
      <c r="B47" s="6" t="s">
        <v>62</v>
      </c>
      <c r="C47" s="6" t="s">
        <v>167</v>
      </c>
      <c r="D47" s="6" t="s">
        <v>205</v>
      </c>
      <c r="E47" s="34" t="s">
        <v>53</v>
      </c>
      <c r="F47" s="6">
        <v>49</v>
      </c>
      <c r="G47" s="48">
        <v>218583</v>
      </c>
      <c r="H47" s="39" t="s">
        <v>63</v>
      </c>
      <c r="I47" s="8">
        <v>1</v>
      </c>
      <c r="J47" s="9">
        <v>0</v>
      </c>
      <c r="K47" s="4">
        <v>287259</v>
      </c>
      <c r="L47" s="6">
        <v>0</v>
      </c>
      <c r="M47" s="6">
        <v>230100</v>
      </c>
      <c r="N47" s="6">
        <f t="shared" ref="N47" si="1003">L47+M47</f>
        <v>230100</v>
      </c>
      <c r="O47" s="6">
        <f t="shared" ref="O47" si="1004">L47*J47</f>
        <v>0</v>
      </c>
      <c r="P47" s="6">
        <f t="shared" ref="P47" si="1005">M47*J47</f>
        <v>0</v>
      </c>
      <c r="Q47" s="6">
        <f t="shared" ref="Q47" si="1006">O47+P47</f>
        <v>0</v>
      </c>
      <c r="R47" s="10">
        <v>0</v>
      </c>
      <c r="S47" s="10">
        <v>0</v>
      </c>
      <c r="T47" s="10">
        <v>0</v>
      </c>
      <c r="U47" s="10">
        <v>0</v>
      </c>
      <c r="V47" s="10">
        <f t="shared" ref="V47" si="1007">U47+T47+S47+R47</f>
        <v>0</v>
      </c>
      <c r="W47" s="10">
        <v>0</v>
      </c>
      <c r="X47" s="10"/>
      <c r="Y47" s="10"/>
      <c r="Z47" s="10"/>
      <c r="AA47" s="10">
        <f t="shared" ref="AA47" si="1008">SUM(W47:Z47)</f>
        <v>0</v>
      </c>
      <c r="AB47" s="10">
        <v>0</v>
      </c>
      <c r="AC47" s="10">
        <v>0</v>
      </c>
      <c r="AD47" s="10"/>
      <c r="AE47" s="6"/>
      <c r="AF47" s="10">
        <f t="shared" ref="AF47" si="1009">AE47+AD47+AC47+AB47</f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f t="shared" ref="AK47" si="1010">AJ47+AI47+AH47+AG47</f>
        <v>0</v>
      </c>
      <c r="AL47" s="10">
        <v>0</v>
      </c>
      <c r="AM47" s="10">
        <v>0</v>
      </c>
      <c r="AN47" s="10">
        <v>0</v>
      </c>
      <c r="AO47" s="6">
        <v>0</v>
      </c>
      <c r="AP47" s="10">
        <f t="shared" ref="AP47" si="1011">AO47+AN47+AM47+AL47</f>
        <v>0</v>
      </c>
      <c r="AQ47" s="10"/>
      <c r="AR47" s="11"/>
      <c r="AS47" s="10"/>
      <c r="AT47" s="10"/>
      <c r="AU47" s="6"/>
      <c r="AV47" s="6"/>
      <c r="AW47" s="6"/>
      <c r="AX47" s="6"/>
      <c r="AY47" s="6"/>
      <c r="AZ47" s="6"/>
      <c r="BA47" s="6">
        <v>0</v>
      </c>
      <c r="BB47" s="6">
        <v>0</v>
      </c>
      <c r="BC47" s="6">
        <v>0</v>
      </c>
      <c r="BD47" s="6">
        <v>0</v>
      </c>
      <c r="BE47" s="10">
        <f t="shared" ref="BE47" si="1012">BD47+BC47+BB47+BA47</f>
        <v>0</v>
      </c>
      <c r="BF47" s="6">
        <v>28</v>
      </c>
      <c r="BG47" s="6">
        <v>10</v>
      </c>
      <c r="BH47" s="6">
        <v>0</v>
      </c>
      <c r="BI47" s="6">
        <v>0</v>
      </c>
      <c r="BJ47" s="10">
        <f t="shared" ref="BJ47" si="1013">BI47+BH47+BG47+BF47</f>
        <v>38</v>
      </c>
      <c r="BK47" s="6">
        <v>0</v>
      </c>
      <c r="BL47" s="6">
        <v>0</v>
      </c>
      <c r="BM47" s="6">
        <v>0</v>
      </c>
      <c r="BN47" s="6">
        <v>0</v>
      </c>
      <c r="BO47" s="10">
        <f t="shared" ref="BO47" si="1014">SUM(BK47:BN47)</f>
        <v>0</v>
      </c>
      <c r="BP47" s="6">
        <v>0</v>
      </c>
      <c r="BQ47" s="6">
        <v>0</v>
      </c>
      <c r="BR47" s="6">
        <v>0</v>
      </c>
      <c r="BS47" s="6">
        <v>0</v>
      </c>
      <c r="BT47" s="10">
        <f t="shared" ref="BT47" si="1015">SUM(BP47:BS47)</f>
        <v>0</v>
      </c>
      <c r="BU47" s="6">
        <v>0</v>
      </c>
      <c r="BV47" s="6">
        <v>0</v>
      </c>
      <c r="BW47" s="6">
        <v>0</v>
      </c>
      <c r="BX47" s="6">
        <v>0</v>
      </c>
      <c r="BY47" s="10">
        <f t="shared" ref="BY47" si="1016">SUM(BU47:BX47)</f>
        <v>0</v>
      </c>
      <c r="BZ47" s="6">
        <v>0</v>
      </c>
      <c r="CA47" s="6">
        <v>0</v>
      </c>
      <c r="CB47" s="6">
        <v>0</v>
      </c>
      <c r="CC47" s="6">
        <v>0</v>
      </c>
      <c r="CD47" s="10">
        <f t="shared" ref="CD47" si="1017">SUM(BZ47:CC47)</f>
        <v>0</v>
      </c>
      <c r="CE47" s="10">
        <f>IFERROR(VLOOKUP(G47,'[1]Ass MF'!G$2:H$491,2,0),0)</f>
        <v>0</v>
      </c>
      <c r="CF47" s="10">
        <v>0</v>
      </c>
      <c r="CG47" s="10">
        <v>0</v>
      </c>
      <c r="CH47" s="10">
        <v>0</v>
      </c>
      <c r="CI47" s="10">
        <f t="shared" ref="CI47" si="1018">CH47+CG47+CF47+CE47</f>
        <v>0</v>
      </c>
      <c r="CJ47" s="10">
        <v>0</v>
      </c>
      <c r="CK47" s="10">
        <v>16</v>
      </c>
      <c r="CL47" s="10">
        <v>0</v>
      </c>
      <c r="CM47" s="10">
        <v>0</v>
      </c>
      <c r="CN47" s="10">
        <f t="shared" ref="CN47" si="1019">CM47+CL47+CK47+CJ47</f>
        <v>16</v>
      </c>
      <c r="CO47" s="10">
        <v>0</v>
      </c>
      <c r="CP47" s="10">
        <v>48</v>
      </c>
      <c r="CQ47" s="10">
        <v>0</v>
      </c>
      <c r="CR47" s="10">
        <v>0</v>
      </c>
      <c r="CS47" s="10">
        <f t="shared" ref="CS47" si="1020">CR47+CQ47+CP47+CO47</f>
        <v>48</v>
      </c>
      <c r="CT47" s="10">
        <v>0</v>
      </c>
      <c r="CU47" s="10">
        <v>0</v>
      </c>
      <c r="CV47" s="10">
        <v>0</v>
      </c>
      <c r="CW47" s="10">
        <v>0</v>
      </c>
      <c r="CX47" s="10">
        <f t="shared" ref="CX47" si="1021">CW47+CV47+CU47+CT47</f>
        <v>0</v>
      </c>
      <c r="CY47" s="10">
        <v>0</v>
      </c>
      <c r="CZ47" s="10">
        <v>0</v>
      </c>
      <c r="DA47" s="10">
        <v>0</v>
      </c>
      <c r="DB47" s="10"/>
      <c r="DC47" s="10">
        <f t="shared" ref="DC47" si="1022">DB47+DA47+CZ47+CY47</f>
        <v>0</v>
      </c>
      <c r="DD47" s="10">
        <v>0</v>
      </c>
      <c r="DE47" s="10">
        <v>0</v>
      </c>
      <c r="DF47" s="10">
        <v>0</v>
      </c>
      <c r="DG47" s="10">
        <v>0</v>
      </c>
      <c r="DH47" s="10">
        <f t="shared" ref="DH47" si="1023">DG47+DF47+DE47+DD47</f>
        <v>0</v>
      </c>
      <c r="DI47" s="10">
        <v>0</v>
      </c>
      <c r="DJ47" s="10">
        <v>0</v>
      </c>
      <c r="DK47" s="10">
        <f>IFERROR(VLOOKUP(G47,'[2]Rep MF'!G$2:H$233,2,0),0)</f>
        <v>0</v>
      </c>
      <c r="DL47" s="10">
        <v>0</v>
      </c>
      <c r="DM47" s="10">
        <f t="shared" ref="DM47" si="1024">DL47+DK47+DJ47+DI47</f>
        <v>0</v>
      </c>
      <c r="DN47" s="10">
        <v>0</v>
      </c>
      <c r="DO47" s="10">
        <v>7</v>
      </c>
      <c r="DP47" s="10">
        <v>0</v>
      </c>
      <c r="DQ47" s="10">
        <v>0</v>
      </c>
      <c r="DR47" s="10">
        <f t="shared" ref="DR47" si="1025">DQ47+DP47+DO47+DN47</f>
        <v>7</v>
      </c>
      <c r="DS47" s="10">
        <f t="shared" ref="DS47" si="1026">+R47+AB47+AG47+AL47+AQ47+AV47+BA47+BF47+BK47+BP47+BU47+W47+BZ47+CE47+CJ47+CO47+CT47+CY47+DD47+DI47+DN47</f>
        <v>28</v>
      </c>
      <c r="DT47" s="10">
        <f t="shared" ref="DT47" si="1027">+S47+AC47+AH47+AM47+AR47+AW47+BB47+BG47+BL47+BQ47+BV47+X47+CA47+CF47+CK47+CP47+CU47+CZ47+DE47+DJ47+DO47</f>
        <v>81</v>
      </c>
      <c r="DU47" s="10">
        <f t="shared" ref="DU47" si="1028">+T47+AD47+AI47+AN47+AS47+AX47+BC47+BH47+BM47+BR47+BW47+Y47+CB47+CG47+CL47+CQ47+CV47+DA47+DF47+DK47+DP47</f>
        <v>0</v>
      </c>
      <c r="DV47" s="10">
        <f t="shared" ref="DV47" si="1029">+U47+AE47+AJ47+AO47+AT47+AY47+BD47+BI47+BN47+BS47+BX47+Z47+CC47+CH47+CM47+CR47+CW47+DB47+DG47+DL47+DQ47</f>
        <v>0</v>
      </c>
      <c r="DW47" s="4">
        <f t="shared" ref="DW47" si="1030">DV47+DU47+DT47+DS47</f>
        <v>109</v>
      </c>
      <c r="DX47" s="12">
        <f t="shared" ref="DX47" si="1031">(DS47+DT47)/N47</f>
        <v>4.7370708387657541E-4</v>
      </c>
      <c r="DY47" s="9">
        <f t="shared" ref="DY47" si="1032">(DU47+DV47)/N47</f>
        <v>0</v>
      </c>
      <c r="DZ47" s="12">
        <f t="shared" ref="DZ47" si="1033">+DW47/N47</f>
        <v>4.7370708387657541E-4</v>
      </c>
      <c r="EA47" s="10">
        <v>0</v>
      </c>
      <c r="EB47" s="6">
        <v>0</v>
      </c>
      <c r="EC47" s="10">
        <f t="shared" ref="EC47" si="1034">EA47+EB47</f>
        <v>0</v>
      </c>
      <c r="ED47" s="6">
        <v>0</v>
      </c>
      <c r="EE47" s="6">
        <v>0</v>
      </c>
      <c r="EF47" s="6">
        <v>0</v>
      </c>
      <c r="EG47" s="6">
        <v>0</v>
      </c>
      <c r="EH47" s="6">
        <v>0</v>
      </c>
      <c r="EI47" s="6">
        <v>0</v>
      </c>
      <c r="EJ47" s="6">
        <v>0</v>
      </c>
      <c r="EK47" s="6">
        <v>0</v>
      </c>
      <c r="EL47" s="6">
        <v>0</v>
      </c>
      <c r="EM47" s="6">
        <v>0</v>
      </c>
      <c r="EN47" s="6">
        <v>0</v>
      </c>
      <c r="EO47" s="6">
        <f t="shared" ref="EO47" si="1035">EM47+EN47</f>
        <v>0</v>
      </c>
      <c r="EP47" s="6">
        <v>0</v>
      </c>
      <c r="EQ47" s="6">
        <v>0</v>
      </c>
      <c r="ER47" s="6">
        <v>0</v>
      </c>
      <c r="ES47" s="6">
        <v>0</v>
      </c>
      <c r="ET47" s="6">
        <v>0</v>
      </c>
      <c r="EU47" s="6">
        <v>0</v>
      </c>
      <c r="EV47" s="6">
        <v>0</v>
      </c>
      <c r="EW47" s="6">
        <v>0</v>
      </c>
      <c r="EX47" s="6">
        <v>0</v>
      </c>
      <c r="EY47" s="6">
        <v>0</v>
      </c>
      <c r="EZ47" s="6">
        <v>0</v>
      </c>
      <c r="FA47" s="6">
        <v>0</v>
      </c>
      <c r="FB47" s="6">
        <v>0</v>
      </c>
      <c r="FC47" s="6">
        <v>0</v>
      </c>
      <c r="FD47" s="6">
        <f t="shared" ref="FD47" si="1036">FB47+FC47</f>
        <v>0</v>
      </c>
      <c r="FE47" s="6">
        <v>0</v>
      </c>
      <c r="FF47" s="6">
        <v>0</v>
      </c>
      <c r="FG47" s="6">
        <f t="shared" ref="FG47" si="1037">FE47+FF47</f>
        <v>0</v>
      </c>
      <c r="FH47" s="6">
        <v>0</v>
      </c>
      <c r="FI47" s="6">
        <v>0</v>
      </c>
      <c r="FJ47" s="6">
        <f t="shared" ref="FJ47" si="1038">FH47+FI47</f>
        <v>0</v>
      </c>
      <c r="FK47" s="6">
        <v>0</v>
      </c>
      <c r="FL47" s="6">
        <v>0</v>
      </c>
      <c r="FM47" s="6">
        <f t="shared" ref="FM47" si="1039">FL47+FK47</f>
        <v>0</v>
      </c>
      <c r="FN47" s="6">
        <v>28</v>
      </c>
      <c r="FO47" s="6">
        <v>10</v>
      </c>
      <c r="FP47" s="6">
        <f t="shared" ref="FP47" si="1040">FO47+FN47</f>
        <v>38</v>
      </c>
      <c r="FQ47" s="6">
        <v>0</v>
      </c>
      <c r="FR47" s="6">
        <v>0</v>
      </c>
      <c r="FS47" s="6">
        <f t="shared" ref="FS47" si="1041">FQ47+FR47</f>
        <v>0</v>
      </c>
      <c r="FT47" s="6">
        <v>0</v>
      </c>
      <c r="FU47" s="6">
        <v>0</v>
      </c>
      <c r="FV47" s="6">
        <f t="shared" ref="FV47" si="1042">FU47+FT47</f>
        <v>0</v>
      </c>
      <c r="FW47" s="6">
        <v>0</v>
      </c>
      <c r="FX47" s="6">
        <v>0</v>
      </c>
      <c r="FY47" s="6">
        <f t="shared" ref="FY47" si="1043">FX47+FW47</f>
        <v>0</v>
      </c>
      <c r="FZ47" s="6">
        <v>0</v>
      </c>
      <c r="GA47" s="6">
        <v>0</v>
      </c>
      <c r="GB47" s="6">
        <f t="shared" ref="GB47" si="1044">FZ47+GA47</f>
        <v>0</v>
      </c>
      <c r="GC47" s="6">
        <v>0</v>
      </c>
      <c r="GD47" s="6">
        <v>0</v>
      </c>
      <c r="GE47" s="6">
        <f t="shared" ref="GE47" si="1045">GC47+GD47</f>
        <v>0</v>
      </c>
      <c r="GF47" s="6">
        <v>0</v>
      </c>
      <c r="GG47" s="6">
        <v>0</v>
      </c>
      <c r="GH47" s="6">
        <f t="shared" ref="GH47" si="1046">GG47+GF47</f>
        <v>0</v>
      </c>
      <c r="GI47" s="6">
        <v>0</v>
      </c>
      <c r="GJ47" s="6">
        <v>16</v>
      </c>
      <c r="GK47" s="6">
        <f t="shared" ref="GK47" si="1047">GJ47+GI47</f>
        <v>16</v>
      </c>
      <c r="GL47" s="10">
        <v>0</v>
      </c>
      <c r="GM47" s="10">
        <v>48</v>
      </c>
      <c r="GN47" s="10">
        <f t="shared" ref="GN47" si="1048">GM47+GL47</f>
        <v>48</v>
      </c>
      <c r="GO47" s="6">
        <v>0</v>
      </c>
      <c r="GP47" s="6">
        <v>0</v>
      </c>
      <c r="GQ47" s="6">
        <f t="shared" ref="GQ47" si="1049">GP47+GO47</f>
        <v>0</v>
      </c>
      <c r="GR47" s="6"/>
      <c r="GS47" s="6"/>
      <c r="GT47" s="6">
        <f t="shared" ref="GT47" si="1050">GS47+GR47</f>
        <v>0</v>
      </c>
      <c r="GU47" s="6">
        <v>0</v>
      </c>
      <c r="GV47" s="6">
        <v>0</v>
      </c>
      <c r="GW47" s="6">
        <f t="shared" ref="GW47" si="1051">GV47+GU47</f>
        <v>0</v>
      </c>
      <c r="GX47" s="6">
        <v>0</v>
      </c>
      <c r="GY47" s="6">
        <v>0</v>
      </c>
      <c r="GZ47" s="6">
        <f t="shared" ref="GZ47" si="1052">GY47+GX47</f>
        <v>0</v>
      </c>
      <c r="HA47" s="10">
        <f t="shared" ref="HA47" si="1053">GO47+GL47+GI47+GF47+GC47+FZ47+FW47+FT47+FQ47+FN47+FK47+FH47+FE47+FB47+EY47+EV47+ES47+EP47+EM47+EJ47+EG47+ED47+EA47+GR47+GU47+GX47</f>
        <v>28</v>
      </c>
      <c r="HB47" s="10">
        <f t="shared" ref="HB47" si="1054">GP47+GM47+GJ47+GG47+GD47+GA47+FX47+FU47+FR47+FO47+FL47+FI47+FF47+FC47+EZ47+EW47+ET47+EQ47+EN47+EK47+EH47+EE47+EB47+GS47+GV47+GY47</f>
        <v>74</v>
      </c>
      <c r="HC47" s="10">
        <f t="shared" ref="HC47" si="1055">HB47+HA47</f>
        <v>102</v>
      </c>
      <c r="HD47" s="10">
        <f t="shared" ref="HD47" si="1056">+DS47</f>
        <v>28</v>
      </c>
      <c r="HE47" s="10">
        <f t="shared" ref="HE47" si="1057">+DT47</f>
        <v>81</v>
      </c>
      <c r="HF47" s="10">
        <f t="shared" ref="HF47" si="1058">+DU47</f>
        <v>0</v>
      </c>
      <c r="HG47" s="10">
        <f t="shared" ref="HG47:HH47" si="1059">+DV47</f>
        <v>0</v>
      </c>
      <c r="HH47" s="10">
        <f t="shared" si="1059"/>
        <v>109</v>
      </c>
      <c r="HI47" s="9">
        <f t="shared" ref="HI47" si="1060">DX47</f>
        <v>4.7370708387657541E-4</v>
      </c>
      <c r="HJ47" s="9">
        <f t="shared" ref="HJ47" si="1061">DY47</f>
        <v>0</v>
      </c>
      <c r="HK47" s="65">
        <f t="shared" si="107"/>
        <v>4.7370708387657541E-4</v>
      </c>
      <c r="HL47" s="65">
        <f t="shared" si="108"/>
        <v>4.7370708387657541E-4</v>
      </c>
      <c r="HM47" s="6">
        <f t="shared" si="937"/>
        <v>230100</v>
      </c>
      <c r="HN47" s="6">
        <f t="shared" si="938"/>
        <v>0</v>
      </c>
      <c r="HO47" s="10">
        <f t="shared" si="939"/>
        <v>109</v>
      </c>
      <c r="HP47" s="10">
        <f t="shared" si="940"/>
        <v>102</v>
      </c>
      <c r="HQ47" s="10">
        <f t="shared" ref="HQ47" si="1062">HO47-HP47</f>
        <v>7</v>
      </c>
      <c r="HR47" s="8">
        <v>92.904219999999995</v>
      </c>
      <c r="HS47" s="10">
        <f t="shared" ref="HS47" si="1063">HR47*HQ47</f>
        <v>650.32953999999995</v>
      </c>
      <c r="HT47" s="10">
        <f t="shared" si="941"/>
        <v>-109</v>
      </c>
      <c r="HU47" s="66">
        <v>0</v>
      </c>
      <c r="HV47" s="6"/>
    </row>
    <row r="48" spans="1:230" s="44" customFormat="1" ht="33.75" customHeight="1" x14ac:dyDescent="0.5">
      <c r="A48" s="6">
        <v>5199</v>
      </c>
      <c r="B48" s="15" t="s">
        <v>138</v>
      </c>
      <c r="C48" s="6" t="s">
        <v>167</v>
      </c>
      <c r="D48" s="6" t="s">
        <v>205</v>
      </c>
      <c r="E48" s="34" t="s">
        <v>53</v>
      </c>
      <c r="F48" s="2">
        <v>2</v>
      </c>
      <c r="G48" s="48">
        <v>225658</v>
      </c>
      <c r="H48" s="42" t="s">
        <v>135</v>
      </c>
      <c r="I48" s="8">
        <v>1</v>
      </c>
      <c r="J48" s="9">
        <v>0</v>
      </c>
      <c r="K48" s="4">
        <v>571906</v>
      </c>
      <c r="L48" s="2">
        <v>0</v>
      </c>
      <c r="M48" s="6">
        <v>100000</v>
      </c>
      <c r="N48" s="6">
        <f t="shared" ref="N48:N51" si="1064">L48+M48</f>
        <v>100000</v>
      </c>
      <c r="O48" s="6">
        <f t="shared" ref="O48:O51" si="1065">L48*J48</f>
        <v>0</v>
      </c>
      <c r="P48" s="6">
        <f t="shared" ref="P48:P51" si="1066">M48*J48</f>
        <v>0</v>
      </c>
      <c r="Q48" s="6">
        <f t="shared" ref="Q48:Q51" si="1067">O48+P48</f>
        <v>0</v>
      </c>
      <c r="R48" s="16">
        <v>0</v>
      </c>
      <c r="S48" s="16">
        <v>0</v>
      </c>
      <c r="T48" s="16">
        <v>0</v>
      </c>
      <c r="U48" s="16">
        <v>0</v>
      </c>
      <c r="V48" s="10">
        <f t="shared" ref="V48:V51" si="1068">U48+T48+S48+R48</f>
        <v>0</v>
      </c>
      <c r="W48" s="10">
        <v>0</v>
      </c>
      <c r="X48" s="16">
        <v>0</v>
      </c>
      <c r="Y48" s="16">
        <v>0</v>
      </c>
      <c r="Z48" s="16">
        <v>0</v>
      </c>
      <c r="AA48" s="10">
        <f t="shared" ref="AA48:AA51" si="1069">SUM(W48:Z48)</f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16">
        <v>0</v>
      </c>
      <c r="AP48" s="16">
        <v>0</v>
      </c>
      <c r="AQ48" s="16">
        <v>0</v>
      </c>
      <c r="AR48" s="16">
        <v>0</v>
      </c>
      <c r="AS48" s="16">
        <v>0</v>
      </c>
      <c r="AT48" s="16">
        <v>0</v>
      </c>
      <c r="AU48" s="16">
        <v>0</v>
      </c>
      <c r="AV48" s="16">
        <v>0</v>
      </c>
      <c r="AW48" s="16">
        <v>0</v>
      </c>
      <c r="AX48" s="16">
        <v>0</v>
      </c>
      <c r="AY48" s="16">
        <v>0</v>
      </c>
      <c r="AZ48" s="16">
        <v>0</v>
      </c>
      <c r="BA48" s="16">
        <v>0</v>
      </c>
      <c r="BB48" s="16">
        <v>0</v>
      </c>
      <c r="BC48" s="16">
        <v>0</v>
      </c>
      <c r="BD48" s="16">
        <v>0</v>
      </c>
      <c r="BE48" s="16">
        <v>0</v>
      </c>
      <c r="BF48" s="16">
        <v>0</v>
      </c>
      <c r="BG48" s="16">
        <v>0</v>
      </c>
      <c r="BH48" s="16">
        <v>0</v>
      </c>
      <c r="BI48" s="16">
        <v>0</v>
      </c>
      <c r="BJ48" s="16">
        <v>0</v>
      </c>
      <c r="BK48" s="16">
        <v>0</v>
      </c>
      <c r="BL48" s="16">
        <v>0</v>
      </c>
      <c r="BM48" s="16">
        <v>0</v>
      </c>
      <c r="BN48" s="16">
        <v>0</v>
      </c>
      <c r="BO48" s="16">
        <v>0</v>
      </c>
      <c r="BP48" s="6">
        <v>0</v>
      </c>
      <c r="BQ48" s="6">
        <v>0</v>
      </c>
      <c r="BR48" s="6">
        <v>0</v>
      </c>
      <c r="BS48" s="10">
        <v>0</v>
      </c>
      <c r="BT48" s="6">
        <f t="shared" ref="BT48:BT49" si="1070">SUM(BP48:BS48)</f>
        <v>0</v>
      </c>
      <c r="BU48" s="6">
        <v>191</v>
      </c>
      <c r="BV48" s="6">
        <v>0</v>
      </c>
      <c r="BW48" s="6">
        <v>0</v>
      </c>
      <c r="BX48" s="6">
        <v>0</v>
      </c>
      <c r="BY48" s="10">
        <f t="shared" ref="BY48:BY49" si="1071">SUM(BU48:BX48)</f>
        <v>191</v>
      </c>
      <c r="BZ48" s="6">
        <v>36</v>
      </c>
      <c r="CA48" s="6">
        <v>0</v>
      </c>
      <c r="CB48" s="6">
        <v>0</v>
      </c>
      <c r="CC48" s="6">
        <v>0</v>
      </c>
      <c r="CD48" s="10">
        <f t="shared" ref="CD48" si="1072">SUM(BZ48:CC48)</f>
        <v>36</v>
      </c>
      <c r="CE48" s="10">
        <f>IFERROR(VLOOKUP(G48,'[1]Ass MF'!G$2:H$491,2,0),0)</f>
        <v>1</v>
      </c>
      <c r="CF48" s="10">
        <v>0</v>
      </c>
      <c r="CG48" s="10">
        <v>0</v>
      </c>
      <c r="CH48" s="10">
        <v>0</v>
      </c>
      <c r="CI48" s="10">
        <f t="shared" ref="CI48:CI51" si="1073">CH48+CG48+CF48+CE48</f>
        <v>1</v>
      </c>
      <c r="CJ48" s="10">
        <v>1</v>
      </c>
      <c r="CK48" s="10">
        <v>0</v>
      </c>
      <c r="CL48" s="10">
        <v>0</v>
      </c>
      <c r="CM48" s="10">
        <v>0</v>
      </c>
      <c r="CN48" s="10">
        <f t="shared" ref="CN48:CN51" si="1074">CM48+CL48+CK48+CJ48</f>
        <v>1</v>
      </c>
      <c r="CO48" s="10">
        <v>0</v>
      </c>
      <c r="CP48" s="10">
        <v>13</v>
      </c>
      <c r="CQ48" s="10">
        <v>0</v>
      </c>
      <c r="CR48" s="10">
        <v>0</v>
      </c>
      <c r="CS48" s="10">
        <f t="shared" ref="CS48:CS51" si="1075">CR48+CQ48+CP48+CO48</f>
        <v>13</v>
      </c>
      <c r="CT48" s="10">
        <v>110</v>
      </c>
      <c r="CU48" s="10">
        <v>63</v>
      </c>
      <c r="CV48" s="10">
        <v>0</v>
      </c>
      <c r="CW48" s="10">
        <v>0</v>
      </c>
      <c r="CX48" s="10">
        <f t="shared" ref="CX48:CX51" si="1076">CW48+CV48+CU48+CT48</f>
        <v>173</v>
      </c>
      <c r="CY48" s="10">
        <v>0</v>
      </c>
      <c r="CZ48" s="10">
        <v>0</v>
      </c>
      <c r="DA48" s="10">
        <v>0</v>
      </c>
      <c r="DB48" s="10"/>
      <c r="DC48" s="10">
        <f t="shared" ref="DC48:DC51" si="1077">DB48+DA48+CZ48+CY48</f>
        <v>0</v>
      </c>
      <c r="DD48" s="10">
        <v>0</v>
      </c>
      <c r="DE48" s="10">
        <v>22</v>
      </c>
      <c r="DF48" s="10">
        <v>0</v>
      </c>
      <c r="DG48" s="10">
        <v>0</v>
      </c>
      <c r="DH48" s="10">
        <f t="shared" ref="DH48:DH51" si="1078">DG48+DF48+DE48+DD48</f>
        <v>22</v>
      </c>
      <c r="DI48" s="10">
        <v>0</v>
      </c>
      <c r="DJ48" s="10">
        <v>2</v>
      </c>
      <c r="DK48" s="10">
        <f>IFERROR(VLOOKUP(G48,'[2]Rep MF'!G$2:H$233,2,0),0)</f>
        <v>0</v>
      </c>
      <c r="DL48" s="10">
        <v>0</v>
      </c>
      <c r="DM48" s="10">
        <f t="shared" ref="DM48:DM51" si="1079">DL48+DK48+DJ48+DI48</f>
        <v>2</v>
      </c>
      <c r="DN48" s="10">
        <v>0</v>
      </c>
      <c r="DO48" s="10">
        <v>38</v>
      </c>
      <c r="DP48" s="10">
        <v>0</v>
      </c>
      <c r="DQ48" s="10">
        <v>0</v>
      </c>
      <c r="DR48" s="10">
        <f t="shared" ref="DR48:DR51" si="1080">DQ48+DP48+DO48+DN48</f>
        <v>38</v>
      </c>
      <c r="DS48" s="10">
        <f t="shared" ref="DS48:DS51" si="1081">+R48+AB48+AG48+AL48+AQ48+AV48+BA48+BF48+BK48+BP48+BU48+W48+BZ48+CE48+CJ48+CO48+CT48+CY48+DD48+DI48+DN48</f>
        <v>339</v>
      </c>
      <c r="DT48" s="10">
        <f t="shared" ref="DT48:DT51" si="1082">+S48+AC48+AH48+AM48+AR48+AW48+BB48+BG48+BL48+BQ48+BV48+X48+CA48+CF48+CK48+CP48+CU48+CZ48+DE48+DJ48+DO48</f>
        <v>138</v>
      </c>
      <c r="DU48" s="10">
        <f t="shared" ref="DU48:DU51" si="1083">+T48+AD48+AI48+AN48+AS48+AX48+BC48+BH48+BM48+BR48+BW48+Y48+CB48+CG48+CL48+CQ48+CV48+DA48+DF48+DK48+DP48</f>
        <v>0</v>
      </c>
      <c r="DV48" s="10">
        <f t="shared" ref="DV48:DV51" si="1084">+U48+AE48+AJ48+AO48+AT48+AY48+BD48+BI48+BN48+BS48+BX48+Z48+CC48+CH48+CM48+CR48+CW48+DB48+DG48+DL48+DQ48</f>
        <v>0</v>
      </c>
      <c r="DW48" s="4">
        <f t="shared" ref="DW48:DW51" si="1085">DV48+DU48+DT48+DS48</f>
        <v>477</v>
      </c>
      <c r="DX48" s="12">
        <f t="shared" ref="DX48:DX51" si="1086">(DS48+DT48)/N48</f>
        <v>4.7699999999999999E-3</v>
      </c>
      <c r="DY48" s="9">
        <f t="shared" ref="DY48:DY51" si="1087">(DU48+DV48)/N48</f>
        <v>0</v>
      </c>
      <c r="DZ48" s="12">
        <f t="shared" ref="DZ48:DZ51" si="1088">+DW48/N48</f>
        <v>4.7699999999999999E-3</v>
      </c>
      <c r="EA48" s="16">
        <v>0</v>
      </c>
      <c r="EB48" s="6">
        <v>0</v>
      </c>
      <c r="EC48" s="10">
        <f t="shared" ref="EC48:EC51" si="1089">EA48+EB48</f>
        <v>0</v>
      </c>
      <c r="ED48" s="6">
        <v>0</v>
      </c>
      <c r="EE48" s="6">
        <v>0</v>
      </c>
      <c r="EF48" s="6">
        <v>0</v>
      </c>
      <c r="EG48" s="6">
        <v>0</v>
      </c>
      <c r="EH48" s="6">
        <v>0</v>
      </c>
      <c r="EI48" s="6">
        <v>0</v>
      </c>
      <c r="EJ48" s="6">
        <v>0</v>
      </c>
      <c r="EK48" s="6">
        <v>0</v>
      </c>
      <c r="EL48" s="6">
        <v>0</v>
      </c>
      <c r="EM48" s="6">
        <v>0</v>
      </c>
      <c r="EN48" s="6">
        <v>0</v>
      </c>
      <c r="EO48" s="6">
        <f t="shared" ref="EO48:EO51" si="1090">EM48+EN48</f>
        <v>0</v>
      </c>
      <c r="EP48" s="6">
        <v>0</v>
      </c>
      <c r="EQ48" s="6">
        <v>0</v>
      </c>
      <c r="ER48" s="6">
        <v>0</v>
      </c>
      <c r="ES48" s="6">
        <v>0</v>
      </c>
      <c r="ET48" s="6">
        <v>0</v>
      </c>
      <c r="EU48" s="6">
        <v>0</v>
      </c>
      <c r="EV48" s="6">
        <v>0</v>
      </c>
      <c r="EW48" s="6">
        <v>0</v>
      </c>
      <c r="EX48" s="6">
        <v>0</v>
      </c>
      <c r="EY48" s="6">
        <v>0</v>
      </c>
      <c r="EZ48" s="6">
        <v>0</v>
      </c>
      <c r="FA48" s="6">
        <v>0</v>
      </c>
      <c r="FB48" s="6">
        <v>0</v>
      </c>
      <c r="FC48" s="6">
        <v>0</v>
      </c>
      <c r="FD48" s="6">
        <f t="shared" ref="FD48:FD51" si="1091">FB48+FC48</f>
        <v>0</v>
      </c>
      <c r="FE48" s="6">
        <v>0</v>
      </c>
      <c r="FF48" s="6">
        <v>0</v>
      </c>
      <c r="FG48" s="6">
        <f t="shared" ref="FG48:FG51" si="1092">FE48+FF48</f>
        <v>0</v>
      </c>
      <c r="FH48" s="6">
        <v>0</v>
      </c>
      <c r="FI48" s="6">
        <v>0</v>
      </c>
      <c r="FJ48" s="6">
        <f t="shared" ref="FJ48:FJ51" si="1093">FH48+FI48</f>
        <v>0</v>
      </c>
      <c r="FK48" s="6">
        <v>0</v>
      </c>
      <c r="FL48" s="6">
        <v>0</v>
      </c>
      <c r="FM48" s="6">
        <f t="shared" ref="FM48:FM51" si="1094">FL48+FK48</f>
        <v>0</v>
      </c>
      <c r="FN48" s="6">
        <v>0</v>
      </c>
      <c r="FO48" s="6">
        <v>0</v>
      </c>
      <c r="FP48" s="6">
        <f t="shared" ref="FP48:FP51" si="1095">FO48+FN48</f>
        <v>0</v>
      </c>
      <c r="FQ48" s="6">
        <v>0</v>
      </c>
      <c r="FR48" s="6">
        <v>0</v>
      </c>
      <c r="FS48" s="6">
        <f t="shared" ref="FS48:FS51" si="1096">FQ48+FR48</f>
        <v>0</v>
      </c>
      <c r="FT48" s="6">
        <v>0</v>
      </c>
      <c r="FU48" s="6">
        <v>0</v>
      </c>
      <c r="FV48" s="6">
        <f t="shared" ref="FV48:FV51" si="1097">FU48+FT48</f>
        <v>0</v>
      </c>
      <c r="FW48" s="6">
        <v>0</v>
      </c>
      <c r="FX48" s="6">
        <v>0</v>
      </c>
      <c r="FY48" s="6">
        <f t="shared" ref="FY48:FY51" si="1098">FX48+FW48</f>
        <v>0</v>
      </c>
      <c r="FZ48" s="6">
        <v>0</v>
      </c>
      <c r="GA48" s="6">
        <v>0</v>
      </c>
      <c r="GB48" s="6">
        <f t="shared" ref="GB48:GB51" si="1099">FZ48+GA48</f>
        <v>0</v>
      </c>
      <c r="GC48" s="6">
        <v>228</v>
      </c>
      <c r="GD48" s="6">
        <v>0</v>
      </c>
      <c r="GE48" s="6">
        <f t="shared" ref="GE48:GE51" si="1100">GC48+GD48</f>
        <v>228</v>
      </c>
      <c r="GF48" s="6">
        <v>0</v>
      </c>
      <c r="GG48" s="6">
        <v>0</v>
      </c>
      <c r="GH48" s="6">
        <f t="shared" ref="GH48:GH51" si="1101">GG48+GF48</f>
        <v>0</v>
      </c>
      <c r="GI48" s="6">
        <v>1</v>
      </c>
      <c r="GJ48" s="6">
        <v>0</v>
      </c>
      <c r="GK48" s="6">
        <f t="shared" ref="GK48:GK51" si="1102">GJ48+GI48</f>
        <v>1</v>
      </c>
      <c r="GL48" s="10">
        <v>0</v>
      </c>
      <c r="GM48" s="10">
        <v>13</v>
      </c>
      <c r="GN48" s="10">
        <f t="shared" ref="GN48:GN51" si="1103">GM48+GL48</f>
        <v>13</v>
      </c>
      <c r="GO48" s="6">
        <v>110</v>
      </c>
      <c r="GP48" s="6">
        <v>63</v>
      </c>
      <c r="GQ48" s="6">
        <f t="shared" ref="GQ48:GQ51" si="1104">GP48+GO48</f>
        <v>173</v>
      </c>
      <c r="GR48" s="6"/>
      <c r="GS48" s="6"/>
      <c r="GT48" s="6">
        <f t="shared" ref="GT48:GT51" si="1105">GS48+GR48</f>
        <v>0</v>
      </c>
      <c r="GU48" s="6">
        <v>22</v>
      </c>
      <c r="GV48" s="6">
        <v>0</v>
      </c>
      <c r="GW48" s="6">
        <f t="shared" ref="GW48:GW51" si="1106">GV48+GU48</f>
        <v>22</v>
      </c>
      <c r="GX48" s="6">
        <v>2</v>
      </c>
      <c r="GY48" s="6">
        <v>0</v>
      </c>
      <c r="GZ48" s="6">
        <f t="shared" ref="GZ48:GZ51" si="1107">GY48+GX48</f>
        <v>2</v>
      </c>
      <c r="HA48" s="10">
        <f t="shared" ref="HA48:HA51" si="1108">GO48+GL48+GI48+GF48+GC48+FZ48+FW48+FT48+FQ48+FN48+FK48+FH48+FE48+FB48+EY48+EV48+ES48+EP48+EM48+EJ48+EG48+ED48+EA48+GR48+GU48+GX48</f>
        <v>363</v>
      </c>
      <c r="HB48" s="10">
        <f t="shared" ref="HB48:HB51" si="1109">GP48+GM48+GJ48+GG48+GD48+GA48+FX48+FU48+FR48+FO48+FL48+FI48+FF48+FC48+EZ48+EW48+ET48+EQ48+EN48+EK48+EH48+EE48+EB48+GS48+GV48+GY48</f>
        <v>76</v>
      </c>
      <c r="HC48" s="10">
        <f t="shared" ref="HC48:HC51" si="1110">HB48+HA48</f>
        <v>439</v>
      </c>
      <c r="HD48" s="10">
        <f t="shared" ref="HD48:HD51" si="1111">+DS48</f>
        <v>339</v>
      </c>
      <c r="HE48" s="10">
        <f t="shared" ref="HE48:HE51" si="1112">+DT48</f>
        <v>138</v>
      </c>
      <c r="HF48" s="10">
        <f t="shared" ref="HF48:HF51" si="1113">+DU48</f>
        <v>0</v>
      </c>
      <c r="HG48" s="10">
        <f t="shared" ref="HG48:HH51" si="1114">+DV48</f>
        <v>0</v>
      </c>
      <c r="HH48" s="10">
        <f t="shared" si="1114"/>
        <v>477</v>
      </c>
      <c r="HI48" s="9">
        <f t="shared" ref="HI48:HI51" si="1115">DX48</f>
        <v>4.7699999999999999E-3</v>
      </c>
      <c r="HJ48" s="9">
        <f t="shared" ref="HJ48:HJ51" si="1116">DY48</f>
        <v>0</v>
      </c>
      <c r="HK48" s="65">
        <f t="shared" si="107"/>
        <v>4.7699999999999999E-3</v>
      </c>
      <c r="HL48" s="65">
        <f t="shared" si="108"/>
        <v>4.7699999999999999E-3</v>
      </c>
      <c r="HM48" s="6">
        <f t="shared" si="937"/>
        <v>100000</v>
      </c>
      <c r="HN48" s="6">
        <f t="shared" si="938"/>
        <v>0</v>
      </c>
      <c r="HO48" s="10">
        <f t="shared" si="939"/>
        <v>477</v>
      </c>
      <c r="HP48" s="10">
        <f t="shared" si="940"/>
        <v>439</v>
      </c>
      <c r="HQ48" s="10">
        <f t="shared" ref="HQ48:HQ51" si="1117">HO48-HP48</f>
        <v>38</v>
      </c>
      <c r="HR48" s="8">
        <v>10.81671</v>
      </c>
      <c r="HS48" s="10">
        <f t="shared" ref="HS48:HS51" si="1118">HR48*HQ48</f>
        <v>411.03498000000002</v>
      </c>
      <c r="HT48" s="10">
        <f t="shared" si="941"/>
        <v>-477</v>
      </c>
      <c r="HU48" s="66">
        <v>0</v>
      </c>
      <c r="HV48" s="6"/>
    </row>
    <row r="49" spans="1:230" s="44" customFormat="1" ht="33.75" customHeight="1" x14ac:dyDescent="0.5">
      <c r="A49" s="6">
        <v>5229</v>
      </c>
      <c r="B49" s="15" t="s">
        <v>138</v>
      </c>
      <c r="C49" s="6" t="s">
        <v>167</v>
      </c>
      <c r="D49" s="6" t="s">
        <v>205</v>
      </c>
      <c r="E49" s="34" t="s">
        <v>53</v>
      </c>
      <c r="F49" s="2">
        <v>32</v>
      </c>
      <c r="G49" s="48">
        <v>225771</v>
      </c>
      <c r="H49" s="42" t="s">
        <v>134</v>
      </c>
      <c r="I49" s="8">
        <v>1.02</v>
      </c>
      <c r="J49" s="9">
        <v>0.02</v>
      </c>
      <c r="K49" s="4">
        <v>103000</v>
      </c>
      <c r="L49" s="2">
        <v>0</v>
      </c>
      <c r="M49" s="6">
        <v>100000</v>
      </c>
      <c r="N49" s="6">
        <f t="shared" si="1064"/>
        <v>100000</v>
      </c>
      <c r="O49" s="6">
        <f t="shared" si="1065"/>
        <v>0</v>
      </c>
      <c r="P49" s="6">
        <f t="shared" si="1066"/>
        <v>2000</v>
      </c>
      <c r="Q49" s="6">
        <f t="shared" si="1067"/>
        <v>2000</v>
      </c>
      <c r="R49" s="16">
        <v>0</v>
      </c>
      <c r="S49" s="16">
        <v>0</v>
      </c>
      <c r="T49" s="16">
        <v>0</v>
      </c>
      <c r="U49" s="16">
        <v>0</v>
      </c>
      <c r="V49" s="10">
        <f t="shared" si="1068"/>
        <v>0</v>
      </c>
      <c r="W49" s="10">
        <v>0</v>
      </c>
      <c r="X49" s="16">
        <v>0</v>
      </c>
      <c r="Y49" s="16">
        <v>0</v>
      </c>
      <c r="Z49" s="16">
        <v>0</v>
      </c>
      <c r="AA49" s="10">
        <f t="shared" si="1069"/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  <c r="AK49" s="16">
        <v>0</v>
      </c>
      <c r="AL49" s="16">
        <v>0</v>
      </c>
      <c r="AM49" s="16">
        <v>0</v>
      </c>
      <c r="AN49" s="16">
        <v>0</v>
      </c>
      <c r="AO49" s="16">
        <v>0</v>
      </c>
      <c r="AP49" s="16">
        <v>0</v>
      </c>
      <c r="AQ49" s="16">
        <v>0</v>
      </c>
      <c r="AR49" s="16">
        <v>0</v>
      </c>
      <c r="AS49" s="16">
        <v>0</v>
      </c>
      <c r="AT49" s="16">
        <v>0</v>
      </c>
      <c r="AU49" s="16">
        <v>0</v>
      </c>
      <c r="AV49" s="16">
        <v>0</v>
      </c>
      <c r="AW49" s="16">
        <v>0</v>
      </c>
      <c r="AX49" s="16">
        <v>0</v>
      </c>
      <c r="AY49" s="16">
        <v>0</v>
      </c>
      <c r="AZ49" s="16">
        <v>0</v>
      </c>
      <c r="BA49" s="16">
        <v>0</v>
      </c>
      <c r="BB49" s="16">
        <v>0</v>
      </c>
      <c r="BC49" s="16">
        <v>0</v>
      </c>
      <c r="BD49" s="16">
        <v>0</v>
      </c>
      <c r="BE49" s="16">
        <v>0</v>
      </c>
      <c r="BF49" s="16">
        <v>0</v>
      </c>
      <c r="BG49" s="16">
        <v>0</v>
      </c>
      <c r="BH49" s="16">
        <v>0</v>
      </c>
      <c r="BI49" s="16">
        <v>0</v>
      </c>
      <c r="BJ49" s="16">
        <v>0</v>
      </c>
      <c r="BK49" s="16">
        <v>0</v>
      </c>
      <c r="BL49" s="16">
        <v>0</v>
      </c>
      <c r="BM49" s="16">
        <v>0</v>
      </c>
      <c r="BN49" s="16">
        <v>0</v>
      </c>
      <c r="BO49" s="16">
        <v>0</v>
      </c>
      <c r="BP49" s="6">
        <v>0</v>
      </c>
      <c r="BQ49" s="6">
        <v>0</v>
      </c>
      <c r="BR49" s="6">
        <v>0</v>
      </c>
      <c r="BS49" s="10">
        <v>0</v>
      </c>
      <c r="BT49" s="6">
        <f t="shared" si="1070"/>
        <v>0</v>
      </c>
      <c r="BU49" s="6">
        <v>0</v>
      </c>
      <c r="BV49" s="6">
        <v>0</v>
      </c>
      <c r="BW49" s="6">
        <v>0</v>
      </c>
      <c r="BX49" s="6">
        <v>0</v>
      </c>
      <c r="BY49" s="10">
        <f t="shared" si="1071"/>
        <v>0</v>
      </c>
      <c r="BZ49" s="6">
        <v>0</v>
      </c>
      <c r="CA49" s="6">
        <v>0</v>
      </c>
      <c r="CB49" s="6">
        <v>0</v>
      </c>
      <c r="CC49" s="6">
        <v>0</v>
      </c>
      <c r="CD49" s="10">
        <f t="shared" ref="CD49" si="1119">SUM(BZ49:CC49)</f>
        <v>0</v>
      </c>
      <c r="CE49" s="10">
        <f>IFERROR(VLOOKUP(G49,'[1]Ass MF'!G$2:H$491,2,0),0)</f>
        <v>0</v>
      </c>
      <c r="CF49" s="10">
        <v>0</v>
      </c>
      <c r="CG49" s="10">
        <v>0</v>
      </c>
      <c r="CH49" s="10">
        <v>0</v>
      </c>
      <c r="CI49" s="10">
        <f t="shared" si="1073"/>
        <v>0</v>
      </c>
      <c r="CJ49" s="10">
        <v>0</v>
      </c>
      <c r="CK49" s="10">
        <v>0</v>
      </c>
      <c r="CL49" s="10">
        <v>0</v>
      </c>
      <c r="CM49" s="10">
        <v>0</v>
      </c>
      <c r="CN49" s="10">
        <f t="shared" si="1074"/>
        <v>0</v>
      </c>
      <c r="CO49" s="10">
        <v>0</v>
      </c>
      <c r="CP49" s="10">
        <v>0</v>
      </c>
      <c r="CQ49" s="10">
        <v>0</v>
      </c>
      <c r="CR49" s="10">
        <v>0</v>
      </c>
      <c r="CS49" s="10">
        <f t="shared" si="1075"/>
        <v>0</v>
      </c>
      <c r="CT49" s="10">
        <v>0</v>
      </c>
      <c r="CU49" s="10">
        <v>0</v>
      </c>
      <c r="CV49" s="10">
        <v>0</v>
      </c>
      <c r="CW49" s="10">
        <v>0</v>
      </c>
      <c r="CX49" s="10">
        <f t="shared" si="1076"/>
        <v>0</v>
      </c>
      <c r="CY49" s="10">
        <v>0</v>
      </c>
      <c r="CZ49" s="10">
        <v>0</v>
      </c>
      <c r="DA49" s="10">
        <v>0</v>
      </c>
      <c r="DB49" s="10"/>
      <c r="DC49" s="10">
        <f t="shared" si="1077"/>
        <v>0</v>
      </c>
      <c r="DD49" s="10">
        <v>0</v>
      </c>
      <c r="DE49" s="10">
        <v>0</v>
      </c>
      <c r="DF49" s="10">
        <v>0</v>
      </c>
      <c r="DG49" s="10">
        <v>0</v>
      </c>
      <c r="DH49" s="10">
        <f t="shared" si="1078"/>
        <v>0</v>
      </c>
      <c r="DI49" s="10">
        <v>0</v>
      </c>
      <c r="DJ49" s="10">
        <v>0</v>
      </c>
      <c r="DK49" s="10">
        <f>IFERROR(VLOOKUP(G49,'[2]Rep MF'!G$2:H$233,2,0),0)</f>
        <v>0</v>
      </c>
      <c r="DL49" s="10">
        <v>0</v>
      </c>
      <c r="DM49" s="10">
        <f t="shared" si="1079"/>
        <v>0</v>
      </c>
      <c r="DN49" s="10">
        <v>0</v>
      </c>
      <c r="DO49" s="10">
        <v>3000</v>
      </c>
      <c r="DP49" s="10">
        <v>0</v>
      </c>
      <c r="DQ49" s="10">
        <v>0</v>
      </c>
      <c r="DR49" s="10">
        <f t="shared" si="1080"/>
        <v>3000</v>
      </c>
      <c r="DS49" s="10">
        <f t="shared" si="1081"/>
        <v>0</v>
      </c>
      <c r="DT49" s="10">
        <f t="shared" si="1082"/>
        <v>3000</v>
      </c>
      <c r="DU49" s="10">
        <f t="shared" si="1083"/>
        <v>0</v>
      </c>
      <c r="DV49" s="10">
        <f t="shared" si="1084"/>
        <v>0</v>
      </c>
      <c r="DW49" s="4">
        <f t="shared" si="1085"/>
        <v>3000</v>
      </c>
      <c r="DX49" s="12">
        <f t="shared" si="1086"/>
        <v>0.03</v>
      </c>
      <c r="DY49" s="9">
        <f t="shared" si="1087"/>
        <v>0</v>
      </c>
      <c r="DZ49" s="12">
        <f t="shared" si="1088"/>
        <v>0.03</v>
      </c>
      <c r="EA49" s="16">
        <v>0</v>
      </c>
      <c r="EB49" s="6">
        <v>0</v>
      </c>
      <c r="EC49" s="10">
        <f t="shared" si="1089"/>
        <v>0</v>
      </c>
      <c r="ED49" s="6">
        <v>0</v>
      </c>
      <c r="EE49" s="6">
        <v>0</v>
      </c>
      <c r="EF49" s="6">
        <v>0</v>
      </c>
      <c r="EG49" s="6">
        <v>0</v>
      </c>
      <c r="EH49" s="6">
        <v>0</v>
      </c>
      <c r="EI49" s="6">
        <v>0</v>
      </c>
      <c r="EJ49" s="6">
        <v>0</v>
      </c>
      <c r="EK49" s="6">
        <v>0</v>
      </c>
      <c r="EL49" s="6">
        <v>0</v>
      </c>
      <c r="EM49" s="6">
        <v>0</v>
      </c>
      <c r="EN49" s="6">
        <v>0</v>
      </c>
      <c r="EO49" s="6">
        <f t="shared" si="1090"/>
        <v>0</v>
      </c>
      <c r="EP49" s="6">
        <v>0</v>
      </c>
      <c r="EQ49" s="6">
        <v>0</v>
      </c>
      <c r="ER49" s="6">
        <v>0</v>
      </c>
      <c r="ES49" s="6">
        <v>0</v>
      </c>
      <c r="ET49" s="6">
        <v>0</v>
      </c>
      <c r="EU49" s="6">
        <v>0</v>
      </c>
      <c r="EV49" s="6">
        <v>0</v>
      </c>
      <c r="EW49" s="6">
        <v>0</v>
      </c>
      <c r="EX49" s="6">
        <v>0</v>
      </c>
      <c r="EY49" s="6">
        <v>0</v>
      </c>
      <c r="EZ49" s="6">
        <v>0</v>
      </c>
      <c r="FA49" s="6">
        <v>0</v>
      </c>
      <c r="FB49" s="6">
        <v>0</v>
      </c>
      <c r="FC49" s="6">
        <v>0</v>
      </c>
      <c r="FD49" s="6">
        <f t="shared" si="1091"/>
        <v>0</v>
      </c>
      <c r="FE49" s="6">
        <v>0</v>
      </c>
      <c r="FF49" s="6">
        <v>0</v>
      </c>
      <c r="FG49" s="6">
        <f t="shared" si="1092"/>
        <v>0</v>
      </c>
      <c r="FH49" s="6">
        <v>0</v>
      </c>
      <c r="FI49" s="6">
        <v>0</v>
      </c>
      <c r="FJ49" s="6">
        <f t="shared" si="1093"/>
        <v>0</v>
      </c>
      <c r="FK49" s="6">
        <v>0</v>
      </c>
      <c r="FL49" s="6">
        <v>0</v>
      </c>
      <c r="FM49" s="6">
        <f t="shared" si="1094"/>
        <v>0</v>
      </c>
      <c r="FN49" s="6">
        <v>0</v>
      </c>
      <c r="FO49" s="6">
        <v>0</v>
      </c>
      <c r="FP49" s="6">
        <f t="shared" si="1095"/>
        <v>0</v>
      </c>
      <c r="FQ49" s="6">
        <v>0</v>
      </c>
      <c r="FR49" s="6">
        <v>0</v>
      </c>
      <c r="FS49" s="6">
        <f t="shared" si="1096"/>
        <v>0</v>
      </c>
      <c r="FT49" s="6">
        <v>0</v>
      </c>
      <c r="FU49" s="6">
        <v>0</v>
      </c>
      <c r="FV49" s="6">
        <f t="shared" si="1097"/>
        <v>0</v>
      </c>
      <c r="FW49" s="6">
        <v>0</v>
      </c>
      <c r="FX49" s="6">
        <v>0</v>
      </c>
      <c r="FY49" s="6">
        <f t="shared" si="1098"/>
        <v>0</v>
      </c>
      <c r="FZ49" s="6">
        <v>0</v>
      </c>
      <c r="GA49" s="6">
        <v>0</v>
      </c>
      <c r="GB49" s="6">
        <f t="shared" si="1099"/>
        <v>0</v>
      </c>
      <c r="GC49" s="6">
        <v>0</v>
      </c>
      <c r="GD49" s="6">
        <v>0</v>
      </c>
      <c r="GE49" s="6">
        <f t="shared" si="1100"/>
        <v>0</v>
      </c>
      <c r="GF49" s="6">
        <v>0</v>
      </c>
      <c r="GG49" s="6">
        <v>0</v>
      </c>
      <c r="GH49" s="6">
        <f t="shared" si="1101"/>
        <v>0</v>
      </c>
      <c r="GI49" s="6">
        <v>0</v>
      </c>
      <c r="GJ49" s="6">
        <v>0</v>
      </c>
      <c r="GK49" s="6">
        <f t="shared" si="1102"/>
        <v>0</v>
      </c>
      <c r="GL49" s="10">
        <v>0</v>
      </c>
      <c r="GM49" s="10">
        <v>0</v>
      </c>
      <c r="GN49" s="10">
        <f t="shared" si="1103"/>
        <v>0</v>
      </c>
      <c r="GO49" s="6">
        <v>0</v>
      </c>
      <c r="GP49" s="6">
        <v>0</v>
      </c>
      <c r="GQ49" s="6">
        <f t="shared" si="1104"/>
        <v>0</v>
      </c>
      <c r="GR49" s="6"/>
      <c r="GS49" s="6"/>
      <c r="GT49" s="6">
        <f t="shared" si="1105"/>
        <v>0</v>
      </c>
      <c r="GU49" s="6">
        <v>0</v>
      </c>
      <c r="GV49" s="6">
        <v>0</v>
      </c>
      <c r="GW49" s="6">
        <f t="shared" si="1106"/>
        <v>0</v>
      </c>
      <c r="GX49" s="6">
        <v>0</v>
      </c>
      <c r="GY49" s="6">
        <v>0</v>
      </c>
      <c r="GZ49" s="6">
        <f t="shared" si="1107"/>
        <v>0</v>
      </c>
      <c r="HA49" s="10">
        <f t="shared" si="1108"/>
        <v>0</v>
      </c>
      <c r="HB49" s="10">
        <f t="shared" si="1109"/>
        <v>0</v>
      </c>
      <c r="HC49" s="10">
        <f t="shared" si="1110"/>
        <v>0</v>
      </c>
      <c r="HD49" s="10">
        <f t="shared" si="1111"/>
        <v>0</v>
      </c>
      <c r="HE49" s="10">
        <f t="shared" si="1112"/>
        <v>3000</v>
      </c>
      <c r="HF49" s="10">
        <f t="shared" si="1113"/>
        <v>0</v>
      </c>
      <c r="HG49" s="10">
        <f t="shared" si="1114"/>
        <v>0</v>
      </c>
      <c r="HH49" s="10">
        <f t="shared" si="1114"/>
        <v>3000</v>
      </c>
      <c r="HI49" s="9">
        <f t="shared" si="1115"/>
        <v>0.03</v>
      </c>
      <c r="HJ49" s="9">
        <f t="shared" si="1116"/>
        <v>0</v>
      </c>
      <c r="HK49" s="65">
        <f t="shared" si="107"/>
        <v>0.03</v>
      </c>
      <c r="HL49" s="65">
        <f t="shared" si="108"/>
        <v>0.03</v>
      </c>
      <c r="HM49" s="6">
        <f t="shared" si="937"/>
        <v>100000</v>
      </c>
      <c r="HN49" s="6">
        <f t="shared" si="938"/>
        <v>2000</v>
      </c>
      <c r="HO49" s="10">
        <f t="shared" si="939"/>
        <v>1000</v>
      </c>
      <c r="HP49" s="10">
        <f t="shared" si="940"/>
        <v>0</v>
      </c>
      <c r="HQ49" s="10">
        <f t="shared" si="1117"/>
        <v>1000</v>
      </c>
      <c r="HR49" s="8">
        <v>0.19719999999999999</v>
      </c>
      <c r="HS49" s="10">
        <f t="shared" si="1118"/>
        <v>197.2</v>
      </c>
      <c r="HT49" s="10">
        <f t="shared" si="941"/>
        <v>-1000</v>
      </c>
      <c r="HU49" s="66">
        <v>0</v>
      </c>
      <c r="HV49" s="6"/>
    </row>
    <row r="50" spans="1:230" s="44" customFormat="1" ht="33.75" customHeight="1" x14ac:dyDescent="0.5">
      <c r="A50" s="6">
        <v>5238</v>
      </c>
      <c r="B50" s="15" t="s">
        <v>138</v>
      </c>
      <c r="C50" s="6" t="s">
        <v>167</v>
      </c>
      <c r="D50" s="6" t="s">
        <v>205</v>
      </c>
      <c r="E50" s="34" t="s">
        <v>53</v>
      </c>
      <c r="F50" s="2">
        <v>41</v>
      </c>
      <c r="G50" s="1">
        <v>236104</v>
      </c>
      <c r="H50" s="41" t="s">
        <v>161</v>
      </c>
      <c r="I50" s="8">
        <v>1</v>
      </c>
      <c r="J50" s="9">
        <v>0</v>
      </c>
      <c r="K50" s="4">
        <v>230611</v>
      </c>
      <c r="L50" s="2">
        <v>0</v>
      </c>
      <c r="M50" s="6">
        <v>100000</v>
      </c>
      <c r="N50" s="6">
        <f t="shared" si="1064"/>
        <v>100000</v>
      </c>
      <c r="O50" s="6">
        <f t="shared" si="1065"/>
        <v>0</v>
      </c>
      <c r="P50" s="6">
        <f t="shared" si="1066"/>
        <v>0</v>
      </c>
      <c r="Q50" s="6">
        <f t="shared" si="1067"/>
        <v>0</v>
      </c>
      <c r="R50" s="16">
        <v>0</v>
      </c>
      <c r="S50" s="16">
        <v>0</v>
      </c>
      <c r="T50" s="16">
        <v>0</v>
      </c>
      <c r="U50" s="16">
        <v>0</v>
      </c>
      <c r="V50" s="10">
        <f t="shared" si="1068"/>
        <v>0</v>
      </c>
      <c r="W50" s="10">
        <v>0</v>
      </c>
      <c r="X50" s="16">
        <v>0</v>
      </c>
      <c r="Y50" s="16">
        <v>0</v>
      </c>
      <c r="Z50" s="16">
        <v>0</v>
      </c>
      <c r="AA50" s="10">
        <f t="shared" si="1069"/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  <c r="AK50" s="16">
        <v>0</v>
      </c>
      <c r="AL50" s="16">
        <v>0</v>
      </c>
      <c r="AM50" s="16">
        <v>0</v>
      </c>
      <c r="AN50" s="16">
        <v>0</v>
      </c>
      <c r="AO50" s="16">
        <v>0</v>
      </c>
      <c r="AP50" s="16">
        <v>0</v>
      </c>
      <c r="AQ50" s="16">
        <v>0</v>
      </c>
      <c r="AR50" s="16">
        <v>0</v>
      </c>
      <c r="AS50" s="16">
        <v>0</v>
      </c>
      <c r="AT50" s="16">
        <v>0</v>
      </c>
      <c r="AU50" s="16">
        <v>0</v>
      </c>
      <c r="AV50" s="16">
        <v>0</v>
      </c>
      <c r="AW50" s="16">
        <v>0</v>
      </c>
      <c r="AX50" s="16">
        <v>0</v>
      </c>
      <c r="AY50" s="16">
        <v>0</v>
      </c>
      <c r="AZ50" s="16">
        <v>0</v>
      </c>
      <c r="BA50" s="16">
        <v>0</v>
      </c>
      <c r="BB50" s="16">
        <v>0</v>
      </c>
      <c r="BC50" s="16">
        <v>0</v>
      </c>
      <c r="BD50" s="16">
        <v>0</v>
      </c>
      <c r="BE50" s="16">
        <v>0</v>
      </c>
      <c r="BF50" s="16">
        <v>0</v>
      </c>
      <c r="BG50" s="16">
        <v>0</v>
      </c>
      <c r="BH50" s="16">
        <v>0</v>
      </c>
      <c r="BI50" s="16">
        <v>0</v>
      </c>
      <c r="BJ50" s="16">
        <v>0</v>
      </c>
      <c r="BK50" s="16">
        <v>0</v>
      </c>
      <c r="BL50" s="16">
        <v>0</v>
      </c>
      <c r="BM50" s="16">
        <v>0</v>
      </c>
      <c r="BN50" s="16">
        <v>0</v>
      </c>
      <c r="BO50" s="16">
        <v>0</v>
      </c>
      <c r="BP50" s="16">
        <v>0</v>
      </c>
      <c r="BQ50" s="16">
        <v>0</v>
      </c>
      <c r="BR50" s="16">
        <v>0</v>
      </c>
      <c r="BS50" s="16">
        <v>0</v>
      </c>
      <c r="BT50" s="16">
        <v>0</v>
      </c>
      <c r="BU50" s="16">
        <v>0</v>
      </c>
      <c r="BV50" s="16">
        <v>0</v>
      </c>
      <c r="BW50" s="16">
        <v>0</v>
      </c>
      <c r="BX50" s="16">
        <v>0</v>
      </c>
      <c r="BY50" s="16">
        <v>0</v>
      </c>
      <c r="BZ50" s="6">
        <v>0</v>
      </c>
      <c r="CA50" s="6">
        <v>0</v>
      </c>
      <c r="CB50" s="2">
        <v>0</v>
      </c>
      <c r="CC50" s="2">
        <v>0</v>
      </c>
      <c r="CD50" s="2">
        <v>0</v>
      </c>
      <c r="CE50" s="10">
        <f>IFERROR(VLOOKUP(G50,'[1]Ass MF'!G$2:H$491,2,0),0)</f>
        <v>8</v>
      </c>
      <c r="CF50" s="10">
        <v>0</v>
      </c>
      <c r="CG50" s="10">
        <v>0</v>
      </c>
      <c r="CH50" s="10">
        <v>0</v>
      </c>
      <c r="CI50" s="10">
        <f t="shared" si="1073"/>
        <v>8</v>
      </c>
      <c r="CJ50" s="10">
        <v>0</v>
      </c>
      <c r="CK50" s="10">
        <v>0</v>
      </c>
      <c r="CL50" s="10">
        <v>0</v>
      </c>
      <c r="CM50" s="10">
        <v>0</v>
      </c>
      <c r="CN50" s="10">
        <f t="shared" si="1074"/>
        <v>0</v>
      </c>
      <c r="CO50" s="10">
        <v>14</v>
      </c>
      <c r="CP50" s="10">
        <v>0</v>
      </c>
      <c r="CQ50" s="10">
        <v>0</v>
      </c>
      <c r="CR50" s="10">
        <v>0</v>
      </c>
      <c r="CS50" s="10">
        <f t="shared" si="1075"/>
        <v>14</v>
      </c>
      <c r="CT50" s="10">
        <v>23</v>
      </c>
      <c r="CU50" s="10">
        <v>0</v>
      </c>
      <c r="CV50" s="10">
        <v>0</v>
      </c>
      <c r="CW50" s="10">
        <v>0</v>
      </c>
      <c r="CX50" s="10">
        <f t="shared" si="1076"/>
        <v>23</v>
      </c>
      <c r="CY50" s="10">
        <v>1</v>
      </c>
      <c r="CZ50" s="10">
        <v>0</v>
      </c>
      <c r="DA50" s="10">
        <v>0</v>
      </c>
      <c r="DB50" s="10"/>
      <c r="DC50" s="10">
        <f t="shared" si="1077"/>
        <v>1</v>
      </c>
      <c r="DD50" s="10">
        <v>0</v>
      </c>
      <c r="DE50" s="10">
        <v>0</v>
      </c>
      <c r="DF50" s="10">
        <v>0</v>
      </c>
      <c r="DG50" s="10">
        <v>0</v>
      </c>
      <c r="DH50" s="10">
        <f t="shared" si="1078"/>
        <v>0</v>
      </c>
      <c r="DI50" s="10">
        <v>1</v>
      </c>
      <c r="DJ50" s="10">
        <v>0</v>
      </c>
      <c r="DK50" s="10">
        <f>IFERROR(VLOOKUP(G50,'[2]Rep MF'!G$2:H$233,2,0),0)</f>
        <v>0</v>
      </c>
      <c r="DL50" s="10">
        <v>0</v>
      </c>
      <c r="DM50" s="10">
        <f t="shared" si="1079"/>
        <v>1</v>
      </c>
      <c r="DN50" s="10">
        <v>9</v>
      </c>
      <c r="DO50" s="10">
        <v>0</v>
      </c>
      <c r="DP50" s="10">
        <v>0</v>
      </c>
      <c r="DQ50" s="10">
        <v>0</v>
      </c>
      <c r="DR50" s="10">
        <f t="shared" si="1080"/>
        <v>9</v>
      </c>
      <c r="DS50" s="10">
        <f t="shared" si="1081"/>
        <v>56</v>
      </c>
      <c r="DT50" s="10">
        <f t="shared" si="1082"/>
        <v>0</v>
      </c>
      <c r="DU50" s="10">
        <f t="shared" si="1083"/>
        <v>0</v>
      </c>
      <c r="DV50" s="10">
        <f t="shared" si="1084"/>
        <v>0</v>
      </c>
      <c r="DW50" s="4">
        <f t="shared" si="1085"/>
        <v>56</v>
      </c>
      <c r="DX50" s="12">
        <f t="shared" si="1086"/>
        <v>5.5999999999999995E-4</v>
      </c>
      <c r="DY50" s="9">
        <f t="shared" si="1087"/>
        <v>0</v>
      </c>
      <c r="DZ50" s="12">
        <f t="shared" si="1088"/>
        <v>5.5999999999999995E-4</v>
      </c>
      <c r="EA50" s="16">
        <v>0</v>
      </c>
      <c r="EB50" s="6">
        <v>0</v>
      </c>
      <c r="EC50" s="10">
        <f t="shared" si="1089"/>
        <v>0</v>
      </c>
      <c r="ED50" s="6">
        <v>0</v>
      </c>
      <c r="EE50" s="6">
        <v>0</v>
      </c>
      <c r="EF50" s="6">
        <v>0</v>
      </c>
      <c r="EG50" s="6">
        <v>0</v>
      </c>
      <c r="EH50" s="6">
        <v>0</v>
      </c>
      <c r="EI50" s="6">
        <v>0</v>
      </c>
      <c r="EJ50" s="6">
        <v>0</v>
      </c>
      <c r="EK50" s="6">
        <v>0</v>
      </c>
      <c r="EL50" s="6">
        <v>0</v>
      </c>
      <c r="EM50" s="6">
        <v>0</v>
      </c>
      <c r="EN50" s="6">
        <v>0</v>
      </c>
      <c r="EO50" s="6">
        <f t="shared" si="1090"/>
        <v>0</v>
      </c>
      <c r="EP50" s="6">
        <v>0</v>
      </c>
      <c r="EQ50" s="6">
        <v>0</v>
      </c>
      <c r="ER50" s="6">
        <v>0</v>
      </c>
      <c r="ES50" s="6">
        <v>0</v>
      </c>
      <c r="ET50" s="6">
        <v>0</v>
      </c>
      <c r="EU50" s="6">
        <v>0</v>
      </c>
      <c r="EV50" s="6">
        <v>0</v>
      </c>
      <c r="EW50" s="6">
        <v>0</v>
      </c>
      <c r="EX50" s="6">
        <v>0</v>
      </c>
      <c r="EY50" s="6">
        <v>0</v>
      </c>
      <c r="EZ50" s="6">
        <v>0</v>
      </c>
      <c r="FA50" s="6">
        <v>0</v>
      </c>
      <c r="FB50" s="6">
        <v>0</v>
      </c>
      <c r="FC50" s="6">
        <v>0</v>
      </c>
      <c r="FD50" s="6">
        <f t="shared" si="1091"/>
        <v>0</v>
      </c>
      <c r="FE50" s="6">
        <v>0</v>
      </c>
      <c r="FF50" s="6">
        <v>0</v>
      </c>
      <c r="FG50" s="6">
        <f t="shared" si="1092"/>
        <v>0</v>
      </c>
      <c r="FH50" s="6">
        <v>0</v>
      </c>
      <c r="FI50" s="6">
        <v>0</v>
      </c>
      <c r="FJ50" s="6">
        <f t="shared" si="1093"/>
        <v>0</v>
      </c>
      <c r="FK50" s="6">
        <v>0</v>
      </c>
      <c r="FL50" s="6">
        <v>0</v>
      </c>
      <c r="FM50" s="6">
        <f t="shared" si="1094"/>
        <v>0</v>
      </c>
      <c r="FN50" s="6">
        <v>0</v>
      </c>
      <c r="FO50" s="6">
        <v>0</v>
      </c>
      <c r="FP50" s="6">
        <f t="shared" si="1095"/>
        <v>0</v>
      </c>
      <c r="FQ50" s="6">
        <v>0</v>
      </c>
      <c r="FR50" s="6">
        <v>0</v>
      </c>
      <c r="FS50" s="6">
        <f t="shared" si="1096"/>
        <v>0</v>
      </c>
      <c r="FT50" s="6">
        <v>0</v>
      </c>
      <c r="FU50" s="6">
        <v>0</v>
      </c>
      <c r="FV50" s="6">
        <f t="shared" si="1097"/>
        <v>0</v>
      </c>
      <c r="FW50" s="6">
        <v>0</v>
      </c>
      <c r="FX50" s="6">
        <v>0</v>
      </c>
      <c r="FY50" s="6">
        <f t="shared" si="1098"/>
        <v>0</v>
      </c>
      <c r="FZ50" s="6">
        <v>0</v>
      </c>
      <c r="GA50" s="6">
        <v>0</v>
      </c>
      <c r="GB50" s="6">
        <f t="shared" si="1099"/>
        <v>0</v>
      </c>
      <c r="GC50" s="6">
        <v>0</v>
      </c>
      <c r="GD50" s="6">
        <v>0</v>
      </c>
      <c r="GE50" s="6">
        <f t="shared" si="1100"/>
        <v>0</v>
      </c>
      <c r="GF50" s="6">
        <v>0</v>
      </c>
      <c r="GG50" s="6">
        <v>0</v>
      </c>
      <c r="GH50" s="6">
        <f t="shared" si="1101"/>
        <v>0</v>
      </c>
      <c r="GI50" s="6">
        <v>8</v>
      </c>
      <c r="GJ50" s="6">
        <v>0</v>
      </c>
      <c r="GK50" s="6">
        <f t="shared" si="1102"/>
        <v>8</v>
      </c>
      <c r="GL50" s="10">
        <v>14</v>
      </c>
      <c r="GM50" s="10">
        <v>0</v>
      </c>
      <c r="GN50" s="10">
        <f t="shared" si="1103"/>
        <v>14</v>
      </c>
      <c r="GO50" s="6">
        <v>23</v>
      </c>
      <c r="GP50" s="6">
        <v>0</v>
      </c>
      <c r="GQ50" s="6">
        <f t="shared" si="1104"/>
        <v>23</v>
      </c>
      <c r="GR50" s="10">
        <v>1</v>
      </c>
      <c r="GS50" s="10">
        <v>0</v>
      </c>
      <c r="GT50" s="6">
        <f t="shared" si="1105"/>
        <v>1</v>
      </c>
      <c r="GU50" s="6">
        <v>0</v>
      </c>
      <c r="GV50" s="6">
        <v>0</v>
      </c>
      <c r="GW50" s="6">
        <f t="shared" si="1106"/>
        <v>0</v>
      </c>
      <c r="GX50" s="6">
        <v>1</v>
      </c>
      <c r="GY50" s="6">
        <v>0</v>
      </c>
      <c r="GZ50" s="6">
        <f t="shared" si="1107"/>
        <v>1</v>
      </c>
      <c r="HA50" s="10">
        <f t="shared" si="1108"/>
        <v>47</v>
      </c>
      <c r="HB50" s="10">
        <f t="shared" si="1109"/>
        <v>0</v>
      </c>
      <c r="HC50" s="10">
        <f t="shared" si="1110"/>
        <v>47</v>
      </c>
      <c r="HD50" s="10">
        <f t="shared" si="1111"/>
        <v>56</v>
      </c>
      <c r="HE50" s="10">
        <f t="shared" si="1112"/>
        <v>0</v>
      </c>
      <c r="HF50" s="10">
        <f t="shared" si="1113"/>
        <v>0</v>
      </c>
      <c r="HG50" s="10">
        <f t="shared" si="1114"/>
        <v>0</v>
      </c>
      <c r="HH50" s="10">
        <f t="shared" si="1114"/>
        <v>56</v>
      </c>
      <c r="HI50" s="9">
        <f t="shared" si="1115"/>
        <v>5.5999999999999995E-4</v>
      </c>
      <c r="HJ50" s="9">
        <f t="shared" si="1116"/>
        <v>0</v>
      </c>
      <c r="HK50" s="65">
        <f t="shared" si="107"/>
        <v>5.5999999999999995E-4</v>
      </c>
      <c r="HL50" s="65">
        <f t="shared" si="108"/>
        <v>5.5999999999999995E-4</v>
      </c>
      <c r="HM50" s="6">
        <f t="shared" si="937"/>
        <v>100000</v>
      </c>
      <c r="HN50" s="6">
        <f t="shared" si="938"/>
        <v>0</v>
      </c>
      <c r="HO50" s="10">
        <f t="shared" si="939"/>
        <v>56</v>
      </c>
      <c r="HP50" s="10">
        <f t="shared" si="940"/>
        <v>47</v>
      </c>
      <c r="HQ50" s="10">
        <f t="shared" si="1117"/>
        <v>9</v>
      </c>
      <c r="HR50" s="8">
        <v>3.9737399999999998</v>
      </c>
      <c r="HS50" s="10">
        <f t="shared" si="1118"/>
        <v>35.763660000000002</v>
      </c>
      <c r="HT50" s="10">
        <f t="shared" si="941"/>
        <v>-56</v>
      </c>
      <c r="HU50" s="66">
        <v>0</v>
      </c>
      <c r="HV50" s="6"/>
    </row>
    <row r="51" spans="1:230" s="44" customFormat="1" ht="33.75" customHeight="1" x14ac:dyDescent="0.5">
      <c r="A51" s="6">
        <v>5239</v>
      </c>
      <c r="B51" s="15" t="s">
        <v>138</v>
      </c>
      <c r="C51" s="6" t="s">
        <v>167</v>
      </c>
      <c r="D51" s="6" t="s">
        <v>205</v>
      </c>
      <c r="E51" s="34" t="s">
        <v>53</v>
      </c>
      <c r="F51" s="2">
        <v>42</v>
      </c>
      <c r="G51" s="48">
        <v>236099</v>
      </c>
      <c r="H51" s="41" t="s">
        <v>171</v>
      </c>
      <c r="I51" s="30">
        <v>1</v>
      </c>
      <c r="J51" s="9">
        <v>0</v>
      </c>
      <c r="K51" s="4">
        <v>73318</v>
      </c>
      <c r="L51" s="2">
        <v>0</v>
      </c>
      <c r="M51" s="6">
        <v>80000</v>
      </c>
      <c r="N51" s="6">
        <f t="shared" si="1064"/>
        <v>80000</v>
      </c>
      <c r="O51" s="6">
        <f t="shared" si="1065"/>
        <v>0</v>
      </c>
      <c r="P51" s="6">
        <f t="shared" si="1066"/>
        <v>0</v>
      </c>
      <c r="Q51" s="6">
        <f t="shared" si="1067"/>
        <v>0</v>
      </c>
      <c r="R51" s="16">
        <v>0</v>
      </c>
      <c r="S51" s="16">
        <v>0</v>
      </c>
      <c r="T51" s="16">
        <v>0</v>
      </c>
      <c r="U51" s="16">
        <v>0</v>
      </c>
      <c r="V51" s="10">
        <f t="shared" si="1068"/>
        <v>0</v>
      </c>
      <c r="W51" s="10">
        <v>0</v>
      </c>
      <c r="X51" s="16">
        <v>0</v>
      </c>
      <c r="Y51" s="16">
        <v>0</v>
      </c>
      <c r="Z51" s="16">
        <v>0</v>
      </c>
      <c r="AA51" s="10">
        <f t="shared" si="1069"/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  <c r="AK51" s="16">
        <v>0</v>
      </c>
      <c r="AL51" s="16">
        <v>0</v>
      </c>
      <c r="AM51" s="16">
        <v>0</v>
      </c>
      <c r="AN51" s="16">
        <v>0</v>
      </c>
      <c r="AO51" s="16">
        <v>0</v>
      </c>
      <c r="AP51" s="16">
        <v>0</v>
      </c>
      <c r="AQ51" s="16">
        <v>0</v>
      </c>
      <c r="AR51" s="16">
        <v>0</v>
      </c>
      <c r="AS51" s="16">
        <v>0</v>
      </c>
      <c r="AT51" s="16">
        <v>0</v>
      </c>
      <c r="AU51" s="16">
        <v>0</v>
      </c>
      <c r="AV51" s="16">
        <v>0</v>
      </c>
      <c r="AW51" s="16">
        <v>0</v>
      </c>
      <c r="AX51" s="16">
        <v>0</v>
      </c>
      <c r="AY51" s="16">
        <v>0</v>
      </c>
      <c r="AZ51" s="16">
        <v>0</v>
      </c>
      <c r="BA51" s="16">
        <v>0</v>
      </c>
      <c r="BB51" s="16">
        <v>0</v>
      </c>
      <c r="BC51" s="16">
        <v>0</v>
      </c>
      <c r="BD51" s="16">
        <v>0</v>
      </c>
      <c r="BE51" s="16">
        <v>0</v>
      </c>
      <c r="BF51" s="16">
        <v>0</v>
      </c>
      <c r="BG51" s="16">
        <v>0</v>
      </c>
      <c r="BH51" s="16">
        <v>0</v>
      </c>
      <c r="BI51" s="16">
        <v>0</v>
      </c>
      <c r="BJ51" s="16">
        <v>0</v>
      </c>
      <c r="BK51" s="16">
        <v>0</v>
      </c>
      <c r="BL51" s="16">
        <v>0</v>
      </c>
      <c r="BM51" s="16">
        <v>0</v>
      </c>
      <c r="BN51" s="16">
        <v>0</v>
      </c>
      <c r="BO51" s="16">
        <v>0</v>
      </c>
      <c r="BP51" s="16">
        <v>0</v>
      </c>
      <c r="BQ51" s="16">
        <v>0</v>
      </c>
      <c r="BR51" s="16">
        <v>0</v>
      </c>
      <c r="BS51" s="16">
        <v>0</v>
      </c>
      <c r="BT51" s="16">
        <v>0</v>
      </c>
      <c r="BU51" s="16">
        <v>0</v>
      </c>
      <c r="BV51" s="16">
        <v>0</v>
      </c>
      <c r="BW51" s="16">
        <v>0</v>
      </c>
      <c r="BX51" s="16">
        <v>0</v>
      </c>
      <c r="BY51" s="16">
        <v>0</v>
      </c>
      <c r="BZ51" s="6">
        <v>0</v>
      </c>
      <c r="CA51" s="6">
        <v>0</v>
      </c>
      <c r="CB51" s="2">
        <v>0</v>
      </c>
      <c r="CC51" s="2">
        <v>0</v>
      </c>
      <c r="CD51" s="2">
        <v>0</v>
      </c>
      <c r="CE51" s="10">
        <f>IFERROR(VLOOKUP(G51,'[1]Ass MF'!G$2:H$491,2,0),0)</f>
        <v>0</v>
      </c>
      <c r="CF51" s="10">
        <v>0</v>
      </c>
      <c r="CG51" s="10">
        <v>0</v>
      </c>
      <c r="CH51" s="10">
        <v>0</v>
      </c>
      <c r="CI51" s="10">
        <f t="shared" si="1073"/>
        <v>0</v>
      </c>
      <c r="CJ51" s="4">
        <v>0</v>
      </c>
      <c r="CK51" s="4">
        <v>0</v>
      </c>
      <c r="CL51" s="4">
        <v>0</v>
      </c>
      <c r="CM51" s="4">
        <v>0</v>
      </c>
      <c r="CN51" s="4">
        <f t="shared" si="1074"/>
        <v>0</v>
      </c>
      <c r="CO51" s="10">
        <v>37</v>
      </c>
      <c r="CP51" s="10">
        <v>0</v>
      </c>
      <c r="CQ51" s="10">
        <v>0</v>
      </c>
      <c r="CR51" s="10">
        <v>0</v>
      </c>
      <c r="CS51" s="10">
        <f t="shared" si="1075"/>
        <v>37</v>
      </c>
      <c r="CT51" s="10">
        <v>107</v>
      </c>
      <c r="CU51" s="10">
        <v>0</v>
      </c>
      <c r="CV51" s="10">
        <v>0</v>
      </c>
      <c r="CW51" s="10">
        <v>0</v>
      </c>
      <c r="CX51" s="10">
        <f t="shared" si="1076"/>
        <v>107</v>
      </c>
      <c r="CY51" s="10">
        <v>0</v>
      </c>
      <c r="CZ51" s="10">
        <v>0</v>
      </c>
      <c r="DA51" s="10">
        <v>0</v>
      </c>
      <c r="DB51" s="10"/>
      <c r="DC51" s="10">
        <f t="shared" si="1077"/>
        <v>0</v>
      </c>
      <c r="DD51" s="10">
        <v>0</v>
      </c>
      <c r="DE51" s="10">
        <v>0</v>
      </c>
      <c r="DF51" s="10">
        <v>0</v>
      </c>
      <c r="DG51" s="10">
        <v>0</v>
      </c>
      <c r="DH51" s="10">
        <f t="shared" si="1078"/>
        <v>0</v>
      </c>
      <c r="DI51" s="10">
        <v>0</v>
      </c>
      <c r="DJ51" s="10">
        <v>0</v>
      </c>
      <c r="DK51" s="10">
        <f>IFERROR(VLOOKUP(G51,'[2]Rep MF'!G$2:H$233,2,0),0)</f>
        <v>0</v>
      </c>
      <c r="DL51" s="10">
        <v>0</v>
      </c>
      <c r="DM51" s="10">
        <f t="shared" si="1079"/>
        <v>0</v>
      </c>
      <c r="DN51" s="10">
        <v>203</v>
      </c>
      <c r="DO51" s="10">
        <v>0</v>
      </c>
      <c r="DP51" s="10">
        <v>0</v>
      </c>
      <c r="DQ51" s="10">
        <v>0</v>
      </c>
      <c r="DR51" s="10">
        <f t="shared" si="1080"/>
        <v>203</v>
      </c>
      <c r="DS51" s="10">
        <f t="shared" si="1081"/>
        <v>347</v>
      </c>
      <c r="DT51" s="10">
        <f t="shared" si="1082"/>
        <v>0</v>
      </c>
      <c r="DU51" s="10">
        <f t="shared" si="1083"/>
        <v>0</v>
      </c>
      <c r="DV51" s="10">
        <f t="shared" si="1084"/>
        <v>0</v>
      </c>
      <c r="DW51" s="4">
        <f t="shared" si="1085"/>
        <v>347</v>
      </c>
      <c r="DX51" s="12">
        <f t="shared" si="1086"/>
        <v>4.3375000000000002E-3</v>
      </c>
      <c r="DY51" s="9">
        <f t="shared" si="1087"/>
        <v>0</v>
      </c>
      <c r="DZ51" s="12">
        <f t="shared" si="1088"/>
        <v>4.3375000000000002E-3</v>
      </c>
      <c r="EA51" s="16">
        <v>0</v>
      </c>
      <c r="EB51" s="6">
        <v>0</v>
      </c>
      <c r="EC51" s="10">
        <f t="shared" si="1089"/>
        <v>0</v>
      </c>
      <c r="ED51" s="6">
        <v>0</v>
      </c>
      <c r="EE51" s="6">
        <v>0</v>
      </c>
      <c r="EF51" s="6">
        <v>0</v>
      </c>
      <c r="EG51" s="6">
        <v>0</v>
      </c>
      <c r="EH51" s="6">
        <v>0</v>
      </c>
      <c r="EI51" s="6">
        <v>0</v>
      </c>
      <c r="EJ51" s="6">
        <v>0</v>
      </c>
      <c r="EK51" s="6">
        <v>0</v>
      </c>
      <c r="EL51" s="6">
        <v>0</v>
      </c>
      <c r="EM51" s="6">
        <v>0</v>
      </c>
      <c r="EN51" s="6">
        <v>0</v>
      </c>
      <c r="EO51" s="6">
        <f t="shared" si="1090"/>
        <v>0</v>
      </c>
      <c r="EP51" s="6">
        <v>0</v>
      </c>
      <c r="EQ51" s="6">
        <v>0</v>
      </c>
      <c r="ER51" s="6">
        <v>0</v>
      </c>
      <c r="ES51" s="6">
        <v>0</v>
      </c>
      <c r="ET51" s="6">
        <v>0</v>
      </c>
      <c r="EU51" s="6">
        <v>0</v>
      </c>
      <c r="EV51" s="6">
        <v>0</v>
      </c>
      <c r="EW51" s="6">
        <v>0</v>
      </c>
      <c r="EX51" s="6">
        <v>0</v>
      </c>
      <c r="EY51" s="6">
        <v>0</v>
      </c>
      <c r="EZ51" s="6">
        <v>0</v>
      </c>
      <c r="FA51" s="6">
        <v>0</v>
      </c>
      <c r="FB51" s="6">
        <v>0</v>
      </c>
      <c r="FC51" s="6">
        <v>0</v>
      </c>
      <c r="FD51" s="6">
        <f t="shared" si="1091"/>
        <v>0</v>
      </c>
      <c r="FE51" s="6">
        <v>0</v>
      </c>
      <c r="FF51" s="6">
        <v>0</v>
      </c>
      <c r="FG51" s="6">
        <f t="shared" si="1092"/>
        <v>0</v>
      </c>
      <c r="FH51" s="6">
        <v>0</v>
      </c>
      <c r="FI51" s="6">
        <v>0</v>
      </c>
      <c r="FJ51" s="6">
        <f t="shared" si="1093"/>
        <v>0</v>
      </c>
      <c r="FK51" s="6">
        <v>0</v>
      </c>
      <c r="FL51" s="6">
        <v>0</v>
      </c>
      <c r="FM51" s="6">
        <f t="shared" si="1094"/>
        <v>0</v>
      </c>
      <c r="FN51" s="6">
        <v>0</v>
      </c>
      <c r="FO51" s="6">
        <v>0</v>
      </c>
      <c r="FP51" s="6">
        <f t="shared" si="1095"/>
        <v>0</v>
      </c>
      <c r="FQ51" s="6">
        <v>0</v>
      </c>
      <c r="FR51" s="6">
        <v>0</v>
      </c>
      <c r="FS51" s="6">
        <f t="shared" si="1096"/>
        <v>0</v>
      </c>
      <c r="FT51" s="6">
        <v>0</v>
      </c>
      <c r="FU51" s="6">
        <v>0</v>
      </c>
      <c r="FV51" s="6">
        <f t="shared" si="1097"/>
        <v>0</v>
      </c>
      <c r="FW51" s="6">
        <v>0</v>
      </c>
      <c r="FX51" s="6">
        <v>0</v>
      </c>
      <c r="FY51" s="6">
        <f t="shared" si="1098"/>
        <v>0</v>
      </c>
      <c r="FZ51" s="6">
        <v>0</v>
      </c>
      <c r="GA51" s="6">
        <v>0</v>
      </c>
      <c r="GB51" s="6">
        <f t="shared" si="1099"/>
        <v>0</v>
      </c>
      <c r="GC51" s="6">
        <v>0</v>
      </c>
      <c r="GD51" s="6">
        <v>0</v>
      </c>
      <c r="GE51" s="6">
        <f t="shared" si="1100"/>
        <v>0</v>
      </c>
      <c r="GF51" s="6">
        <v>0</v>
      </c>
      <c r="GG51" s="6">
        <v>0</v>
      </c>
      <c r="GH51" s="6">
        <f t="shared" si="1101"/>
        <v>0</v>
      </c>
      <c r="GI51" s="6">
        <v>0</v>
      </c>
      <c r="GJ51" s="6">
        <v>0</v>
      </c>
      <c r="GK51" s="6">
        <f t="shared" si="1102"/>
        <v>0</v>
      </c>
      <c r="GL51" s="10">
        <v>37</v>
      </c>
      <c r="GM51" s="10">
        <v>0</v>
      </c>
      <c r="GN51" s="10">
        <f t="shared" si="1103"/>
        <v>37</v>
      </c>
      <c r="GO51" s="6">
        <v>107</v>
      </c>
      <c r="GP51" s="6">
        <v>0</v>
      </c>
      <c r="GQ51" s="6">
        <f t="shared" si="1104"/>
        <v>107</v>
      </c>
      <c r="GR51" s="6"/>
      <c r="GS51" s="6"/>
      <c r="GT51" s="6">
        <f t="shared" si="1105"/>
        <v>0</v>
      </c>
      <c r="GU51" s="6">
        <v>0</v>
      </c>
      <c r="GV51" s="6">
        <v>0</v>
      </c>
      <c r="GW51" s="6">
        <f t="shared" si="1106"/>
        <v>0</v>
      </c>
      <c r="GX51" s="6">
        <v>0</v>
      </c>
      <c r="GY51" s="6">
        <v>0</v>
      </c>
      <c r="GZ51" s="6">
        <f t="shared" si="1107"/>
        <v>0</v>
      </c>
      <c r="HA51" s="10">
        <f t="shared" si="1108"/>
        <v>144</v>
      </c>
      <c r="HB51" s="10">
        <f t="shared" si="1109"/>
        <v>0</v>
      </c>
      <c r="HC51" s="10">
        <f t="shared" si="1110"/>
        <v>144</v>
      </c>
      <c r="HD51" s="4">
        <f t="shared" si="1111"/>
        <v>347</v>
      </c>
      <c r="HE51" s="4">
        <f t="shared" si="1112"/>
        <v>0</v>
      </c>
      <c r="HF51" s="4">
        <f t="shared" si="1113"/>
        <v>0</v>
      </c>
      <c r="HG51" s="4">
        <f t="shared" si="1114"/>
        <v>0</v>
      </c>
      <c r="HH51" s="10">
        <f t="shared" si="1114"/>
        <v>347</v>
      </c>
      <c r="HI51" s="9">
        <f t="shared" si="1115"/>
        <v>4.3375000000000002E-3</v>
      </c>
      <c r="HJ51" s="9">
        <f t="shared" si="1116"/>
        <v>0</v>
      </c>
      <c r="HK51" s="65">
        <f t="shared" si="107"/>
        <v>4.3375000000000002E-3</v>
      </c>
      <c r="HL51" s="65">
        <f t="shared" si="108"/>
        <v>4.3375000000000002E-3</v>
      </c>
      <c r="HM51" s="6">
        <f t="shared" si="937"/>
        <v>80000</v>
      </c>
      <c r="HN51" s="6">
        <f t="shared" si="938"/>
        <v>0</v>
      </c>
      <c r="HO51" s="10">
        <f t="shared" si="939"/>
        <v>347</v>
      </c>
      <c r="HP51" s="10">
        <f t="shared" si="940"/>
        <v>144</v>
      </c>
      <c r="HQ51" s="10">
        <f t="shared" si="1117"/>
        <v>203</v>
      </c>
      <c r="HR51" s="8">
        <v>23.073650000000001</v>
      </c>
      <c r="HS51" s="10">
        <f t="shared" si="1118"/>
        <v>4683.9509500000004</v>
      </c>
      <c r="HT51" s="10">
        <f t="shared" si="941"/>
        <v>-347</v>
      </c>
      <c r="HU51" s="66">
        <v>0</v>
      </c>
      <c r="HV51" s="6"/>
    </row>
    <row r="52" spans="1:230" s="44" customFormat="1" ht="33.75" customHeight="1" x14ac:dyDescent="0.5">
      <c r="A52" s="6">
        <v>5261</v>
      </c>
      <c r="B52" s="2" t="s">
        <v>154</v>
      </c>
      <c r="C52" s="6" t="s">
        <v>167</v>
      </c>
      <c r="D52" s="6" t="s">
        <v>205</v>
      </c>
      <c r="E52" s="34" t="s">
        <v>53</v>
      </c>
      <c r="F52" s="2">
        <v>22</v>
      </c>
      <c r="G52" s="48">
        <v>237419</v>
      </c>
      <c r="H52" s="41" t="s">
        <v>149</v>
      </c>
      <c r="I52" s="8">
        <v>1.03</v>
      </c>
      <c r="J52" s="9">
        <v>0.03</v>
      </c>
      <c r="K52" s="4">
        <v>187016</v>
      </c>
      <c r="L52" s="2"/>
      <c r="M52" s="2">
        <v>120000</v>
      </c>
      <c r="N52" s="6">
        <f t="shared" ref="N52:N53" si="1120">L52+M52</f>
        <v>120000</v>
      </c>
      <c r="O52" s="6">
        <f t="shared" ref="O52:O53" si="1121">L52*J52</f>
        <v>0</v>
      </c>
      <c r="P52" s="6">
        <f t="shared" ref="P52:P53" si="1122">M52*J52</f>
        <v>3600</v>
      </c>
      <c r="Q52" s="6">
        <f t="shared" ref="Q52:Q53" si="1123">O52+P52</f>
        <v>3600</v>
      </c>
      <c r="R52" s="16">
        <v>0</v>
      </c>
      <c r="S52" s="16">
        <v>0</v>
      </c>
      <c r="T52" s="16">
        <v>0</v>
      </c>
      <c r="U52" s="16">
        <v>0</v>
      </c>
      <c r="V52" s="10">
        <f t="shared" ref="V52:V53" si="1124">U52+T52+S52+R52</f>
        <v>0</v>
      </c>
      <c r="W52" s="10">
        <v>0</v>
      </c>
      <c r="X52" s="16">
        <v>0</v>
      </c>
      <c r="Y52" s="16">
        <v>0</v>
      </c>
      <c r="Z52" s="16">
        <v>0</v>
      </c>
      <c r="AA52" s="10">
        <f t="shared" ref="AA52:AA53" si="1125">SUM(W52:Z52)</f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  <c r="AK52" s="16">
        <v>0</v>
      </c>
      <c r="AL52" s="16">
        <v>0</v>
      </c>
      <c r="AM52" s="16">
        <v>0</v>
      </c>
      <c r="AN52" s="16">
        <v>0</v>
      </c>
      <c r="AO52" s="16">
        <v>0</v>
      </c>
      <c r="AP52" s="16">
        <v>0</v>
      </c>
      <c r="AQ52" s="16">
        <v>0</v>
      </c>
      <c r="AR52" s="16">
        <v>0</v>
      </c>
      <c r="AS52" s="16">
        <v>0</v>
      </c>
      <c r="AT52" s="16">
        <v>0</v>
      </c>
      <c r="AU52" s="16">
        <v>0</v>
      </c>
      <c r="AV52" s="16">
        <v>0</v>
      </c>
      <c r="AW52" s="16">
        <v>0</v>
      </c>
      <c r="AX52" s="16">
        <v>0</v>
      </c>
      <c r="AY52" s="16">
        <v>0</v>
      </c>
      <c r="AZ52" s="16">
        <v>0</v>
      </c>
      <c r="BA52" s="16">
        <v>0</v>
      </c>
      <c r="BB52" s="16">
        <v>0</v>
      </c>
      <c r="BC52" s="16">
        <v>0</v>
      </c>
      <c r="BD52" s="16">
        <v>0</v>
      </c>
      <c r="BE52" s="16">
        <v>0</v>
      </c>
      <c r="BF52" s="16">
        <v>0</v>
      </c>
      <c r="BG52" s="16">
        <v>0</v>
      </c>
      <c r="BH52" s="16">
        <v>0</v>
      </c>
      <c r="BI52" s="16">
        <v>0</v>
      </c>
      <c r="BJ52" s="16">
        <v>0</v>
      </c>
      <c r="BK52" s="16">
        <v>0</v>
      </c>
      <c r="BL52" s="16">
        <v>0</v>
      </c>
      <c r="BM52" s="16">
        <v>0</v>
      </c>
      <c r="BN52" s="16">
        <v>0</v>
      </c>
      <c r="BO52" s="16">
        <v>0</v>
      </c>
      <c r="BP52" s="16">
        <v>0</v>
      </c>
      <c r="BQ52" s="16">
        <v>0</v>
      </c>
      <c r="BR52" s="16">
        <v>0</v>
      </c>
      <c r="BS52" s="16">
        <v>0</v>
      </c>
      <c r="BT52" s="16">
        <v>0</v>
      </c>
      <c r="BU52" s="16">
        <v>0</v>
      </c>
      <c r="BV52" s="16">
        <v>0</v>
      </c>
      <c r="BW52" s="16">
        <v>0</v>
      </c>
      <c r="BX52" s="16">
        <v>0</v>
      </c>
      <c r="BY52" s="16">
        <v>0</v>
      </c>
      <c r="BZ52" s="6">
        <v>640</v>
      </c>
      <c r="CA52" s="6">
        <v>0</v>
      </c>
      <c r="CB52" s="6">
        <v>1</v>
      </c>
      <c r="CC52" s="6">
        <v>7</v>
      </c>
      <c r="CD52" s="10">
        <f t="shared" ref="CD52" si="1126">SUM(BZ52:CC52)</f>
        <v>648</v>
      </c>
      <c r="CE52" s="10">
        <f>IFERROR(VLOOKUP(G52,'[1]Ass MF'!G$2:H$491,2,0),0)</f>
        <v>0</v>
      </c>
      <c r="CF52" s="10">
        <v>0</v>
      </c>
      <c r="CG52" s="10">
        <v>8</v>
      </c>
      <c r="CH52" s="10">
        <v>429</v>
      </c>
      <c r="CI52" s="10">
        <f t="shared" ref="CI52:CI53" si="1127">CH52+CG52+CF52+CE52</f>
        <v>437</v>
      </c>
      <c r="CJ52" s="10">
        <v>407</v>
      </c>
      <c r="CK52" s="10">
        <v>0</v>
      </c>
      <c r="CL52" s="10">
        <v>0</v>
      </c>
      <c r="CM52" s="10">
        <v>0</v>
      </c>
      <c r="CN52" s="10">
        <f t="shared" ref="CN52:CN53" si="1128">CM52+CL52+CK52+CJ52</f>
        <v>407</v>
      </c>
      <c r="CO52" s="10">
        <v>340</v>
      </c>
      <c r="CP52" s="10">
        <v>0</v>
      </c>
      <c r="CQ52" s="10">
        <v>2</v>
      </c>
      <c r="CR52" s="10">
        <v>139</v>
      </c>
      <c r="CS52" s="10">
        <f t="shared" ref="CS52:CS53" si="1129">CR52+CQ52+CP52+CO52</f>
        <v>481</v>
      </c>
      <c r="CT52" s="10">
        <v>0</v>
      </c>
      <c r="CU52" s="10">
        <v>0</v>
      </c>
      <c r="CV52" s="10">
        <v>0</v>
      </c>
      <c r="CW52" s="10">
        <v>0</v>
      </c>
      <c r="CX52" s="10">
        <f t="shared" ref="CX52:CX53" si="1130">CW52+CV52+CU52+CT52</f>
        <v>0</v>
      </c>
      <c r="CY52" s="10">
        <v>0</v>
      </c>
      <c r="CZ52" s="10">
        <v>0</v>
      </c>
      <c r="DA52" s="10">
        <v>0</v>
      </c>
      <c r="DB52" s="10"/>
      <c r="DC52" s="10">
        <f t="shared" ref="DC52:DC53" si="1131">DB52+DA52+CZ52+CY52</f>
        <v>0</v>
      </c>
      <c r="DD52" s="10">
        <v>0</v>
      </c>
      <c r="DE52" s="10">
        <v>0</v>
      </c>
      <c r="DF52" s="10">
        <v>0</v>
      </c>
      <c r="DG52" s="10">
        <v>0</v>
      </c>
      <c r="DH52" s="10">
        <f t="shared" ref="DH52:DH53" si="1132">DG52+DF52+DE52+DD52</f>
        <v>0</v>
      </c>
      <c r="DI52" s="10">
        <v>1372</v>
      </c>
      <c r="DJ52" s="10">
        <v>0</v>
      </c>
      <c r="DK52" s="10">
        <f>IFERROR(VLOOKUP(G52,'[2]Rep MF'!G$2:H$233,2,0),0)</f>
        <v>0</v>
      </c>
      <c r="DL52" s="10">
        <v>0</v>
      </c>
      <c r="DM52" s="10">
        <f t="shared" ref="DM52:DM53" si="1133">DL52+DK52+DJ52+DI52</f>
        <v>1372</v>
      </c>
      <c r="DN52" s="10">
        <v>847</v>
      </c>
      <c r="DO52" s="10">
        <v>0</v>
      </c>
      <c r="DP52" s="10">
        <v>0</v>
      </c>
      <c r="DQ52" s="10">
        <v>0</v>
      </c>
      <c r="DR52" s="10">
        <f t="shared" ref="DR52:DR53" si="1134">DQ52+DP52+DO52+DN52</f>
        <v>847</v>
      </c>
      <c r="DS52" s="10">
        <f t="shared" ref="DS52:DS53" si="1135">+R52+AB52+AG52+AL52+AQ52+AV52+BA52+BF52+BK52+BP52+BU52+W52+BZ52+CE52+CJ52+CO52+CT52+CY52+DD52+DI52+DN52</f>
        <v>3606</v>
      </c>
      <c r="DT52" s="10">
        <f t="shared" ref="DT52:DT53" si="1136">+S52+AC52+AH52+AM52+AR52+AW52+BB52+BG52+BL52+BQ52+BV52+X52+CA52+CF52+CK52+CP52+CU52+CZ52+DE52+DJ52+DO52</f>
        <v>0</v>
      </c>
      <c r="DU52" s="10">
        <f t="shared" ref="DU52:DU53" si="1137">+T52+AD52+AI52+AN52+AS52+AX52+BC52+BH52+BM52+BR52+BW52+Y52+CB52+CG52+CL52+CQ52+CV52+DA52+DF52+DK52+DP52</f>
        <v>11</v>
      </c>
      <c r="DV52" s="10">
        <f t="shared" ref="DV52:DV53" si="1138">+U52+AE52+AJ52+AO52+AT52+AY52+BD52+BI52+BN52+BS52+BX52+Z52+CC52+CH52+CM52+CR52+CW52+DB52+DG52+DL52+DQ52</f>
        <v>575</v>
      </c>
      <c r="DW52" s="4">
        <f t="shared" ref="DW52:DW53" si="1139">DV52+DU52+DT52+DS52</f>
        <v>4192</v>
      </c>
      <c r="DX52" s="12">
        <f t="shared" ref="DX52:DX53" si="1140">(DS52+DT52)/N52</f>
        <v>3.005E-2</v>
      </c>
      <c r="DY52" s="9">
        <f t="shared" ref="DY52:DY53" si="1141">(DU52+DV52)/N52</f>
        <v>4.8833333333333333E-3</v>
      </c>
      <c r="DZ52" s="12">
        <f t="shared" ref="DZ52:DZ53" si="1142">+DW52/N52</f>
        <v>3.493333333333333E-2</v>
      </c>
      <c r="EA52" s="16">
        <v>0</v>
      </c>
      <c r="EB52" s="6">
        <v>0</v>
      </c>
      <c r="EC52" s="10">
        <f t="shared" ref="EC52:EC53" si="1143">EA52+EB52</f>
        <v>0</v>
      </c>
      <c r="ED52" s="6">
        <v>0</v>
      </c>
      <c r="EE52" s="6">
        <v>0</v>
      </c>
      <c r="EF52" s="6">
        <v>0</v>
      </c>
      <c r="EG52" s="6">
        <v>0</v>
      </c>
      <c r="EH52" s="6">
        <v>0</v>
      </c>
      <c r="EI52" s="6">
        <v>0</v>
      </c>
      <c r="EJ52" s="6">
        <v>0</v>
      </c>
      <c r="EK52" s="6">
        <v>0</v>
      </c>
      <c r="EL52" s="6">
        <v>0</v>
      </c>
      <c r="EM52" s="6">
        <v>0</v>
      </c>
      <c r="EN52" s="6">
        <v>0</v>
      </c>
      <c r="EO52" s="6">
        <f t="shared" ref="EO52:EO53" si="1144">EM52+EN52</f>
        <v>0</v>
      </c>
      <c r="EP52" s="6">
        <v>0</v>
      </c>
      <c r="EQ52" s="6">
        <v>0</v>
      </c>
      <c r="ER52" s="6">
        <v>0</v>
      </c>
      <c r="ES52" s="6">
        <v>0</v>
      </c>
      <c r="ET52" s="6">
        <v>0</v>
      </c>
      <c r="EU52" s="6">
        <v>0</v>
      </c>
      <c r="EV52" s="6">
        <v>0</v>
      </c>
      <c r="EW52" s="6">
        <v>0</v>
      </c>
      <c r="EX52" s="6">
        <v>0</v>
      </c>
      <c r="EY52" s="6">
        <v>0</v>
      </c>
      <c r="EZ52" s="6">
        <v>0</v>
      </c>
      <c r="FA52" s="6">
        <v>0</v>
      </c>
      <c r="FB52" s="6">
        <v>0</v>
      </c>
      <c r="FC52" s="6">
        <v>0</v>
      </c>
      <c r="FD52" s="6">
        <f t="shared" ref="FD52:FD53" si="1145">FB52+FC52</f>
        <v>0</v>
      </c>
      <c r="FE52" s="6">
        <v>0</v>
      </c>
      <c r="FF52" s="6">
        <v>0</v>
      </c>
      <c r="FG52" s="6">
        <f t="shared" ref="FG52:FG53" si="1146">FE52+FF52</f>
        <v>0</v>
      </c>
      <c r="FH52" s="6">
        <v>0</v>
      </c>
      <c r="FI52" s="6">
        <v>0</v>
      </c>
      <c r="FJ52" s="6">
        <f t="shared" ref="FJ52:FJ53" si="1147">FH52+FI52</f>
        <v>0</v>
      </c>
      <c r="FK52" s="6">
        <v>0</v>
      </c>
      <c r="FL52" s="6">
        <v>0</v>
      </c>
      <c r="FM52" s="6">
        <f t="shared" ref="FM52:FM53" si="1148">FL52+FK52</f>
        <v>0</v>
      </c>
      <c r="FN52" s="6">
        <v>0</v>
      </c>
      <c r="FO52" s="6">
        <v>0</v>
      </c>
      <c r="FP52" s="6">
        <f t="shared" ref="FP52:FP53" si="1149">FO52+FN52</f>
        <v>0</v>
      </c>
      <c r="FQ52" s="6">
        <v>0</v>
      </c>
      <c r="FR52" s="6">
        <v>0</v>
      </c>
      <c r="FS52" s="6">
        <f t="shared" ref="FS52:FS53" si="1150">FQ52+FR52</f>
        <v>0</v>
      </c>
      <c r="FT52" s="6">
        <v>0</v>
      </c>
      <c r="FU52" s="6">
        <v>0</v>
      </c>
      <c r="FV52" s="6">
        <f t="shared" ref="FV52:FV53" si="1151">FU52+FT52</f>
        <v>0</v>
      </c>
      <c r="FW52" s="6">
        <v>0</v>
      </c>
      <c r="FX52" s="6">
        <v>0</v>
      </c>
      <c r="FY52" s="6">
        <f t="shared" ref="FY52:FY53" si="1152">FX52+FW52</f>
        <v>0</v>
      </c>
      <c r="FZ52" s="6">
        <v>0</v>
      </c>
      <c r="GA52" s="6">
        <v>0</v>
      </c>
      <c r="GB52" s="6">
        <f t="shared" ref="GB52:GB53" si="1153">FZ52+GA52</f>
        <v>0</v>
      </c>
      <c r="GC52" s="6">
        <v>0</v>
      </c>
      <c r="GD52" s="6">
        <v>0</v>
      </c>
      <c r="GE52" s="6">
        <f t="shared" ref="GE52:GE53" si="1154">GC52+GD52</f>
        <v>0</v>
      </c>
      <c r="GF52" s="6">
        <v>0</v>
      </c>
      <c r="GG52" s="6">
        <v>0</v>
      </c>
      <c r="GH52" s="6">
        <f t="shared" ref="GH52:GH53" si="1155">GG52+GF52</f>
        <v>0</v>
      </c>
      <c r="GI52" s="6">
        <v>0</v>
      </c>
      <c r="GJ52" s="6">
        <v>0</v>
      </c>
      <c r="GK52" s="6">
        <f t="shared" ref="GK52:GK53" si="1156">GJ52+GI52</f>
        <v>0</v>
      </c>
      <c r="GL52" s="10">
        <v>34</v>
      </c>
      <c r="GM52" s="10">
        <v>139</v>
      </c>
      <c r="GN52" s="10">
        <f t="shared" ref="GN52:GN53" si="1157">GM52+GL52</f>
        <v>173</v>
      </c>
      <c r="GO52" s="6">
        <v>0</v>
      </c>
      <c r="GP52" s="6">
        <v>0</v>
      </c>
      <c r="GQ52" s="6">
        <f t="shared" ref="GQ52:GQ53" si="1158">GP52+GO52</f>
        <v>0</v>
      </c>
      <c r="GR52" s="6"/>
      <c r="GS52" s="6"/>
      <c r="GT52" s="6">
        <f t="shared" ref="GT52:GT53" si="1159">GS52+GR52</f>
        <v>0</v>
      </c>
      <c r="GU52" s="6">
        <v>0</v>
      </c>
      <c r="GV52" s="6">
        <v>0</v>
      </c>
      <c r="GW52" s="6">
        <f t="shared" ref="GW52:GW53" si="1160">GV52+GU52</f>
        <v>0</v>
      </c>
      <c r="GX52" s="6">
        <v>0</v>
      </c>
      <c r="GY52" s="6">
        <v>0</v>
      </c>
      <c r="GZ52" s="6">
        <f t="shared" ref="GZ52:GZ53" si="1161">GY52+GX52</f>
        <v>0</v>
      </c>
      <c r="HA52" s="10">
        <f t="shared" ref="HA52:HA53" si="1162">GO52+GL52+GI52+GF52+GC52+FZ52+FW52+FT52+FQ52+FN52+FK52+FH52+FE52+FB52+EY52+EV52+ES52+EP52+EM52+EJ52+EG52+ED52+EA52+GR52+GU52+GX52</f>
        <v>34</v>
      </c>
      <c r="HB52" s="10">
        <f t="shared" ref="HB52:HB53" si="1163">GP52+GM52+GJ52+GG52+GD52+GA52+FX52+FU52+FR52+FO52+FL52+FI52+FF52+FC52+EZ52+EW52+ET52+EQ52+EN52+EK52+EH52+EE52+EB52+GS52+GV52+GY52</f>
        <v>139</v>
      </c>
      <c r="HC52" s="10">
        <f t="shared" ref="HC52:HC53" si="1164">HB52+HA52</f>
        <v>173</v>
      </c>
      <c r="HD52" s="10">
        <f t="shared" ref="HD52:HD53" si="1165">+DS52</f>
        <v>3606</v>
      </c>
      <c r="HE52" s="10">
        <f t="shared" ref="HE52:HE53" si="1166">+DT52</f>
        <v>0</v>
      </c>
      <c r="HF52" s="10">
        <f t="shared" ref="HF52:HF53" si="1167">+DU52</f>
        <v>11</v>
      </c>
      <c r="HG52" s="10">
        <f t="shared" ref="HG52:HH53" si="1168">+DV52</f>
        <v>575</v>
      </c>
      <c r="HH52" s="10">
        <f t="shared" si="1168"/>
        <v>4192</v>
      </c>
      <c r="HI52" s="9">
        <f t="shared" ref="HI52:HI53" si="1169">DX52</f>
        <v>3.005E-2</v>
      </c>
      <c r="HJ52" s="9">
        <f t="shared" ref="HJ52:HJ53" si="1170">DY52</f>
        <v>4.8833333333333333E-3</v>
      </c>
      <c r="HK52" s="65">
        <f t="shared" si="107"/>
        <v>3.493333333333333E-2</v>
      </c>
      <c r="HL52" s="65">
        <f t="shared" si="108"/>
        <v>2.2474999999999998E-2</v>
      </c>
      <c r="HM52" s="6">
        <f t="shared" si="937"/>
        <v>120000</v>
      </c>
      <c r="HN52" s="6">
        <f t="shared" si="938"/>
        <v>3600</v>
      </c>
      <c r="HO52" s="10">
        <f t="shared" si="939"/>
        <v>592</v>
      </c>
      <c r="HP52" s="10">
        <f t="shared" si="940"/>
        <v>173</v>
      </c>
      <c r="HQ52" s="10">
        <f t="shared" ref="HQ52:HQ53" si="1171">HO52-HP52</f>
        <v>419</v>
      </c>
      <c r="HR52" s="8">
        <v>9.0070700000000006</v>
      </c>
      <c r="HS52" s="10">
        <f t="shared" ref="HS52:HS53" si="1172">HR52*HQ52</f>
        <v>3773.9623300000003</v>
      </c>
      <c r="HT52" s="10">
        <f t="shared" si="941"/>
        <v>-592</v>
      </c>
      <c r="HU52" s="66">
        <v>1495</v>
      </c>
      <c r="HV52" s="6"/>
    </row>
    <row r="53" spans="1:230" s="44" customFormat="1" ht="33.75" customHeight="1" x14ac:dyDescent="0.5">
      <c r="A53" s="6">
        <v>5277</v>
      </c>
      <c r="B53" s="2" t="s">
        <v>154</v>
      </c>
      <c r="C53" s="6" t="s">
        <v>167</v>
      </c>
      <c r="D53" s="6" t="s">
        <v>205</v>
      </c>
      <c r="E53" s="34" t="s">
        <v>53</v>
      </c>
      <c r="F53" s="2">
        <v>38</v>
      </c>
      <c r="G53" s="1">
        <v>240413</v>
      </c>
      <c r="H53" s="41" t="s">
        <v>153</v>
      </c>
      <c r="I53" s="8">
        <v>1</v>
      </c>
      <c r="J53" s="9">
        <v>0</v>
      </c>
      <c r="K53" s="4">
        <v>120319</v>
      </c>
      <c r="L53" s="2"/>
      <c r="M53" s="2">
        <v>120000</v>
      </c>
      <c r="N53" s="6">
        <f t="shared" si="1120"/>
        <v>120000</v>
      </c>
      <c r="O53" s="6">
        <f t="shared" si="1121"/>
        <v>0</v>
      </c>
      <c r="P53" s="6">
        <f t="shared" si="1122"/>
        <v>0</v>
      </c>
      <c r="Q53" s="6">
        <f t="shared" si="1123"/>
        <v>0</v>
      </c>
      <c r="R53" s="16">
        <v>0</v>
      </c>
      <c r="S53" s="16">
        <v>0</v>
      </c>
      <c r="T53" s="16">
        <v>0</v>
      </c>
      <c r="U53" s="16">
        <v>0</v>
      </c>
      <c r="V53" s="10">
        <f t="shared" si="1124"/>
        <v>0</v>
      </c>
      <c r="W53" s="10">
        <v>0</v>
      </c>
      <c r="X53" s="16">
        <v>0</v>
      </c>
      <c r="Y53" s="16">
        <v>0</v>
      </c>
      <c r="Z53" s="16">
        <v>0</v>
      </c>
      <c r="AA53" s="10">
        <f t="shared" si="1125"/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  <c r="AK53" s="16">
        <v>0</v>
      </c>
      <c r="AL53" s="16">
        <v>0</v>
      </c>
      <c r="AM53" s="16">
        <v>0</v>
      </c>
      <c r="AN53" s="16">
        <v>0</v>
      </c>
      <c r="AO53" s="16">
        <v>0</v>
      </c>
      <c r="AP53" s="16">
        <v>0</v>
      </c>
      <c r="AQ53" s="16">
        <v>0</v>
      </c>
      <c r="AR53" s="16">
        <v>0</v>
      </c>
      <c r="AS53" s="16">
        <v>0</v>
      </c>
      <c r="AT53" s="16">
        <v>0</v>
      </c>
      <c r="AU53" s="16">
        <v>0</v>
      </c>
      <c r="AV53" s="16">
        <v>0</v>
      </c>
      <c r="AW53" s="16">
        <v>0</v>
      </c>
      <c r="AX53" s="16">
        <v>0</v>
      </c>
      <c r="AY53" s="16">
        <v>0</v>
      </c>
      <c r="AZ53" s="16">
        <v>0</v>
      </c>
      <c r="BA53" s="16">
        <v>0</v>
      </c>
      <c r="BB53" s="16">
        <v>0</v>
      </c>
      <c r="BC53" s="16">
        <v>0</v>
      </c>
      <c r="BD53" s="16">
        <v>0</v>
      </c>
      <c r="BE53" s="16">
        <v>0</v>
      </c>
      <c r="BF53" s="16">
        <v>0</v>
      </c>
      <c r="BG53" s="16">
        <v>0</v>
      </c>
      <c r="BH53" s="16">
        <v>0</v>
      </c>
      <c r="BI53" s="16">
        <v>0</v>
      </c>
      <c r="BJ53" s="16">
        <v>0</v>
      </c>
      <c r="BK53" s="16">
        <v>0</v>
      </c>
      <c r="BL53" s="16">
        <v>0</v>
      </c>
      <c r="BM53" s="16">
        <v>0</v>
      </c>
      <c r="BN53" s="16">
        <v>0</v>
      </c>
      <c r="BO53" s="16">
        <v>0</v>
      </c>
      <c r="BP53" s="16">
        <v>0</v>
      </c>
      <c r="BQ53" s="16">
        <v>0</v>
      </c>
      <c r="BR53" s="16">
        <v>0</v>
      </c>
      <c r="BS53" s="16">
        <v>0</v>
      </c>
      <c r="BT53" s="16">
        <v>0</v>
      </c>
      <c r="BU53" s="16">
        <v>0</v>
      </c>
      <c r="BV53" s="16">
        <v>0</v>
      </c>
      <c r="BW53" s="16">
        <v>0</v>
      </c>
      <c r="BX53" s="16">
        <v>0</v>
      </c>
      <c r="BY53" s="16">
        <v>0</v>
      </c>
      <c r="BZ53" s="6">
        <v>0</v>
      </c>
      <c r="CA53" s="6">
        <v>0</v>
      </c>
      <c r="CB53" s="6">
        <v>0</v>
      </c>
      <c r="CC53" s="6">
        <v>0</v>
      </c>
      <c r="CD53" s="10">
        <f t="shared" ref="CD53" si="1173">SUM(BZ53:CC53)</f>
        <v>0</v>
      </c>
      <c r="CE53" s="10">
        <f>IFERROR(VLOOKUP(G53,'[1]Ass MF'!G$2:H$491,2,0),0)</f>
        <v>292</v>
      </c>
      <c r="CF53" s="10">
        <v>0</v>
      </c>
      <c r="CG53" s="10">
        <v>0</v>
      </c>
      <c r="CH53" s="10">
        <v>0</v>
      </c>
      <c r="CI53" s="10">
        <f t="shared" si="1127"/>
        <v>292</v>
      </c>
      <c r="CJ53" s="10">
        <v>528</v>
      </c>
      <c r="CK53" s="10">
        <v>0</v>
      </c>
      <c r="CL53" s="10">
        <v>0</v>
      </c>
      <c r="CM53" s="10">
        <v>0</v>
      </c>
      <c r="CN53" s="10">
        <f t="shared" si="1128"/>
        <v>528</v>
      </c>
      <c r="CO53" s="10">
        <v>112</v>
      </c>
      <c r="CP53" s="10">
        <v>36</v>
      </c>
      <c r="CQ53" s="10">
        <v>0</v>
      </c>
      <c r="CR53" s="10">
        <v>0</v>
      </c>
      <c r="CS53" s="10">
        <f t="shared" si="1129"/>
        <v>148</v>
      </c>
      <c r="CT53" s="10">
        <v>0</v>
      </c>
      <c r="CU53" s="10">
        <v>0</v>
      </c>
      <c r="CV53" s="10">
        <v>0</v>
      </c>
      <c r="CW53" s="10">
        <v>0</v>
      </c>
      <c r="CX53" s="10">
        <f t="shared" si="1130"/>
        <v>0</v>
      </c>
      <c r="CY53" s="10">
        <v>0</v>
      </c>
      <c r="CZ53" s="10">
        <v>0</v>
      </c>
      <c r="DA53" s="10">
        <v>0</v>
      </c>
      <c r="DB53" s="10"/>
      <c r="DC53" s="10">
        <f t="shared" si="1131"/>
        <v>0</v>
      </c>
      <c r="DD53" s="10">
        <v>0</v>
      </c>
      <c r="DE53" s="10">
        <v>0</v>
      </c>
      <c r="DF53" s="10">
        <v>0</v>
      </c>
      <c r="DG53" s="10">
        <v>0</v>
      </c>
      <c r="DH53" s="10">
        <f t="shared" si="1132"/>
        <v>0</v>
      </c>
      <c r="DI53" s="10">
        <v>0</v>
      </c>
      <c r="DJ53" s="10">
        <v>52</v>
      </c>
      <c r="DK53" s="10">
        <f>IFERROR(VLOOKUP(G53,'[2]Rep MF'!G$2:H$233,2,0),0)</f>
        <v>0</v>
      </c>
      <c r="DL53" s="10">
        <v>0</v>
      </c>
      <c r="DM53" s="10">
        <f t="shared" si="1133"/>
        <v>52</v>
      </c>
      <c r="DN53" s="10">
        <v>0</v>
      </c>
      <c r="DO53" s="10">
        <v>17</v>
      </c>
      <c r="DP53" s="10">
        <v>0</v>
      </c>
      <c r="DQ53" s="10">
        <v>0</v>
      </c>
      <c r="DR53" s="10">
        <f t="shared" si="1134"/>
        <v>17</v>
      </c>
      <c r="DS53" s="10">
        <f t="shared" si="1135"/>
        <v>932</v>
      </c>
      <c r="DT53" s="10">
        <f t="shared" si="1136"/>
        <v>105</v>
      </c>
      <c r="DU53" s="10">
        <f t="shared" si="1137"/>
        <v>0</v>
      </c>
      <c r="DV53" s="10">
        <f t="shared" si="1138"/>
        <v>0</v>
      </c>
      <c r="DW53" s="4">
        <f t="shared" si="1139"/>
        <v>1037</v>
      </c>
      <c r="DX53" s="12">
        <f t="shared" si="1140"/>
        <v>8.6416666666666673E-3</v>
      </c>
      <c r="DY53" s="9">
        <f t="shared" si="1141"/>
        <v>0</v>
      </c>
      <c r="DZ53" s="12">
        <f t="shared" si="1142"/>
        <v>8.6416666666666673E-3</v>
      </c>
      <c r="EA53" s="16">
        <v>0</v>
      </c>
      <c r="EB53" s="6">
        <v>0</v>
      </c>
      <c r="EC53" s="10">
        <f t="shared" si="1143"/>
        <v>0</v>
      </c>
      <c r="ED53" s="6">
        <v>0</v>
      </c>
      <c r="EE53" s="6">
        <v>0</v>
      </c>
      <c r="EF53" s="6">
        <v>0</v>
      </c>
      <c r="EG53" s="6">
        <v>0</v>
      </c>
      <c r="EH53" s="6">
        <v>0</v>
      </c>
      <c r="EI53" s="6">
        <v>0</v>
      </c>
      <c r="EJ53" s="6">
        <v>0</v>
      </c>
      <c r="EK53" s="6">
        <v>0</v>
      </c>
      <c r="EL53" s="6">
        <v>0</v>
      </c>
      <c r="EM53" s="6">
        <v>0</v>
      </c>
      <c r="EN53" s="6">
        <v>0</v>
      </c>
      <c r="EO53" s="6">
        <f t="shared" si="1144"/>
        <v>0</v>
      </c>
      <c r="EP53" s="6">
        <v>0</v>
      </c>
      <c r="EQ53" s="6">
        <v>0</v>
      </c>
      <c r="ER53" s="6">
        <v>0</v>
      </c>
      <c r="ES53" s="6">
        <v>0</v>
      </c>
      <c r="ET53" s="6">
        <v>0</v>
      </c>
      <c r="EU53" s="6">
        <v>0</v>
      </c>
      <c r="EV53" s="6">
        <v>0</v>
      </c>
      <c r="EW53" s="6">
        <v>0</v>
      </c>
      <c r="EX53" s="6">
        <v>0</v>
      </c>
      <c r="EY53" s="6">
        <v>0</v>
      </c>
      <c r="EZ53" s="6">
        <v>0</v>
      </c>
      <c r="FA53" s="6">
        <v>0</v>
      </c>
      <c r="FB53" s="6">
        <v>0</v>
      </c>
      <c r="FC53" s="6">
        <v>0</v>
      </c>
      <c r="FD53" s="6">
        <f t="shared" si="1145"/>
        <v>0</v>
      </c>
      <c r="FE53" s="6">
        <v>0</v>
      </c>
      <c r="FF53" s="6">
        <v>0</v>
      </c>
      <c r="FG53" s="6">
        <f t="shared" si="1146"/>
        <v>0</v>
      </c>
      <c r="FH53" s="6">
        <v>0</v>
      </c>
      <c r="FI53" s="6">
        <v>0</v>
      </c>
      <c r="FJ53" s="6">
        <f t="shared" si="1147"/>
        <v>0</v>
      </c>
      <c r="FK53" s="6">
        <v>0</v>
      </c>
      <c r="FL53" s="6">
        <v>0</v>
      </c>
      <c r="FM53" s="6">
        <f t="shared" si="1148"/>
        <v>0</v>
      </c>
      <c r="FN53" s="6">
        <v>0</v>
      </c>
      <c r="FO53" s="6">
        <v>0</v>
      </c>
      <c r="FP53" s="6">
        <f t="shared" si="1149"/>
        <v>0</v>
      </c>
      <c r="FQ53" s="6">
        <v>0</v>
      </c>
      <c r="FR53" s="6">
        <v>0</v>
      </c>
      <c r="FS53" s="6">
        <f t="shared" si="1150"/>
        <v>0</v>
      </c>
      <c r="FT53" s="6">
        <v>0</v>
      </c>
      <c r="FU53" s="6">
        <v>0</v>
      </c>
      <c r="FV53" s="6">
        <f t="shared" si="1151"/>
        <v>0</v>
      </c>
      <c r="FW53" s="6">
        <v>0</v>
      </c>
      <c r="FX53" s="6">
        <v>0</v>
      </c>
      <c r="FY53" s="6">
        <f t="shared" si="1152"/>
        <v>0</v>
      </c>
      <c r="FZ53" s="6">
        <v>0</v>
      </c>
      <c r="GA53" s="6">
        <v>0</v>
      </c>
      <c r="GB53" s="6">
        <f t="shared" si="1153"/>
        <v>0</v>
      </c>
      <c r="GC53" s="6">
        <v>292</v>
      </c>
      <c r="GD53" s="6">
        <v>0</v>
      </c>
      <c r="GE53" s="6">
        <f t="shared" si="1154"/>
        <v>292</v>
      </c>
      <c r="GF53" s="6">
        <v>0</v>
      </c>
      <c r="GG53" s="6">
        <v>0</v>
      </c>
      <c r="GH53" s="6">
        <f t="shared" si="1155"/>
        <v>0</v>
      </c>
      <c r="GI53" s="6">
        <v>528</v>
      </c>
      <c r="GJ53" s="6">
        <v>0</v>
      </c>
      <c r="GK53" s="6">
        <f t="shared" si="1156"/>
        <v>528</v>
      </c>
      <c r="GL53" s="10">
        <v>112</v>
      </c>
      <c r="GM53" s="10">
        <v>36</v>
      </c>
      <c r="GN53" s="10">
        <f t="shared" si="1157"/>
        <v>148</v>
      </c>
      <c r="GO53" s="6">
        <v>0</v>
      </c>
      <c r="GP53" s="6">
        <v>0</v>
      </c>
      <c r="GQ53" s="6">
        <f t="shared" si="1158"/>
        <v>0</v>
      </c>
      <c r="GR53" s="6"/>
      <c r="GS53" s="6"/>
      <c r="GT53" s="6">
        <f t="shared" si="1159"/>
        <v>0</v>
      </c>
      <c r="GU53" s="6">
        <v>0</v>
      </c>
      <c r="GV53" s="6">
        <v>0</v>
      </c>
      <c r="GW53" s="6">
        <f t="shared" si="1160"/>
        <v>0</v>
      </c>
      <c r="GX53" s="6">
        <v>52</v>
      </c>
      <c r="GY53" s="6">
        <v>0</v>
      </c>
      <c r="GZ53" s="6">
        <f t="shared" si="1161"/>
        <v>52</v>
      </c>
      <c r="HA53" s="10">
        <f t="shared" si="1162"/>
        <v>984</v>
      </c>
      <c r="HB53" s="10">
        <f t="shared" si="1163"/>
        <v>36</v>
      </c>
      <c r="HC53" s="10">
        <f t="shared" si="1164"/>
        <v>1020</v>
      </c>
      <c r="HD53" s="10">
        <f t="shared" si="1165"/>
        <v>932</v>
      </c>
      <c r="HE53" s="10">
        <f t="shared" si="1166"/>
        <v>105</v>
      </c>
      <c r="HF53" s="10">
        <f t="shared" si="1167"/>
        <v>0</v>
      </c>
      <c r="HG53" s="10">
        <f t="shared" si="1168"/>
        <v>0</v>
      </c>
      <c r="HH53" s="10">
        <f t="shared" si="1168"/>
        <v>1037</v>
      </c>
      <c r="HI53" s="9">
        <f t="shared" si="1169"/>
        <v>8.6416666666666673E-3</v>
      </c>
      <c r="HJ53" s="9">
        <f t="shared" si="1170"/>
        <v>0</v>
      </c>
      <c r="HK53" s="65">
        <f t="shared" si="107"/>
        <v>8.6416666666666673E-3</v>
      </c>
      <c r="HL53" s="65">
        <f t="shared" si="108"/>
        <v>8.6416666666666673E-3</v>
      </c>
      <c r="HM53" s="6">
        <f t="shared" si="937"/>
        <v>120000</v>
      </c>
      <c r="HN53" s="6">
        <f t="shared" si="938"/>
        <v>0</v>
      </c>
      <c r="HO53" s="10">
        <f t="shared" si="939"/>
        <v>1037</v>
      </c>
      <c r="HP53" s="10">
        <f t="shared" si="940"/>
        <v>1020</v>
      </c>
      <c r="HQ53" s="10">
        <f t="shared" si="1171"/>
        <v>17</v>
      </c>
      <c r="HR53" s="8">
        <v>9.9096799999999998</v>
      </c>
      <c r="HS53" s="10">
        <f t="shared" si="1172"/>
        <v>168.46456000000001</v>
      </c>
      <c r="HT53" s="10">
        <f t="shared" si="941"/>
        <v>-1037</v>
      </c>
      <c r="HU53" s="66">
        <v>0</v>
      </c>
      <c r="HV53" s="6"/>
    </row>
    <row r="54" spans="1:230" s="44" customFormat="1" ht="33.75" customHeight="1" x14ac:dyDescent="0.5">
      <c r="A54" s="6">
        <v>5316</v>
      </c>
      <c r="B54" s="6" t="s">
        <v>60</v>
      </c>
      <c r="C54" s="6" t="s">
        <v>167</v>
      </c>
      <c r="D54" s="6" t="s">
        <v>205</v>
      </c>
      <c r="E54" s="34" t="s">
        <v>53</v>
      </c>
      <c r="F54" s="6">
        <v>42</v>
      </c>
      <c r="G54" s="48">
        <v>218238</v>
      </c>
      <c r="H54" s="39" t="s">
        <v>61</v>
      </c>
      <c r="I54" s="8">
        <v>1</v>
      </c>
      <c r="J54" s="9">
        <v>0</v>
      </c>
      <c r="K54" s="4">
        <v>437442</v>
      </c>
      <c r="L54" s="6">
        <v>0</v>
      </c>
      <c r="M54" s="6">
        <v>350000</v>
      </c>
      <c r="N54" s="6">
        <f t="shared" ref="N54:N56" si="1174">L54+M54</f>
        <v>350000</v>
      </c>
      <c r="O54" s="6">
        <f t="shared" ref="O54:O56" si="1175">L54*J54</f>
        <v>0</v>
      </c>
      <c r="P54" s="6">
        <f t="shared" ref="P54:P56" si="1176">M54*J54</f>
        <v>0</v>
      </c>
      <c r="Q54" s="6">
        <f t="shared" ref="Q54:Q56" si="1177">O54+P54</f>
        <v>0</v>
      </c>
      <c r="R54" s="10">
        <v>0</v>
      </c>
      <c r="S54" s="10">
        <v>0</v>
      </c>
      <c r="T54" s="10">
        <v>0</v>
      </c>
      <c r="U54" s="10">
        <v>0</v>
      </c>
      <c r="V54" s="10">
        <f t="shared" ref="V54:V56" si="1178">U54+T54+S54+R54</f>
        <v>0</v>
      </c>
      <c r="W54" s="10">
        <v>0</v>
      </c>
      <c r="X54" s="10"/>
      <c r="Y54" s="10"/>
      <c r="Z54" s="10"/>
      <c r="AA54" s="10">
        <f t="shared" ref="AA54:AA56" si="1179">SUM(W54:Z54)</f>
        <v>0</v>
      </c>
      <c r="AB54" s="10">
        <v>0</v>
      </c>
      <c r="AC54" s="10">
        <v>0</v>
      </c>
      <c r="AD54" s="10"/>
      <c r="AE54" s="6"/>
      <c r="AF54" s="10">
        <f t="shared" ref="AF54" si="1180">AE54+AD54+AC54+AB54</f>
        <v>0</v>
      </c>
      <c r="AG54" s="10">
        <v>0</v>
      </c>
      <c r="AH54" s="10">
        <v>0</v>
      </c>
      <c r="AI54" s="10">
        <v>0</v>
      </c>
      <c r="AJ54" s="10">
        <v>0</v>
      </c>
      <c r="AK54" s="10">
        <f t="shared" ref="AK54" si="1181">AJ54+AI54+AH54+AG54</f>
        <v>0</v>
      </c>
      <c r="AL54" s="10">
        <v>0</v>
      </c>
      <c r="AM54" s="10">
        <v>0</v>
      </c>
      <c r="AN54" s="10">
        <v>0</v>
      </c>
      <c r="AO54" s="6">
        <v>0</v>
      </c>
      <c r="AP54" s="10">
        <f t="shared" ref="AP54" si="1182">AO54+AN54+AM54+AL54</f>
        <v>0</v>
      </c>
      <c r="AQ54" s="10"/>
      <c r="AR54" s="11"/>
      <c r="AS54" s="10"/>
      <c r="AT54" s="10"/>
      <c r="AU54" s="6"/>
      <c r="AV54" s="6"/>
      <c r="AW54" s="6"/>
      <c r="AX54" s="6"/>
      <c r="AY54" s="6"/>
      <c r="AZ54" s="6"/>
      <c r="BA54" s="6">
        <v>0</v>
      </c>
      <c r="BB54" s="6">
        <v>0</v>
      </c>
      <c r="BC54" s="6">
        <v>0</v>
      </c>
      <c r="BD54" s="6">
        <v>0</v>
      </c>
      <c r="BE54" s="10">
        <f t="shared" ref="BE54" si="1183">BD54+BC54+BB54+BA54</f>
        <v>0</v>
      </c>
      <c r="BF54" s="6">
        <v>0</v>
      </c>
      <c r="BG54" s="6">
        <v>0</v>
      </c>
      <c r="BH54" s="6">
        <v>0</v>
      </c>
      <c r="BI54" s="6">
        <v>0</v>
      </c>
      <c r="BJ54" s="10">
        <f t="shared" ref="BJ54" si="1184">BI54+BH54+BG54+BF54</f>
        <v>0</v>
      </c>
      <c r="BK54" s="6">
        <v>11</v>
      </c>
      <c r="BL54" s="6">
        <v>0</v>
      </c>
      <c r="BM54" s="6">
        <v>0</v>
      </c>
      <c r="BN54" s="6">
        <v>0</v>
      </c>
      <c r="BO54" s="10">
        <f t="shared" ref="BO54" si="1185">SUM(BK54:BN54)</f>
        <v>11</v>
      </c>
      <c r="BP54" s="6">
        <v>0</v>
      </c>
      <c r="BQ54" s="6">
        <v>0</v>
      </c>
      <c r="BR54" s="6">
        <v>0</v>
      </c>
      <c r="BS54" s="6">
        <v>0</v>
      </c>
      <c r="BT54" s="10">
        <f t="shared" ref="BT54" si="1186">SUM(BP54:BS54)</f>
        <v>0</v>
      </c>
      <c r="BU54" s="6">
        <v>0</v>
      </c>
      <c r="BV54" s="6">
        <v>0</v>
      </c>
      <c r="BW54" s="6">
        <v>0</v>
      </c>
      <c r="BX54" s="6">
        <v>0</v>
      </c>
      <c r="BY54" s="10">
        <f t="shared" ref="BY54" si="1187">SUM(BU54:BX54)</f>
        <v>0</v>
      </c>
      <c r="BZ54" s="6">
        <v>0</v>
      </c>
      <c r="CA54" s="6">
        <v>0</v>
      </c>
      <c r="CB54" s="6">
        <v>0</v>
      </c>
      <c r="CC54" s="6">
        <v>0</v>
      </c>
      <c r="CD54" s="10">
        <f t="shared" ref="CD54" si="1188">SUM(BZ54:CC54)</f>
        <v>0</v>
      </c>
      <c r="CE54" s="10">
        <f>IFERROR(VLOOKUP(G54,'[1]Ass MF'!G$2:H$491,2,0),0)</f>
        <v>0</v>
      </c>
      <c r="CF54" s="10">
        <v>0</v>
      </c>
      <c r="CG54" s="10">
        <v>0</v>
      </c>
      <c r="CH54" s="10">
        <v>0</v>
      </c>
      <c r="CI54" s="10">
        <f t="shared" ref="CI54:CI56" si="1189">CH54+CG54+CF54+CE54</f>
        <v>0</v>
      </c>
      <c r="CJ54" s="10">
        <v>0</v>
      </c>
      <c r="CK54" s="10">
        <v>0</v>
      </c>
      <c r="CL54" s="10">
        <v>0</v>
      </c>
      <c r="CM54" s="10">
        <v>0</v>
      </c>
      <c r="CN54" s="10">
        <f t="shared" ref="CN54:CN56" si="1190">CM54+CL54+CK54+CJ54</f>
        <v>0</v>
      </c>
      <c r="CO54" s="10">
        <v>0</v>
      </c>
      <c r="CP54" s="10">
        <v>0</v>
      </c>
      <c r="CQ54" s="10">
        <v>0</v>
      </c>
      <c r="CR54" s="10">
        <v>0</v>
      </c>
      <c r="CS54" s="10">
        <f t="shared" ref="CS54:CS56" si="1191">CR54+CQ54+CP54+CO54</f>
        <v>0</v>
      </c>
      <c r="CT54" s="10">
        <v>0</v>
      </c>
      <c r="CU54" s="10">
        <v>55</v>
      </c>
      <c r="CV54" s="10">
        <v>0</v>
      </c>
      <c r="CW54" s="10">
        <v>0</v>
      </c>
      <c r="CX54" s="10">
        <f t="shared" ref="CX54:CX56" si="1192">CW54+CV54+CU54+CT54</f>
        <v>55</v>
      </c>
      <c r="CY54" s="10">
        <v>3</v>
      </c>
      <c r="CZ54" s="10">
        <v>19</v>
      </c>
      <c r="DA54" s="10">
        <v>0</v>
      </c>
      <c r="DB54" s="10"/>
      <c r="DC54" s="10">
        <f t="shared" ref="DC54:DC56" si="1193">DB54+DA54+CZ54+CY54</f>
        <v>22</v>
      </c>
      <c r="DD54" s="10">
        <v>0</v>
      </c>
      <c r="DE54" s="10">
        <v>0</v>
      </c>
      <c r="DF54" s="10">
        <v>0</v>
      </c>
      <c r="DG54" s="10">
        <v>0</v>
      </c>
      <c r="DH54" s="10">
        <f t="shared" ref="DH54:DH56" si="1194">DG54+DF54+DE54+DD54</f>
        <v>0</v>
      </c>
      <c r="DI54" s="10">
        <v>3</v>
      </c>
      <c r="DJ54" s="10">
        <v>5</v>
      </c>
      <c r="DK54" s="10">
        <f>IFERROR(VLOOKUP(G54,'[2]Rep MF'!G$2:H$233,2,0),0)</f>
        <v>0</v>
      </c>
      <c r="DL54" s="10">
        <v>0</v>
      </c>
      <c r="DM54" s="10">
        <f t="shared" ref="DM54:DM56" si="1195">DL54+DK54+DJ54+DI54</f>
        <v>8</v>
      </c>
      <c r="DN54" s="10">
        <v>0</v>
      </c>
      <c r="DO54" s="10">
        <v>8</v>
      </c>
      <c r="DP54" s="10">
        <v>0</v>
      </c>
      <c r="DQ54" s="10">
        <v>0</v>
      </c>
      <c r="DR54" s="10">
        <f t="shared" ref="DR54:DR56" si="1196">DQ54+DP54+DO54+DN54</f>
        <v>8</v>
      </c>
      <c r="DS54" s="10">
        <f t="shared" ref="DS54:DS56" si="1197">+R54+AB54+AG54+AL54+AQ54+AV54+BA54+BF54+BK54+BP54+BU54+W54+BZ54+CE54+CJ54+CO54+CT54+CY54+DD54+DI54+DN54</f>
        <v>17</v>
      </c>
      <c r="DT54" s="10">
        <f t="shared" ref="DT54:DT56" si="1198">+S54+AC54+AH54+AM54+AR54+AW54+BB54+BG54+BL54+BQ54+BV54+X54+CA54+CF54+CK54+CP54+CU54+CZ54+DE54+DJ54+DO54</f>
        <v>87</v>
      </c>
      <c r="DU54" s="10">
        <f t="shared" ref="DU54:DU56" si="1199">+T54+AD54+AI54+AN54+AS54+AX54+BC54+BH54+BM54+BR54+BW54+Y54+CB54+CG54+CL54+CQ54+CV54+DA54+DF54+DK54+DP54</f>
        <v>0</v>
      </c>
      <c r="DV54" s="10">
        <f t="shared" ref="DV54:DV56" si="1200">+U54+AE54+AJ54+AO54+AT54+AY54+BD54+BI54+BN54+BS54+BX54+Z54+CC54+CH54+CM54+CR54+CW54+DB54+DG54+DL54+DQ54</f>
        <v>0</v>
      </c>
      <c r="DW54" s="4">
        <f t="shared" ref="DW54:DW56" si="1201">DV54+DU54+DT54+DS54</f>
        <v>104</v>
      </c>
      <c r="DX54" s="12">
        <f t="shared" ref="DX54:DX56" si="1202">(DS54+DT54)/N54</f>
        <v>2.9714285714285715E-4</v>
      </c>
      <c r="DY54" s="9">
        <f t="shared" ref="DY54:DY56" si="1203">(DU54+DV54)/N54</f>
        <v>0</v>
      </c>
      <c r="DZ54" s="12">
        <f t="shared" ref="DZ54:DZ56" si="1204">+DW54/N54</f>
        <v>2.9714285714285715E-4</v>
      </c>
      <c r="EA54" s="10">
        <v>0</v>
      </c>
      <c r="EB54" s="6">
        <v>0</v>
      </c>
      <c r="EC54" s="10">
        <f t="shared" ref="EC54:EC56" si="1205">EA54+EB54</f>
        <v>0</v>
      </c>
      <c r="ED54" s="6">
        <v>0</v>
      </c>
      <c r="EE54" s="6">
        <v>0</v>
      </c>
      <c r="EF54" s="6">
        <v>0</v>
      </c>
      <c r="EG54" s="6">
        <v>0</v>
      </c>
      <c r="EH54" s="6">
        <v>0</v>
      </c>
      <c r="EI54" s="6">
        <v>0</v>
      </c>
      <c r="EJ54" s="6">
        <v>0</v>
      </c>
      <c r="EK54" s="6">
        <v>0</v>
      </c>
      <c r="EL54" s="6">
        <v>0</v>
      </c>
      <c r="EM54" s="6">
        <v>0</v>
      </c>
      <c r="EN54" s="6">
        <v>0</v>
      </c>
      <c r="EO54" s="6">
        <f t="shared" ref="EO54:EO56" si="1206">EM54+EN54</f>
        <v>0</v>
      </c>
      <c r="EP54" s="6">
        <v>0</v>
      </c>
      <c r="EQ54" s="6">
        <v>0</v>
      </c>
      <c r="ER54" s="6">
        <v>0</v>
      </c>
      <c r="ES54" s="6">
        <v>0</v>
      </c>
      <c r="ET54" s="6">
        <v>0</v>
      </c>
      <c r="EU54" s="6">
        <v>0</v>
      </c>
      <c r="EV54" s="6">
        <v>0</v>
      </c>
      <c r="EW54" s="6">
        <v>0</v>
      </c>
      <c r="EX54" s="6">
        <v>0</v>
      </c>
      <c r="EY54" s="6">
        <v>0</v>
      </c>
      <c r="EZ54" s="6">
        <v>0</v>
      </c>
      <c r="FA54" s="6">
        <v>0</v>
      </c>
      <c r="FB54" s="6">
        <v>0</v>
      </c>
      <c r="FC54" s="6">
        <v>0</v>
      </c>
      <c r="FD54" s="6">
        <f t="shared" ref="FD54:FD56" si="1207">FB54+FC54</f>
        <v>0</v>
      </c>
      <c r="FE54" s="6">
        <v>0</v>
      </c>
      <c r="FF54" s="6">
        <v>0</v>
      </c>
      <c r="FG54" s="6">
        <f t="shared" ref="FG54:FG56" si="1208">FE54+FF54</f>
        <v>0</v>
      </c>
      <c r="FH54" s="6">
        <v>0</v>
      </c>
      <c r="FI54" s="6">
        <v>0</v>
      </c>
      <c r="FJ54" s="6">
        <f t="shared" ref="FJ54:FJ56" si="1209">FH54+FI54</f>
        <v>0</v>
      </c>
      <c r="FK54" s="6">
        <v>0</v>
      </c>
      <c r="FL54" s="6">
        <v>0</v>
      </c>
      <c r="FM54" s="6">
        <f t="shared" ref="FM54:FM56" si="1210">FL54+FK54</f>
        <v>0</v>
      </c>
      <c r="FN54" s="6">
        <v>11</v>
      </c>
      <c r="FO54" s="6">
        <v>0</v>
      </c>
      <c r="FP54" s="6">
        <f t="shared" ref="FP54:FP56" si="1211">FO54+FN54</f>
        <v>11</v>
      </c>
      <c r="FQ54" s="6">
        <v>0</v>
      </c>
      <c r="FR54" s="6">
        <v>0</v>
      </c>
      <c r="FS54" s="6">
        <f t="shared" ref="FS54:FS56" si="1212">FQ54+FR54</f>
        <v>0</v>
      </c>
      <c r="FT54" s="6">
        <v>0</v>
      </c>
      <c r="FU54" s="6">
        <v>0</v>
      </c>
      <c r="FV54" s="6">
        <f t="shared" ref="FV54:FV56" si="1213">FU54+FT54</f>
        <v>0</v>
      </c>
      <c r="FW54" s="6">
        <v>0</v>
      </c>
      <c r="FX54" s="6">
        <v>0</v>
      </c>
      <c r="FY54" s="6">
        <f t="shared" ref="FY54:FY56" si="1214">FX54+FW54</f>
        <v>0</v>
      </c>
      <c r="FZ54" s="6">
        <v>0</v>
      </c>
      <c r="GA54" s="6">
        <v>0</v>
      </c>
      <c r="GB54" s="6">
        <f t="shared" ref="GB54:GB56" si="1215">FZ54+GA54</f>
        <v>0</v>
      </c>
      <c r="GC54" s="6">
        <v>0</v>
      </c>
      <c r="GD54" s="6">
        <v>0</v>
      </c>
      <c r="GE54" s="6">
        <f t="shared" ref="GE54:GE56" si="1216">GC54+GD54</f>
        <v>0</v>
      </c>
      <c r="GF54" s="6">
        <v>0</v>
      </c>
      <c r="GG54" s="6">
        <v>0</v>
      </c>
      <c r="GH54" s="6">
        <f t="shared" ref="GH54:GH56" si="1217">GG54+GF54</f>
        <v>0</v>
      </c>
      <c r="GI54" s="6">
        <v>0</v>
      </c>
      <c r="GJ54" s="6">
        <v>0</v>
      </c>
      <c r="GK54" s="6">
        <f t="shared" ref="GK54:GK56" si="1218">GJ54+GI54</f>
        <v>0</v>
      </c>
      <c r="GL54" s="10">
        <v>0</v>
      </c>
      <c r="GM54" s="10">
        <v>0</v>
      </c>
      <c r="GN54" s="10">
        <f t="shared" ref="GN54:GN56" si="1219">GM54+GL54</f>
        <v>0</v>
      </c>
      <c r="GO54" s="6">
        <v>0</v>
      </c>
      <c r="GP54" s="6">
        <v>55</v>
      </c>
      <c r="GQ54" s="6">
        <f t="shared" ref="GQ54:GQ56" si="1220">GP54+GO54</f>
        <v>55</v>
      </c>
      <c r="GR54" s="10"/>
      <c r="GS54" s="10">
        <v>22</v>
      </c>
      <c r="GT54" s="6">
        <f t="shared" ref="GT54:GT56" si="1221">GS54+GR54</f>
        <v>22</v>
      </c>
      <c r="GU54" s="6">
        <v>0</v>
      </c>
      <c r="GV54" s="6">
        <v>0</v>
      </c>
      <c r="GW54" s="6">
        <f t="shared" ref="GW54:GW56" si="1222">GV54+GU54</f>
        <v>0</v>
      </c>
      <c r="GX54" s="6">
        <v>8</v>
      </c>
      <c r="GY54" s="6">
        <v>0</v>
      </c>
      <c r="GZ54" s="6">
        <f t="shared" ref="GZ54:GZ56" si="1223">GY54+GX54</f>
        <v>8</v>
      </c>
      <c r="HA54" s="10">
        <f t="shared" ref="HA54:HA56" si="1224">GO54+GL54+GI54+GF54+GC54+FZ54+FW54+FT54+FQ54+FN54+FK54+FH54+FE54+FB54+EY54+EV54+ES54+EP54+EM54+EJ54+EG54+ED54+EA54+GR54+GU54+GX54</f>
        <v>19</v>
      </c>
      <c r="HB54" s="10">
        <f t="shared" ref="HB54:HB56" si="1225">GP54+GM54+GJ54+GG54+GD54+GA54+FX54+FU54+FR54+FO54+FL54+FI54+FF54+FC54+EZ54+EW54+ET54+EQ54+EN54+EK54+EH54+EE54+EB54+GS54+GV54+GY54</f>
        <v>77</v>
      </c>
      <c r="HC54" s="10">
        <f t="shared" ref="HC54:HC56" si="1226">HB54+HA54</f>
        <v>96</v>
      </c>
      <c r="HD54" s="10">
        <f t="shared" ref="HD54:HD56" si="1227">+DS54</f>
        <v>17</v>
      </c>
      <c r="HE54" s="10">
        <f t="shared" ref="HE54:HE56" si="1228">+DT54</f>
        <v>87</v>
      </c>
      <c r="HF54" s="10">
        <f t="shared" ref="HF54:HF56" si="1229">+DU54</f>
        <v>0</v>
      </c>
      <c r="HG54" s="10">
        <f t="shared" ref="HG54:HH56" si="1230">+DV54</f>
        <v>0</v>
      </c>
      <c r="HH54" s="10">
        <f t="shared" si="1230"/>
        <v>104</v>
      </c>
      <c r="HI54" s="9">
        <f t="shared" ref="HI54:HI56" si="1231">DX54</f>
        <v>2.9714285714285715E-4</v>
      </c>
      <c r="HJ54" s="9">
        <f t="shared" ref="HJ54:HJ56" si="1232">DY54</f>
        <v>0</v>
      </c>
      <c r="HK54" s="65">
        <f t="shared" si="107"/>
        <v>2.9714285714285715E-4</v>
      </c>
      <c r="HL54" s="65">
        <f t="shared" si="108"/>
        <v>2.9714285714285715E-4</v>
      </c>
      <c r="HM54" s="6">
        <f t="shared" si="937"/>
        <v>350000</v>
      </c>
      <c r="HN54" s="6">
        <f t="shared" si="938"/>
        <v>0</v>
      </c>
      <c r="HO54" s="10">
        <f t="shared" si="939"/>
        <v>104</v>
      </c>
      <c r="HP54" s="10">
        <f t="shared" si="940"/>
        <v>96</v>
      </c>
      <c r="HQ54" s="10">
        <f t="shared" ref="HQ54:HQ56" si="1233">HO54-HP54</f>
        <v>8</v>
      </c>
      <c r="HR54" s="8">
        <v>90.347070000000002</v>
      </c>
      <c r="HS54" s="10">
        <f t="shared" ref="HS54:HS56" si="1234">HR54*HQ54</f>
        <v>722.77656000000002</v>
      </c>
      <c r="HT54" s="10">
        <f t="shared" si="941"/>
        <v>-104</v>
      </c>
      <c r="HU54" s="66">
        <v>0</v>
      </c>
      <c r="HV54" s="6"/>
    </row>
    <row r="55" spans="1:230" s="44" customFormat="1" ht="33.75" customHeight="1" x14ac:dyDescent="0.5">
      <c r="A55" s="6">
        <v>5322</v>
      </c>
      <c r="B55" s="6" t="s">
        <v>57</v>
      </c>
      <c r="C55" s="6" t="s">
        <v>167</v>
      </c>
      <c r="D55" s="6" t="s">
        <v>205</v>
      </c>
      <c r="E55" s="34" t="s">
        <v>53</v>
      </c>
      <c r="F55" s="6">
        <v>11</v>
      </c>
      <c r="G55" s="48">
        <v>202708</v>
      </c>
      <c r="H55" s="39" t="s">
        <v>58</v>
      </c>
      <c r="I55" s="8">
        <v>1</v>
      </c>
      <c r="J55" s="9">
        <v>0</v>
      </c>
      <c r="K55" s="4">
        <v>349248</v>
      </c>
      <c r="L55" s="6">
        <v>0</v>
      </c>
      <c r="M55" s="6">
        <v>340000</v>
      </c>
      <c r="N55" s="6">
        <f t="shared" si="1174"/>
        <v>340000</v>
      </c>
      <c r="O55" s="6">
        <f t="shared" si="1175"/>
        <v>0</v>
      </c>
      <c r="P55" s="6">
        <f t="shared" si="1176"/>
        <v>0</v>
      </c>
      <c r="Q55" s="6">
        <f t="shared" si="1177"/>
        <v>0</v>
      </c>
      <c r="R55" s="10">
        <v>0</v>
      </c>
      <c r="S55" s="10">
        <v>0</v>
      </c>
      <c r="T55" s="10">
        <v>0</v>
      </c>
      <c r="U55" s="10">
        <v>0</v>
      </c>
      <c r="V55" s="10">
        <f t="shared" si="1178"/>
        <v>0</v>
      </c>
      <c r="W55" s="10">
        <v>0</v>
      </c>
      <c r="X55" s="10"/>
      <c r="Y55" s="10"/>
      <c r="Z55" s="10"/>
      <c r="AA55" s="10">
        <f t="shared" si="1179"/>
        <v>0</v>
      </c>
      <c r="AB55" s="10">
        <v>0</v>
      </c>
      <c r="AC55" s="10">
        <v>0</v>
      </c>
      <c r="AD55" s="10"/>
      <c r="AE55" s="6"/>
      <c r="AF55" s="10">
        <f t="shared" ref="AF55:AF56" si="1235">AE55+AD55+AC55+AB55</f>
        <v>0</v>
      </c>
      <c r="AG55" s="10">
        <v>17</v>
      </c>
      <c r="AH55" s="10">
        <v>0</v>
      </c>
      <c r="AI55" s="10">
        <v>0</v>
      </c>
      <c r="AJ55" s="10">
        <v>0</v>
      </c>
      <c r="AK55" s="10">
        <f t="shared" ref="AK55:AK56" si="1236">AJ55+AI55+AH55+AG55</f>
        <v>17</v>
      </c>
      <c r="AL55" s="10">
        <v>244</v>
      </c>
      <c r="AM55" s="10">
        <v>61</v>
      </c>
      <c r="AN55" s="10">
        <v>0</v>
      </c>
      <c r="AO55" s="6">
        <v>0</v>
      </c>
      <c r="AP55" s="10">
        <f t="shared" ref="AP55:AP56" si="1237">AO55+AN55+AM55+AL55</f>
        <v>305</v>
      </c>
      <c r="AQ55" s="10"/>
      <c r="AR55" s="11"/>
      <c r="AS55" s="10"/>
      <c r="AT55" s="10"/>
      <c r="AU55" s="6"/>
      <c r="AV55" s="6"/>
      <c r="AW55" s="6"/>
      <c r="AX55" s="6"/>
      <c r="AY55" s="6"/>
      <c r="AZ55" s="6"/>
      <c r="BA55" s="6">
        <v>257</v>
      </c>
      <c r="BB55" s="6">
        <v>0</v>
      </c>
      <c r="BC55" s="6">
        <v>0</v>
      </c>
      <c r="BD55" s="6">
        <v>0</v>
      </c>
      <c r="BE55" s="10">
        <f t="shared" ref="BE55:BE56" si="1238">BD55+BC55+BB55+BA55</f>
        <v>257</v>
      </c>
      <c r="BF55" s="6">
        <v>165</v>
      </c>
      <c r="BG55" s="6">
        <v>10</v>
      </c>
      <c r="BH55" s="6">
        <v>0</v>
      </c>
      <c r="BI55" s="6">
        <v>0</v>
      </c>
      <c r="BJ55" s="10">
        <f t="shared" ref="BJ55:BJ56" si="1239">BI55+BH55+BG55+BF55</f>
        <v>175</v>
      </c>
      <c r="BK55" s="6">
        <v>147</v>
      </c>
      <c r="BL55" s="6">
        <v>0</v>
      </c>
      <c r="BM55" s="6">
        <v>0</v>
      </c>
      <c r="BN55" s="6">
        <v>0</v>
      </c>
      <c r="BO55" s="10">
        <f t="shared" ref="BO55:BO56" si="1240">SUM(BK55:BN55)</f>
        <v>147</v>
      </c>
      <c r="BP55" s="6">
        <v>174</v>
      </c>
      <c r="BQ55" s="6">
        <v>0</v>
      </c>
      <c r="BR55" s="6">
        <v>0</v>
      </c>
      <c r="BS55" s="6">
        <v>0</v>
      </c>
      <c r="BT55" s="10">
        <f t="shared" ref="BT55:BT56" si="1241">SUM(BP55:BS55)</f>
        <v>174</v>
      </c>
      <c r="BU55" s="6">
        <v>17</v>
      </c>
      <c r="BV55" s="6">
        <v>0</v>
      </c>
      <c r="BW55" s="6">
        <v>0</v>
      </c>
      <c r="BX55" s="6">
        <v>0</v>
      </c>
      <c r="BY55" s="10">
        <f t="shared" ref="BY55:BY56" si="1242">SUM(BU55:BX55)</f>
        <v>17</v>
      </c>
      <c r="BZ55" s="6">
        <v>37</v>
      </c>
      <c r="CA55" s="6">
        <v>0</v>
      </c>
      <c r="CB55" s="6">
        <v>0</v>
      </c>
      <c r="CC55" s="6">
        <v>0</v>
      </c>
      <c r="CD55" s="10">
        <f t="shared" ref="CD55:CD56" si="1243">SUM(BZ55:CC55)</f>
        <v>37</v>
      </c>
      <c r="CE55" s="10">
        <f>IFERROR(VLOOKUP(G55,'[1]Ass MF'!G$2:H$491,2,0),0)</f>
        <v>78</v>
      </c>
      <c r="CF55" s="10">
        <v>0</v>
      </c>
      <c r="CG55" s="10">
        <v>0</v>
      </c>
      <c r="CH55" s="10">
        <v>0</v>
      </c>
      <c r="CI55" s="10">
        <f t="shared" si="1189"/>
        <v>78</v>
      </c>
      <c r="CJ55" s="10">
        <v>19</v>
      </c>
      <c r="CK55" s="10">
        <v>0</v>
      </c>
      <c r="CL55" s="10">
        <v>0</v>
      </c>
      <c r="CM55" s="10">
        <v>0</v>
      </c>
      <c r="CN55" s="10">
        <f t="shared" si="1190"/>
        <v>19</v>
      </c>
      <c r="CO55" s="10">
        <v>0</v>
      </c>
      <c r="CP55" s="10">
        <v>12</v>
      </c>
      <c r="CQ55" s="10">
        <v>0</v>
      </c>
      <c r="CR55" s="10">
        <v>0</v>
      </c>
      <c r="CS55" s="10">
        <f t="shared" si="1191"/>
        <v>12</v>
      </c>
      <c r="CT55" s="10">
        <v>77</v>
      </c>
      <c r="CU55" s="10">
        <v>88</v>
      </c>
      <c r="CV55" s="10">
        <v>0</v>
      </c>
      <c r="CW55" s="10">
        <v>0</v>
      </c>
      <c r="CX55" s="10">
        <f t="shared" si="1192"/>
        <v>165</v>
      </c>
      <c r="CY55" s="10">
        <v>24</v>
      </c>
      <c r="CZ55" s="10">
        <v>207</v>
      </c>
      <c r="DA55" s="10">
        <v>0</v>
      </c>
      <c r="DB55" s="10"/>
      <c r="DC55" s="10">
        <f t="shared" si="1193"/>
        <v>231</v>
      </c>
      <c r="DD55" s="10">
        <v>0</v>
      </c>
      <c r="DE55" s="10">
        <v>135</v>
      </c>
      <c r="DF55" s="10">
        <v>0</v>
      </c>
      <c r="DG55" s="10">
        <v>1</v>
      </c>
      <c r="DH55" s="10">
        <f t="shared" si="1194"/>
        <v>136</v>
      </c>
      <c r="DI55" s="10">
        <v>0</v>
      </c>
      <c r="DJ55" s="10">
        <v>0</v>
      </c>
      <c r="DK55" s="10">
        <f>IFERROR(VLOOKUP(G55,'[2]Rep MF'!G$2:H$233,2,0),0)</f>
        <v>0</v>
      </c>
      <c r="DL55" s="10">
        <v>0</v>
      </c>
      <c r="DM55" s="10">
        <f t="shared" si="1195"/>
        <v>0</v>
      </c>
      <c r="DN55" s="10">
        <v>0</v>
      </c>
      <c r="DO55" s="10">
        <v>30</v>
      </c>
      <c r="DP55" s="10">
        <v>0</v>
      </c>
      <c r="DQ55" s="10">
        <v>0</v>
      </c>
      <c r="DR55" s="10">
        <f t="shared" si="1196"/>
        <v>30</v>
      </c>
      <c r="DS55" s="10">
        <f t="shared" si="1197"/>
        <v>1256</v>
      </c>
      <c r="DT55" s="10">
        <f t="shared" si="1198"/>
        <v>543</v>
      </c>
      <c r="DU55" s="10">
        <f t="shared" si="1199"/>
        <v>0</v>
      </c>
      <c r="DV55" s="10">
        <f t="shared" si="1200"/>
        <v>1</v>
      </c>
      <c r="DW55" s="4">
        <f t="shared" si="1201"/>
        <v>1800</v>
      </c>
      <c r="DX55" s="12">
        <f t="shared" si="1202"/>
        <v>5.2911764705882349E-3</v>
      </c>
      <c r="DY55" s="9">
        <f t="shared" si="1203"/>
        <v>2.9411764705882355E-6</v>
      </c>
      <c r="DZ55" s="12">
        <f t="shared" si="1204"/>
        <v>5.2941176470588233E-3</v>
      </c>
      <c r="EA55" s="10">
        <v>0</v>
      </c>
      <c r="EB55" s="6">
        <v>0</v>
      </c>
      <c r="EC55" s="10">
        <f t="shared" si="1205"/>
        <v>0</v>
      </c>
      <c r="ED55" s="6">
        <v>0</v>
      </c>
      <c r="EE55" s="6">
        <v>0</v>
      </c>
      <c r="EF55" s="6">
        <v>0</v>
      </c>
      <c r="EG55" s="6">
        <v>0</v>
      </c>
      <c r="EH55" s="6">
        <v>0</v>
      </c>
      <c r="EI55" s="6">
        <v>0</v>
      </c>
      <c r="EJ55" s="6">
        <v>0</v>
      </c>
      <c r="EK55" s="6">
        <v>0</v>
      </c>
      <c r="EL55" s="6">
        <v>0</v>
      </c>
      <c r="EM55" s="6">
        <v>0</v>
      </c>
      <c r="EN55" s="6">
        <v>0</v>
      </c>
      <c r="EO55" s="6">
        <f t="shared" si="1206"/>
        <v>0</v>
      </c>
      <c r="EP55" s="6">
        <v>0</v>
      </c>
      <c r="EQ55" s="6">
        <v>0</v>
      </c>
      <c r="ER55" s="6">
        <v>0</v>
      </c>
      <c r="ES55" s="6">
        <v>0</v>
      </c>
      <c r="ET55" s="6">
        <v>0</v>
      </c>
      <c r="EU55" s="6">
        <v>0</v>
      </c>
      <c r="EV55" s="6">
        <v>0</v>
      </c>
      <c r="EW55" s="6">
        <v>0</v>
      </c>
      <c r="EX55" s="6">
        <v>0</v>
      </c>
      <c r="EY55" s="6">
        <v>0</v>
      </c>
      <c r="EZ55" s="6">
        <v>0</v>
      </c>
      <c r="FA55" s="6">
        <v>0</v>
      </c>
      <c r="FB55" s="6">
        <v>220</v>
      </c>
      <c r="FC55" s="6">
        <v>61</v>
      </c>
      <c r="FD55" s="6">
        <f t="shared" si="1207"/>
        <v>281</v>
      </c>
      <c r="FE55" s="6">
        <v>0</v>
      </c>
      <c r="FF55" s="6">
        <v>0</v>
      </c>
      <c r="FG55" s="6">
        <f t="shared" si="1208"/>
        <v>0</v>
      </c>
      <c r="FH55" s="6">
        <v>0</v>
      </c>
      <c r="FI55" s="6">
        <v>0</v>
      </c>
      <c r="FJ55" s="6">
        <f t="shared" si="1209"/>
        <v>0</v>
      </c>
      <c r="FK55" s="6">
        <v>0</v>
      </c>
      <c r="FL55" s="6">
        <v>0</v>
      </c>
      <c r="FM55" s="6">
        <f t="shared" si="1210"/>
        <v>0</v>
      </c>
      <c r="FN55" s="6">
        <v>610</v>
      </c>
      <c r="FO55" s="6">
        <v>10</v>
      </c>
      <c r="FP55" s="6">
        <f t="shared" si="1211"/>
        <v>620</v>
      </c>
      <c r="FQ55" s="6">
        <v>0</v>
      </c>
      <c r="FR55" s="6">
        <v>0</v>
      </c>
      <c r="FS55" s="6">
        <f t="shared" si="1212"/>
        <v>0</v>
      </c>
      <c r="FT55" s="6">
        <v>0</v>
      </c>
      <c r="FU55" s="6">
        <v>0</v>
      </c>
      <c r="FV55" s="6">
        <f t="shared" si="1213"/>
        <v>0</v>
      </c>
      <c r="FW55" s="6">
        <v>0</v>
      </c>
      <c r="FX55" s="6">
        <v>0</v>
      </c>
      <c r="FY55" s="6">
        <f t="shared" si="1214"/>
        <v>0</v>
      </c>
      <c r="FZ55" s="6">
        <v>0</v>
      </c>
      <c r="GA55" s="6">
        <v>0</v>
      </c>
      <c r="GB55" s="6">
        <f t="shared" si="1215"/>
        <v>0</v>
      </c>
      <c r="GC55" s="6">
        <v>306</v>
      </c>
      <c r="GD55" s="6">
        <v>0</v>
      </c>
      <c r="GE55" s="6">
        <f t="shared" si="1216"/>
        <v>306</v>
      </c>
      <c r="GF55" s="6">
        <v>0</v>
      </c>
      <c r="GG55" s="6">
        <v>0</v>
      </c>
      <c r="GH55" s="6">
        <f t="shared" si="1217"/>
        <v>0</v>
      </c>
      <c r="GI55" s="6">
        <v>19</v>
      </c>
      <c r="GJ55" s="6">
        <v>0</v>
      </c>
      <c r="GK55" s="6">
        <f t="shared" si="1218"/>
        <v>19</v>
      </c>
      <c r="GL55" s="10">
        <v>0</v>
      </c>
      <c r="GM55" s="10">
        <v>12</v>
      </c>
      <c r="GN55" s="10">
        <f t="shared" si="1219"/>
        <v>12</v>
      </c>
      <c r="GO55" s="6">
        <v>77</v>
      </c>
      <c r="GP55" s="6">
        <v>88</v>
      </c>
      <c r="GQ55" s="6">
        <f t="shared" si="1220"/>
        <v>165</v>
      </c>
      <c r="GR55" s="10"/>
      <c r="GS55" s="10">
        <v>231</v>
      </c>
      <c r="GT55" s="6">
        <f t="shared" si="1221"/>
        <v>231</v>
      </c>
      <c r="GU55" s="6">
        <v>136</v>
      </c>
      <c r="GV55" s="6">
        <v>0</v>
      </c>
      <c r="GW55" s="6">
        <f t="shared" si="1222"/>
        <v>136</v>
      </c>
      <c r="GX55" s="6">
        <v>0</v>
      </c>
      <c r="GY55" s="6">
        <v>0</v>
      </c>
      <c r="GZ55" s="6">
        <f t="shared" si="1223"/>
        <v>0</v>
      </c>
      <c r="HA55" s="10">
        <f t="shared" si="1224"/>
        <v>1368</v>
      </c>
      <c r="HB55" s="10">
        <f t="shared" si="1225"/>
        <v>402</v>
      </c>
      <c r="HC55" s="10">
        <f t="shared" si="1226"/>
        <v>1770</v>
      </c>
      <c r="HD55" s="10">
        <f t="shared" si="1227"/>
        <v>1256</v>
      </c>
      <c r="HE55" s="10">
        <f t="shared" si="1228"/>
        <v>543</v>
      </c>
      <c r="HF55" s="10">
        <f t="shared" si="1229"/>
        <v>0</v>
      </c>
      <c r="HG55" s="10">
        <f t="shared" si="1230"/>
        <v>1</v>
      </c>
      <c r="HH55" s="10">
        <f t="shared" si="1230"/>
        <v>1800</v>
      </c>
      <c r="HI55" s="9">
        <f t="shared" si="1231"/>
        <v>5.2911764705882349E-3</v>
      </c>
      <c r="HJ55" s="9">
        <f t="shared" si="1232"/>
        <v>2.9411764705882355E-6</v>
      </c>
      <c r="HK55" s="65">
        <f t="shared" si="107"/>
        <v>5.2941176470588233E-3</v>
      </c>
      <c r="HL55" s="65">
        <f t="shared" si="108"/>
        <v>5.2941176470588233E-3</v>
      </c>
      <c r="HM55" s="6">
        <f t="shared" si="937"/>
        <v>340000</v>
      </c>
      <c r="HN55" s="6">
        <f t="shared" si="938"/>
        <v>0</v>
      </c>
      <c r="HO55" s="10">
        <f t="shared" si="939"/>
        <v>1800</v>
      </c>
      <c r="HP55" s="10">
        <f t="shared" si="940"/>
        <v>1770</v>
      </c>
      <c r="HQ55" s="10">
        <f t="shared" si="1233"/>
        <v>30</v>
      </c>
      <c r="HR55" s="8">
        <v>10.92999</v>
      </c>
      <c r="HS55" s="10">
        <f t="shared" si="1234"/>
        <v>327.8997</v>
      </c>
      <c r="HT55" s="10">
        <f t="shared" si="941"/>
        <v>-1800</v>
      </c>
      <c r="HU55" s="66">
        <v>0</v>
      </c>
      <c r="HV55" s="6"/>
    </row>
    <row r="56" spans="1:230" s="44" customFormat="1" ht="33.75" customHeight="1" x14ac:dyDescent="0.5">
      <c r="A56" s="6">
        <v>5356</v>
      </c>
      <c r="B56" s="6" t="s">
        <v>57</v>
      </c>
      <c r="C56" s="6" t="s">
        <v>167</v>
      </c>
      <c r="D56" s="6" t="s">
        <v>205</v>
      </c>
      <c r="E56" s="34" t="s">
        <v>53</v>
      </c>
      <c r="F56" s="6">
        <v>46</v>
      </c>
      <c r="G56" s="48">
        <v>217400</v>
      </c>
      <c r="H56" s="39" t="s">
        <v>59</v>
      </c>
      <c r="I56" s="8">
        <v>1</v>
      </c>
      <c r="J56" s="9">
        <v>0</v>
      </c>
      <c r="K56" s="4">
        <v>434314</v>
      </c>
      <c r="L56" s="6">
        <v>0</v>
      </c>
      <c r="M56" s="6">
        <v>340000</v>
      </c>
      <c r="N56" s="6">
        <f t="shared" si="1174"/>
        <v>340000</v>
      </c>
      <c r="O56" s="6">
        <f t="shared" si="1175"/>
        <v>0</v>
      </c>
      <c r="P56" s="6">
        <f t="shared" si="1176"/>
        <v>0</v>
      </c>
      <c r="Q56" s="6">
        <f t="shared" si="1177"/>
        <v>0</v>
      </c>
      <c r="R56" s="10">
        <v>0</v>
      </c>
      <c r="S56" s="10">
        <v>0</v>
      </c>
      <c r="T56" s="10">
        <v>0</v>
      </c>
      <c r="U56" s="10">
        <v>0</v>
      </c>
      <c r="V56" s="10">
        <f t="shared" si="1178"/>
        <v>0</v>
      </c>
      <c r="W56" s="10">
        <v>0</v>
      </c>
      <c r="X56" s="10"/>
      <c r="Y56" s="10"/>
      <c r="Z56" s="10"/>
      <c r="AA56" s="10">
        <f t="shared" si="1179"/>
        <v>0</v>
      </c>
      <c r="AB56" s="10">
        <v>0</v>
      </c>
      <c r="AC56" s="10">
        <v>0</v>
      </c>
      <c r="AD56" s="10"/>
      <c r="AE56" s="6"/>
      <c r="AF56" s="10">
        <f t="shared" si="1235"/>
        <v>0</v>
      </c>
      <c r="AG56" s="10">
        <v>0</v>
      </c>
      <c r="AH56" s="10">
        <v>0</v>
      </c>
      <c r="AI56" s="10">
        <v>0</v>
      </c>
      <c r="AJ56" s="10">
        <v>0</v>
      </c>
      <c r="AK56" s="10">
        <f t="shared" si="1236"/>
        <v>0</v>
      </c>
      <c r="AL56" s="10">
        <v>0</v>
      </c>
      <c r="AM56" s="10">
        <v>6</v>
      </c>
      <c r="AN56" s="10">
        <v>0</v>
      </c>
      <c r="AO56" s="6">
        <v>0</v>
      </c>
      <c r="AP56" s="10">
        <f t="shared" si="1237"/>
        <v>6</v>
      </c>
      <c r="AQ56" s="10"/>
      <c r="AR56" s="11"/>
      <c r="AS56" s="10"/>
      <c r="AT56" s="10"/>
      <c r="AU56" s="6"/>
      <c r="AV56" s="6"/>
      <c r="AW56" s="6"/>
      <c r="AX56" s="6"/>
      <c r="AY56" s="6"/>
      <c r="AZ56" s="6"/>
      <c r="BA56" s="6">
        <v>0</v>
      </c>
      <c r="BB56" s="6">
        <v>0</v>
      </c>
      <c r="BC56" s="6">
        <v>0</v>
      </c>
      <c r="BD56" s="6">
        <v>0</v>
      </c>
      <c r="BE56" s="10">
        <f t="shared" si="1238"/>
        <v>0</v>
      </c>
      <c r="BF56" s="6">
        <v>0</v>
      </c>
      <c r="BG56" s="6">
        <v>10</v>
      </c>
      <c r="BH56" s="6">
        <v>0</v>
      </c>
      <c r="BI56" s="6">
        <v>0</v>
      </c>
      <c r="BJ56" s="10">
        <f t="shared" si="1239"/>
        <v>10</v>
      </c>
      <c r="BK56" s="6">
        <v>13</v>
      </c>
      <c r="BL56" s="6">
        <v>0</v>
      </c>
      <c r="BM56" s="6">
        <v>0</v>
      </c>
      <c r="BN56" s="6">
        <v>0</v>
      </c>
      <c r="BO56" s="10">
        <f t="shared" si="1240"/>
        <v>13</v>
      </c>
      <c r="BP56" s="6">
        <v>0</v>
      </c>
      <c r="BQ56" s="6">
        <v>0</v>
      </c>
      <c r="BR56" s="6">
        <v>0</v>
      </c>
      <c r="BS56" s="6">
        <v>0</v>
      </c>
      <c r="BT56" s="10">
        <f t="shared" si="1241"/>
        <v>0</v>
      </c>
      <c r="BU56" s="6">
        <v>0</v>
      </c>
      <c r="BV56" s="6">
        <v>0</v>
      </c>
      <c r="BW56" s="6">
        <v>0</v>
      </c>
      <c r="BX56" s="6">
        <v>0</v>
      </c>
      <c r="BY56" s="10">
        <f t="shared" si="1242"/>
        <v>0</v>
      </c>
      <c r="BZ56" s="6">
        <v>0</v>
      </c>
      <c r="CA56" s="6">
        <v>0</v>
      </c>
      <c r="CB56" s="6">
        <v>0</v>
      </c>
      <c r="CC56" s="6">
        <v>0</v>
      </c>
      <c r="CD56" s="10">
        <f t="shared" si="1243"/>
        <v>0</v>
      </c>
      <c r="CE56" s="10">
        <f>IFERROR(VLOOKUP(G56,'[1]Ass MF'!G$2:H$491,2,0),0)</f>
        <v>0</v>
      </c>
      <c r="CF56" s="10">
        <v>0</v>
      </c>
      <c r="CG56" s="10">
        <v>0</v>
      </c>
      <c r="CH56" s="10">
        <v>0</v>
      </c>
      <c r="CI56" s="10">
        <f t="shared" si="1189"/>
        <v>0</v>
      </c>
      <c r="CJ56" s="10">
        <v>0</v>
      </c>
      <c r="CK56" s="10">
        <v>20</v>
      </c>
      <c r="CL56" s="10">
        <v>0</v>
      </c>
      <c r="CM56" s="10">
        <v>0</v>
      </c>
      <c r="CN56" s="10">
        <f t="shared" si="1190"/>
        <v>20</v>
      </c>
      <c r="CO56" s="10">
        <v>0</v>
      </c>
      <c r="CP56" s="10">
        <v>53</v>
      </c>
      <c r="CQ56" s="10">
        <v>19</v>
      </c>
      <c r="CR56" s="10">
        <v>3</v>
      </c>
      <c r="CS56" s="10">
        <f t="shared" si="1191"/>
        <v>75</v>
      </c>
      <c r="CT56" s="10">
        <v>0</v>
      </c>
      <c r="CU56" s="10">
        <v>0</v>
      </c>
      <c r="CV56" s="10">
        <v>0</v>
      </c>
      <c r="CW56" s="10">
        <v>0</v>
      </c>
      <c r="CX56" s="10">
        <f t="shared" si="1192"/>
        <v>0</v>
      </c>
      <c r="CY56" s="10">
        <v>3</v>
      </c>
      <c r="CZ56" s="10">
        <v>0</v>
      </c>
      <c r="DA56" s="10">
        <v>0</v>
      </c>
      <c r="DB56" s="10"/>
      <c r="DC56" s="10">
        <f t="shared" si="1193"/>
        <v>3</v>
      </c>
      <c r="DD56" s="10">
        <v>0</v>
      </c>
      <c r="DE56" s="10">
        <v>0</v>
      </c>
      <c r="DF56" s="10">
        <v>0</v>
      </c>
      <c r="DG56" s="10">
        <v>0</v>
      </c>
      <c r="DH56" s="10">
        <f t="shared" si="1194"/>
        <v>0</v>
      </c>
      <c r="DI56" s="10">
        <v>7</v>
      </c>
      <c r="DJ56" s="10">
        <v>1</v>
      </c>
      <c r="DK56" s="10">
        <f>IFERROR(VLOOKUP(G56,'[2]Rep MF'!G$2:H$233,2,0),0)</f>
        <v>0</v>
      </c>
      <c r="DL56" s="10">
        <v>0</v>
      </c>
      <c r="DM56" s="10">
        <f t="shared" si="1195"/>
        <v>8</v>
      </c>
      <c r="DN56" s="10">
        <v>0</v>
      </c>
      <c r="DO56" s="10">
        <v>48</v>
      </c>
      <c r="DP56" s="10">
        <v>0</v>
      </c>
      <c r="DQ56" s="10">
        <v>0</v>
      </c>
      <c r="DR56" s="10">
        <f t="shared" si="1196"/>
        <v>48</v>
      </c>
      <c r="DS56" s="10">
        <f t="shared" si="1197"/>
        <v>23</v>
      </c>
      <c r="DT56" s="10">
        <f t="shared" si="1198"/>
        <v>138</v>
      </c>
      <c r="DU56" s="10">
        <f t="shared" si="1199"/>
        <v>19</v>
      </c>
      <c r="DV56" s="10">
        <f t="shared" si="1200"/>
        <v>3</v>
      </c>
      <c r="DW56" s="4">
        <f t="shared" si="1201"/>
        <v>183</v>
      </c>
      <c r="DX56" s="12">
        <f t="shared" si="1202"/>
        <v>4.7352941176470587E-4</v>
      </c>
      <c r="DY56" s="9">
        <f t="shared" si="1203"/>
        <v>6.4705882352941171E-5</v>
      </c>
      <c r="DZ56" s="12">
        <f t="shared" si="1204"/>
        <v>5.3823529411764709E-4</v>
      </c>
      <c r="EA56" s="10">
        <v>0</v>
      </c>
      <c r="EB56" s="6">
        <v>0</v>
      </c>
      <c r="EC56" s="10">
        <f t="shared" si="1205"/>
        <v>0</v>
      </c>
      <c r="ED56" s="6">
        <v>0</v>
      </c>
      <c r="EE56" s="6">
        <v>0</v>
      </c>
      <c r="EF56" s="6">
        <v>0</v>
      </c>
      <c r="EG56" s="6">
        <v>0</v>
      </c>
      <c r="EH56" s="6">
        <v>0</v>
      </c>
      <c r="EI56" s="6">
        <v>0</v>
      </c>
      <c r="EJ56" s="6">
        <v>0</v>
      </c>
      <c r="EK56" s="6">
        <v>0</v>
      </c>
      <c r="EL56" s="6">
        <v>0</v>
      </c>
      <c r="EM56" s="6">
        <v>0</v>
      </c>
      <c r="EN56" s="6">
        <v>0</v>
      </c>
      <c r="EO56" s="6">
        <f t="shared" si="1206"/>
        <v>0</v>
      </c>
      <c r="EP56" s="6">
        <v>0</v>
      </c>
      <c r="EQ56" s="6">
        <v>0</v>
      </c>
      <c r="ER56" s="6">
        <v>0</v>
      </c>
      <c r="ES56" s="6">
        <v>0</v>
      </c>
      <c r="ET56" s="6">
        <v>0</v>
      </c>
      <c r="EU56" s="6">
        <v>0</v>
      </c>
      <c r="EV56" s="6">
        <v>0</v>
      </c>
      <c r="EW56" s="6">
        <v>0</v>
      </c>
      <c r="EX56" s="6">
        <v>0</v>
      </c>
      <c r="EY56" s="6">
        <v>0</v>
      </c>
      <c r="EZ56" s="6">
        <v>0</v>
      </c>
      <c r="FA56" s="6">
        <v>0</v>
      </c>
      <c r="FB56" s="6">
        <v>0</v>
      </c>
      <c r="FC56" s="6">
        <v>6</v>
      </c>
      <c r="FD56" s="6">
        <f t="shared" si="1207"/>
        <v>6</v>
      </c>
      <c r="FE56" s="6">
        <v>0</v>
      </c>
      <c r="FF56" s="6">
        <v>0</v>
      </c>
      <c r="FG56" s="6">
        <f t="shared" si="1208"/>
        <v>0</v>
      </c>
      <c r="FH56" s="6">
        <v>0</v>
      </c>
      <c r="FI56" s="6">
        <v>0</v>
      </c>
      <c r="FJ56" s="6">
        <f t="shared" si="1209"/>
        <v>0</v>
      </c>
      <c r="FK56" s="6">
        <v>0</v>
      </c>
      <c r="FL56" s="6">
        <v>0</v>
      </c>
      <c r="FM56" s="6">
        <f t="shared" si="1210"/>
        <v>0</v>
      </c>
      <c r="FN56" s="6">
        <v>13</v>
      </c>
      <c r="FO56" s="6">
        <v>10</v>
      </c>
      <c r="FP56" s="6">
        <f t="shared" si="1211"/>
        <v>23</v>
      </c>
      <c r="FQ56" s="6">
        <v>0</v>
      </c>
      <c r="FR56" s="6">
        <v>0</v>
      </c>
      <c r="FS56" s="6">
        <f t="shared" si="1212"/>
        <v>0</v>
      </c>
      <c r="FT56" s="6">
        <v>0</v>
      </c>
      <c r="FU56" s="6">
        <v>0</v>
      </c>
      <c r="FV56" s="6">
        <f t="shared" si="1213"/>
        <v>0</v>
      </c>
      <c r="FW56" s="6">
        <v>0</v>
      </c>
      <c r="FX56" s="6">
        <v>0</v>
      </c>
      <c r="FY56" s="6">
        <f t="shared" si="1214"/>
        <v>0</v>
      </c>
      <c r="FZ56" s="6">
        <v>0</v>
      </c>
      <c r="GA56" s="6">
        <v>0</v>
      </c>
      <c r="GB56" s="6">
        <f t="shared" si="1215"/>
        <v>0</v>
      </c>
      <c r="GC56" s="6">
        <v>0</v>
      </c>
      <c r="GD56" s="6">
        <v>0</v>
      </c>
      <c r="GE56" s="6">
        <f t="shared" si="1216"/>
        <v>0</v>
      </c>
      <c r="GF56" s="6">
        <v>0</v>
      </c>
      <c r="GG56" s="6">
        <v>0</v>
      </c>
      <c r="GH56" s="6">
        <f t="shared" si="1217"/>
        <v>0</v>
      </c>
      <c r="GI56" s="6">
        <v>0</v>
      </c>
      <c r="GJ56" s="6">
        <v>20</v>
      </c>
      <c r="GK56" s="6">
        <f t="shared" si="1218"/>
        <v>20</v>
      </c>
      <c r="GL56" s="10">
        <v>19</v>
      </c>
      <c r="GM56" s="10">
        <v>56</v>
      </c>
      <c r="GN56" s="10">
        <f t="shared" si="1219"/>
        <v>75</v>
      </c>
      <c r="GO56" s="6">
        <v>0</v>
      </c>
      <c r="GP56" s="6">
        <v>0</v>
      </c>
      <c r="GQ56" s="6">
        <f t="shared" si="1220"/>
        <v>0</v>
      </c>
      <c r="GR56" s="10"/>
      <c r="GS56" s="10">
        <v>3</v>
      </c>
      <c r="GT56" s="6">
        <f t="shared" si="1221"/>
        <v>3</v>
      </c>
      <c r="GU56" s="6">
        <v>0</v>
      </c>
      <c r="GV56" s="6">
        <v>0</v>
      </c>
      <c r="GW56" s="6">
        <f t="shared" si="1222"/>
        <v>0</v>
      </c>
      <c r="GX56" s="6">
        <v>8</v>
      </c>
      <c r="GY56" s="6">
        <v>0</v>
      </c>
      <c r="GZ56" s="6">
        <f t="shared" si="1223"/>
        <v>8</v>
      </c>
      <c r="HA56" s="10">
        <f t="shared" si="1224"/>
        <v>40</v>
      </c>
      <c r="HB56" s="10">
        <f t="shared" si="1225"/>
        <v>95</v>
      </c>
      <c r="HC56" s="10">
        <f t="shared" si="1226"/>
        <v>135</v>
      </c>
      <c r="HD56" s="10">
        <f t="shared" si="1227"/>
        <v>23</v>
      </c>
      <c r="HE56" s="10">
        <f t="shared" si="1228"/>
        <v>138</v>
      </c>
      <c r="HF56" s="10">
        <f t="shared" si="1229"/>
        <v>19</v>
      </c>
      <c r="HG56" s="10">
        <f t="shared" si="1230"/>
        <v>3</v>
      </c>
      <c r="HH56" s="10">
        <f t="shared" si="1230"/>
        <v>183</v>
      </c>
      <c r="HI56" s="9">
        <f t="shared" si="1231"/>
        <v>4.7352941176470587E-4</v>
      </c>
      <c r="HJ56" s="9">
        <f t="shared" si="1232"/>
        <v>6.4705882352941171E-5</v>
      </c>
      <c r="HK56" s="65">
        <f t="shared" si="107"/>
        <v>5.3823529411764709E-4</v>
      </c>
      <c r="HL56" s="65">
        <f t="shared" si="108"/>
        <v>5.3823529411764709E-4</v>
      </c>
      <c r="HM56" s="6">
        <f t="shared" si="937"/>
        <v>340000</v>
      </c>
      <c r="HN56" s="6">
        <f t="shared" si="938"/>
        <v>0</v>
      </c>
      <c r="HO56" s="10">
        <f t="shared" si="939"/>
        <v>183</v>
      </c>
      <c r="HP56" s="10">
        <f t="shared" si="940"/>
        <v>135</v>
      </c>
      <c r="HQ56" s="10">
        <f t="shared" si="1233"/>
        <v>48</v>
      </c>
      <c r="HR56" s="8">
        <v>90.66019</v>
      </c>
      <c r="HS56" s="10">
        <f t="shared" si="1234"/>
        <v>4351.68912</v>
      </c>
      <c r="HT56" s="10">
        <f t="shared" si="941"/>
        <v>-183</v>
      </c>
      <c r="HU56" s="66">
        <v>0</v>
      </c>
      <c r="HV56" s="6"/>
    </row>
    <row r="57" spans="1:230" s="44" customFormat="1" ht="33" customHeight="1" x14ac:dyDescent="0.5">
      <c r="A57" s="6">
        <v>5492</v>
      </c>
      <c r="B57" s="2" t="s">
        <v>181</v>
      </c>
      <c r="C57" s="6" t="s">
        <v>167</v>
      </c>
      <c r="D57" s="6" t="s">
        <v>205</v>
      </c>
      <c r="E57" s="34" t="s">
        <v>53</v>
      </c>
      <c r="F57" s="2">
        <v>1</v>
      </c>
      <c r="G57" s="48">
        <v>237786</v>
      </c>
      <c r="H57" s="39" t="s">
        <v>176</v>
      </c>
      <c r="I57" s="2">
        <v>1</v>
      </c>
      <c r="J57" s="9">
        <v>0</v>
      </c>
      <c r="K57" s="4">
        <v>87201</v>
      </c>
      <c r="L57" s="2"/>
      <c r="M57" s="4">
        <v>150000</v>
      </c>
      <c r="N57" s="6">
        <f t="shared" ref="N57:N59" si="1244">L57+M57</f>
        <v>150000</v>
      </c>
      <c r="O57" s="6">
        <f t="shared" ref="O57:O59" si="1245">L57*J57</f>
        <v>0</v>
      </c>
      <c r="P57" s="6">
        <f t="shared" ref="P57:P59" si="1246">M57*J57</f>
        <v>0</v>
      </c>
      <c r="Q57" s="6">
        <f t="shared" ref="Q57:Q59" si="1247">O57+P57</f>
        <v>0</v>
      </c>
      <c r="R57" s="16">
        <v>0</v>
      </c>
      <c r="S57" s="16">
        <v>0</v>
      </c>
      <c r="T57" s="16">
        <v>0</v>
      </c>
      <c r="U57" s="16">
        <v>0</v>
      </c>
      <c r="V57" s="10">
        <f t="shared" ref="V57:V59" si="1248">U57+T57+S57+R57</f>
        <v>0</v>
      </c>
      <c r="W57" s="10">
        <v>0</v>
      </c>
      <c r="X57" s="16">
        <v>0</v>
      </c>
      <c r="Y57" s="16">
        <v>0</v>
      </c>
      <c r="Z57" s="16">
        <v>0</v>
      </c>
      <c r="AA57" s="10">
        <f t="shared" ref="AA57:AA59" si="1249">SUM(W57:Z57)</f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  <c r="AK57" s="16">
        <v>0</v>
      </c>
      <c r="AL57" s="16">
        <v>0</v>
      </c>
      <c r="AM57" s="16">
        <v>0</v>
      </c>
      <c r="AN57" s="16">
        <v>0</v>
      </c>
      <c r="AO57" s="16">
        <v>0</v>
      </c>
      <c r="AP57" s="16">
        <v>0</v>
      </c>
      <c r="AQ57" s="16">
        <v>0</v>
      </c>
      <c r="AR57" s="16">
        <v>0</v>
      </c>
      <c r="AS57" s="16">
        <v>0</v>
      </c>
      <c r="AT57" s="16">
        <v>0</v>
      </c>
      <c r="AU57" s="16">
        <v>0</v>
      </c>
      <c r="AV57" s="16">
        <v>0</v>
      </c>
      <c r="AW57" s="16">
        <v>0</v>
      </c>
      <c r="AX57" s="16">
        <v>0</v>
      </c>
      <c r="AY57" s="16">
        <v>0</v>
      </c>
      <c r="AZ57" s="16">
        <v>0</v>
      </c>
      <c r="BA57" s="16">
        <v>0</v>
      </c>
      <c r="BB57" s="16">
        <v>0</v>
      </c>
      <c r="BC57" s="16">
        <v>0</v>
      </c>
      <c r="BD57" s="16">
        <v>0</v>
      </c>
      <c r="BE57" s="16">
        <v>0</v>
      </c>
      <c r="BF57" s="16">
        <v>0</v>
      </c>
      <c r="BG57" s="16">
        <v>0</v>
      </c>
      <c r="BH57" s="16">
        <v>0</v>
      </c>
      <c r="BI57" s="16">
        <v>0</v>
      </c>
      <c r="BJ57" s="16">
        <v>0</v>
      </c>
      <c r="BK57" s="16">
        <v>0</v>
      </c>
      <c r="BL57" s="16">
        <v>0</v>
      </c>
      <c r="BM57" s="16">
        <v>0</v>
      </c>
      <c r="BN57" s="16">
        <v>0</v>
      </c>
      <c r="BO57" s="16">
        <v>0</v>
      </c>
      <c r="BP57" s="16">
        <v>0</v>
      </c>
      <c r="BQ57" s="16">
        <v>0</v>
      </c>
      <c r="BR57" s="16">
        <v>0</v>
      </c>
      <c r="BS57" s="16">
        <v>0</v>
      </c>
      <c r="BT57" s="16">
        <v>0</v>
      </c>
      <c r="BU57" s="16">
        <v>0</v>
      </c>
      <c r="BV57" s="16">
        <v>0</v>
      </c>
      <c r="BW57" s="16">
        <v>0</v>
      </c>
      <c r="BX57" s="16">
        <v>0</v>
      </c>
      <c r="BY57" s="16">
        <v>0</v>
      </c>
      <c r="BZ57" s="6">
        <v>0</v>
      </c>
      <c r="CA57" s="6">
        <v>0</v>
      </c>
      <c r="CB57" s="2">
        <v>0</v>
      </c>
      <c r="CC57" s="2">
        <v>0</v>
      </c>
      <c r="CD57" s="2">
        <v>0</v>
      </c>
      <c r="CE57" s="10">
        <f>IFERROR(VLOOKUP(G57,'[1]Ass MF'!G$2:H$491,2,0),0)</f>
        <v>0</v>
      </c>
      <c r="CF57" s="10">
        <v>0</v>
      </c>
      <c r="CG57" s="10">
        <v>0</v>
      </c>
      <c r="CH57" s="10">
        <v>0</v>
      </c>
      <c r="CI57" s="10">
        <f t="shared" ref="CI57:CI59" si="1250">CH57+CG57+CF57+CE57</f>
        <v>0</v>
      </c>
      <c r="CJ57" s="4">
        <v>0</v>
      </c>
      <c r="CK57" s="4">
        <v>0</v>
      </c>
      <c r="CL57" s="4">
        <v>0</v>
      </c>
      <c r="CM57" s="4">
        <v>0</v>
      </c>
      <c r="CN57" s="4">
        <f t="shared" ref="CN57:CN59" si="1251">CM57+CL57+CK57+CJ57</f>
        <v>0</v>
      </c>
      <c r="CO57" s="10">
        <v>0</v>
      </c>
      <c r="CP57" s="10">
        <v>0</v>
      </c>
      <c r="CQ57" s="10">
        <v>0</v>
      </c>
      <c r="CR57" s="10">
        <v>0</v>
      </c>
      <c r="CS57" s="10">
        <f t="shared" ref="CS57:CS59" si="1252">CR57+CQ57+CP57+CO57</f>
        <v>0</v>
      </c>
      <c r="CT57" s="10">
        <v>0</v>
      </c>
      <c r="CU57" s="10">
        <v>0</v>
      </c>
      <c r="CV57" s="10">
        <v>0</v>
      </c>
      <c r="CW57" s="10">
        <v>0</v>
      </c>
      <c r="CX57" s="10">
        <f t="shared" ref="CX57:CX59" si="1253">CW57+CV57+CU57+CT57</f>
        <v>0</v>
      </c>
      <c r="CY57" s="10">
        <v>1</v>
      </c>
      <c r="CZ57" s="10">
        <v>0</v>
      </c>
      <c r="DA57" s="10">
        <v>0</v>
      </c>
      <c r="DB57" s="10"/>
      <c r="DC57" s="10">
        <f t="shared" ref="DC57:DC59" si="1254">DB57+DA57+CZ57+CY57</f>
        <v>1</v>
      </c>
      <c r="DD57" s="10">
        <v>0</v>
      </c>
      <c r="DE57" s="10">
        <v>31</v>
      </c>
      <c r="DF57" s="10">
        <v>0</v>
      </c>
      <c r="DG57" s="10">
        <v>0</v>
      </c>
      <c r="DH57" s="10">
        <f t="shared" ref="DH57:DH59" si="1255">DG57+DF57+DE57+DD57</f>
        <v>31</v>
      </c>
      <c r="DI57" s="10">
        <v>0</v>
      </c>
      <c r="DJ57" s="10">
        <v>63</v>
      </c>
      <c r="DK57" s="10">
        <f>IFERROR(VLOOKUP(G57,'[2]Rep MF'!G$2:H$233,2,0),0)</f>
        <v>0</v>
      </c>
      <c r="DL57" s="10">
        <v>0</v>
      </c>
      <c r="DM57" s="10">
        <f t="shared" ref="DM57:DM59" si="1256">DL57+DK57+DJ57+DI57</f>
        <v>63</v>
      </c>
      <c r="DN57" s="10">
        <v>0</v>
      </c>
      <c r="DO57" s="10">
        <v>95</v>
      </c>
      <c r="DP57" s="10">
        <v>0</v>
      </c>
      <c r="DQ57" s="10">
        <v>0</v>
      </c>
      <c r="DR57" s="10">
        <f t="shared" ref="DR57:DR59" si="1257">DQ57+DP57+DO57+DN57</f>
        <v>95</v>
      </c>
      <c r="DS57" s="10">
        <f t="shared" ref="DS57:DS59" si="1258">+R57+AB57+AG57+AL57+AQ57+AV57+BA57+BF57+BK57+BP57+BU57+W57+BZ57+CE57+CJ57+CO57+CT57+CY57+DD57+DI57+DN57</f>
        <v>1</v>
      </c>
      <c r="DT57" s="10">
        <f t="shared" ref="DT57:DT59" si="1259">+S57+AC57+AH57+AM57+AR57+AW57+BB57+BG57+BL57+BQ57+BV57+X57+CA57+CF57+CK57+CP57+CU57+CZ57+DE57+DJ57+DO57</f>
        <v>189</v>
      </c>
      <c r="DU57" s="10">
        <f t="shared" ref="DU57:DU59" si="1260">+T57+AD57+AI57+AN57+AS57+AX57+BC57+BH57+BM57+BR57+BW57+Y57+CB57+CG57+CL57+CQ57+CV57+DA57+DF57+DK57+DP57</f>
        <v>0</v>
      </c>
      <c r="DV57" s="10">
        <f t="shared" ref="DV57:DV59" si="1261">+U57+AE57+AJ57+AO57+AT57+AY57+BD57+BI57+BN57+BS57+BX57+Z57+CC57+CH57+CM57+CR57+CW57+DB57+DG57+DL57+DQ57</f>
        <v>0</v>
      </c>
      <c r="DW57" s="4">
        <f t="shared" ref="DW57:DW59" si="1262">DV57+DU57+DT57+DS57</f>
        <v>190</v>
      </c>
      <c r="DX57" s="12">
        <f t="shared" ref="DX57:DX59" si="1263">(DS57+DT57)/N57</f>
        <v>1.2666666666666666E-3</v>
      </c>
      <c r="DY57" s="9">
        <f t="shared" ref="DY57:DY59" si="1264">(DU57+DV57)/N57</f>
        <v>0</v>
      </c>
      <c r="DZ57" s="12">
        <f t="shared" ref="DZ57:DZ59" si="1265">+DW57/N57</f>
        <v>1.2666666666666666E-3</v>
      </c>
      <c r="EA57" s="16">
        <v>0</v>
      </c>
      <c r="EB57" s="6">
        <v>0</v>
      </c>
      <c r="EC57" s="10">
        <f t="shared" ref="EC57:EC59" si="1266">EA57+EB57</f>
        <v>0</v>
      </c>
      <c r="ED57" s="6">
        <v>0</v>
      </c>
      <c r="EE57" s="6">
        <v>0</v>
      </c>
      <c r="EF57" s="6">
        <v>0</v>
      </c>
      <c r="EG57" s="6">
        <v>0</v>
      </c>
      <c r="EH57" s="6">
        <v>0</v>
      </c>
      <c r="EI57" s="6">
        <v>0</v>
      </c>
      <c r="EJ57" s="6">
        <v>0</v>
      </c>
      <c r="EK57" s="6">
        <v>0</v>
      </c>
      <c r="EL57" s="6">
        <v>0</v>
      </c>
      <c r="EM57" s="6">
        <v>0</v>
      </c>
      <c r="EN57" s="6">
        <v>0</v>
      </c>
      <c r="EO57" s="6">
        <f t="shared" ref="EO57:EO59" si="1267">EM57+EN57</f>
        <v>0</v>
      </c>
      <c r="EP57" s="6">
        <v>0</v>
      </c>
      <c r="EQ57" s="6">
        <v>0</v>
      </c>
      <c r="ER57" s="6">
        <v>0</v>
      </c>
      <c r="ES57" s="6">
        <v>0</v>
      </c>
      <c r="ET57" s="6">
        <v>0</v>
      </c>
      <c r="EU57" s="6">
        <v>0</v>
      </c>
      <c r="EV57" s="6">
        <v>0</v>
      </c>
      <c r="EW57" s="6">
        <v>0</v>
      </c>
      <c r="EX57" s="6">
        <v>0</v>
      </c>
      <c r="EY57" s="6">
        <v>0</v>
      </c>
      <c r="EZ57" s="6">
        <v>0</v>
      </c>
      <c r="FA57" s="6">
        <v>0</v>
      </c>
      <c r="FB57" s="6">
        <v>0</v>
      </c>
      <c r="FC57" s="6">
        <v>0</v>
      </c>
      <c r="FD57" s="6">
        <f t="shared" ref="FD57:FD59" si="1268">FB57+FC57</f>
        <v>0</v>
      </c>
      <c r="FE57" s="6">
        <v>0</v>
      </c>
      <c r="FF57" s="6">
        <v>0</v>
      </c>
      <c r="FG57" s="6">
        <f t="shared" ref="FG57:FG59" si="1269">FE57+FF57</f>
        <v>0</v>
      </c>
      <c r="FH57" s="6">
        <v>0</v>
      </c>
      <c r="FI57" s="6">
        <v>0</v>
      </c>
      <c r="FJ57" s="6">
        <f t="shared" ref="FJ57:FJ59" si="1270">FH57+FI57</f>
        <v>0</v>
      </c>
      <c r="FK57" s="6">
        <v>0</v>
      </c>
      <c r="FL57" s="6">
        <v>0</v>
      </c>
      <c r="FM57" s="6">
        <f t="shared" ref="FM57:FM59" si="1271">FL57+FK57</f>
        <v>0</v>
      </c>
      <c r="FN57" s="6">
        <v>0</v>
      </c>
      <c r="FO57" s="6">
        <v>0</v>
      </c>
      <c r="FP57" s="6">
        <f t="shared" ref="FP57:FP59" si="1272">FO57+FN57</f>
        <v>0</v>
      </c>
      <c r="FQ57" s="6">
        <v>0</v>
      </c>
      <c r="FR57" s="6">
        <v>0</v>
      </c>
      <c r="FS57" s="6">
        <f t="shared" ref="FS57:FS59" si="1273">FQ57+FR57</f>
        <v>0</v>
      </c>
      <c r="FT57" s="6">
        <v>0</v>
      </c>
      <c r="FU57" s="6">
        <v>0</v>
      </c>
      <c r="FV57" s="6">
        <f t="shared" ref="FV57:FV59" si="1274">FU57+FT57</f>
        <v>0</v>
      </c>
      <c r="FW57" s="6">
        <v>0</v>
      </c>
      <c r="FX57" s="6">
        <v>0</v>
      </c>
      <c r="FY57" s="6">
        <f t="shared" ref="FY57:FY59" si="1275">FX57+FW57</f>
        <v>0</v>
      </c>
      <c r="FZ57" s="6">
        <v>0</v>
      </c>
      <c r="GA57" s="6">
        <v>0</v>
      </c>
      <c r="GB57" s="6">
        <f t="shared" ref="GB57:GB59" si="1276">FZ57+GA57</f>
        <v>0</v>
      </c>
      <c r="GC57" s="6">
        <v>0</v>
      </c>
      <c r="GD57" s="6">
        <v>0</v>
      </c>
      <c r="GE57" s="6">
        <f t="shared" ref="GE57:GE59" si="1277">GC57+GD57</f>
        <v>0</v>
      </c>
      <c r="GF57" s="6">
        <v>0</v>
      </c>
      <c r="GG57" s="6">
        <v>0</v>
      </c>
      <c r="GH57" s="6">
        <f t="shared" ref="GH57:GH59" si="1278">GG57+GF57</f>
        <v>0</v>
      </c>
      <c r="GI57" s="6">
        <v>0</v>
      </c>
      <c r="GJ57" s="6">
        <v>0</v>
      </c>
      <c r="GK57" s="6">
        <f t="shared" ref="GK57:GK59" si="1279">GJ57+GI57</f>
        <v>0</v>
      </c>
      <c r="GL57" s="10">
        <v>0</v>
      </c>
      <c r="GM57" s="10">
        <v>0</v>
      </c>
      <c r="GN57" s="10">
        <f t="shared" ref="GN57:GN59" si="1280">GM57+GL57</f>
        <v>0</v>
      </c>
      <c r="GO57" s="6">
        <v>0</v>
      </c>
      <c r="GP57" s="6">
        <v>0</v>
      </c>
      <c r="GQ57" s="6">
        <f t="shared" ref="GQ57:GQ59" si="1281">GP57+GO57</f>
        <v>0</v>
      </c>
      <c r="GR57" s="10"/>
      <c r="GS57" s="10">
        <v>1</v>
      </c>
      <c r="GT57" s="6">
        <f t="shared" ref="GT57:GT59" si="1282">GS57+GR57</f>
        <v>1</v>
      </c>
      <c r="GU57" s="6">
        <v>31</v>
      </c>
      <c r="GV57" s="6">
        <v>0</v>
      </c>
      <c r="GW57" s="6">
        <f t="shared" ref="GW57:GW59" si="1283">GV57+GU57</f>
        <v>31</v>
      </c>
      <c r="GX57" s="6">
        <v>63</v>
      </c>
      <c r="GY57" s="6">
        <v>0</v>
      </c>
      <c r="GZ57" s="6">
        <f t="shared" ref="GZ57:GZ59" si="1284">GY57+GX57</f>
        <v>63</v>
      </c>
      <c r="HA57" s="10">
        <f t="shared" ref="HA57:HA59" si="1285">GO57+GL57+GI57+GF57+GC57+FZ57+FW57+FT57+FQ57+FN57+FK57+FH57+FE57+FB57+EY57+EV57+ES57+EP57+EM57+EJ57+EG57+ED57+EA57+GR57+GU57+GX57</f>
        <v>94</v>
      </c>
      <c r="HB57" s="10">
        <f t="shared" ref="HB57:HB59" si="1286">GP57+GM57+GJ57+GG57+GD57+GA57+FX57+FU57+FR57+FO57+FL57+FI57+FF57+FC57+EZ57+EW57+ET57+EQ57+EN57+EK57+EH57+EE57+EB57+GS57+GV57+GY57</f>
        <v>1</v>
      </c>
      <c r="HC57" s="10">
        <f t="shared" ref="HC57:HC59" si="1287">HB57+HA57</f>
        <v>95</v>
      </c>
      <c r="HD57" s="4">
        <f t="shared" ref="HD57:HD59" si="1288">+DS57</f>
        <v>1</v>
      </c>
      <c r="HE57" s="4">
        <f t="shared" ref="HE57:HE59" si="1289">+DT57</f>
        <v>189</v>
      </c>
      <c r="HF57" s="4">
        <f t="shared" ref="HF57:HF59" si="1290">+DU57</f>
        <v>0</v>
      </c>
      <c r="HG57" s="4">
        <f t="shared" ref="HG57:HH59" si="1291">+DV57</f>
        <v>0</v>
      </c>
      <c r="HH57" s="10">
        <f t="shared" si="1291"/>
        <v>190</v>
      </c>
      <c r="HI57" s="9">
        <f t="shared" ref="HI57:HI59" si="1292">DX57</f>
        <v>1.2666666666666666E-3</v>
      </c>
      <c r="HJ57" s="9">
        <f t="shared" ref="HJ57:HJ59" si="1293">DY57</f>
        <v>0</v>
      </c>
      <c r="HK57" s="65">
        <f t="shared" si="107"/>
        <v>1.2666666666666666E-3</v>
      </c>
      <c r="HL57" s="65">
        <f t="shared" si="108"/>
        <v>1.2666666666666666E-3</v>
      </c>
      <c r="HM57" s="6">
        <f t="shared" si="937"/>
        <v>150000</v>
      </c>
      <c r="HN57" s="6">
        <f t="shared" si="938"/>
        <v>0</v>
      </c>
      <c r="HO57" s="10">
        <f t="shared" si="939"/>
        <v>190</v>
      </c>
      <c r="HP57" s="10">
        <f t="shared" si="940"/>
        <v>95</v>
      </c>
      <c r="HQ57" s="10">
        <f t="shared" ref="HQ57:HQ59" si="1294">HO57-HP57</f>
        <v>95</v>
      </c>
      <c r="HR57" s="8">
        <v>11.5</v>
      </c>
      <c r="HS57" s="10">
        <f t="shared" ref="HS57:HS59" si="1295">HR57*HQ57</f>
        <v>1092.5</v>
      </c>
      <c r="HT57" s="10">
        <f t="shared" si="941"/>
        <v>-190</v>
      </c>
      <c r="HU57" s="66">
        <v>0</v>
      </c>
      <c r="HV57" s="6"/>
    </row>
    <row r="58" spans="1:230" s="44" customFormat="1" ht="33" customHeight="1" x14ac:dyDescent="0.5">
      <c r="A58" s="6">
        <v>5501</v>
      </c>
      <c r="B58" s="2" t="s">
        <v>181</v>
      </c>
      <c r="C58" s="6" t="s">
        <v>167</v>
      </c>
      <c r="D58" s="6" t="s">
        <v>205</v>
      </c>
      <c r="E58" s="34" t="s">
        <v>53</v>
      </c>
      <c r="F58" s="2">
        <v>10</v>
      </c>
      <c r="G58" s="48">
        <v>252965</v>
      </c>
      <c r="H58" s="39" t="s">
        <v>175</v>
      </c>
      <c r="I58" s="2">
        <v>1.02</v>
      </c>
      <c r="J58" s="9">
        <v>0.02</v>
      </c>
      <c r="K58" s="4">
        <v>10309</v>
      </c>
      <c r="L58" s="2"/>
      <c r="M58" s="4">
        <v>10000</v>
      </c>
      <c r="N58" s="6">
        <f t="shared" si="1244"/>
        <v>10000</v>
      </c>
      <c r="O58" s="6">
        <f t="shared" si="1245"/>
        <v>0</v>
      </c>
      <c r="P58" s="6">
        <f t="shared" si="1246"/>
        <v>200</v>
      </c>
      <c r="Q58" s="6">
        <f t="shared" si="1247"/>
        <v>200</v>
      </c>
      <c r="R58" s="16">
        <v>0</v>
      </c>
      <c r="S58" s="16">
        <v>0</v>
      </c>
      <c r="T58" s="16">
        <v>0</v>
      </c>
      <c r="U58" s="16">
        <v>0</v>
      </c>
      <c r="V58" s="10">
        <f t="shared" si="1248"/>
        <v>0</v>
      </c>
      <c r="W58" s="10">
        <v>0</v>
      </c>
      <c r="X58" s="16">
        <v>0</v>
      </c>
      <c r="Y58" s="16">
        <v>0</v>
      </c>
      <c r="Z58" s="16">
        <v>0</v>
      </c>
      <c r="AA58" s="10">
        <f t="shared" si="1249"/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  <c r="AK58" s="16">
        <v>0</v>
      </c>
      <c r="AL58" s="16">
        <v>0</v>
      </c>
      <c r="AM58" s="16">
        <v>0</v>
      </c>
      <c r="AN58" s="16">
        <v>0</v>
      </c>
      <c r="AO58" s="16">
        <v>0</v>
      </c>
      <c r="AP58" s="16">
        <v>0</v>
      </c>
      <c r="AQ58" s="16">
        <v>0</v>
      </c>
      <c r="AR58" s="16">
        <v>0</v>
      </c>
      <c r="AS58" s="16">
        <v>0</v>
      </c>
      <c r="AT58" s="16">
        <v>0</v>
      </c>
      <c r="AU58" s="16">
        <v>0</v>
      </c>
      <c r="AV58" s="16">
        <v>0</v>
      </c>
      <c r="AW58" s="16">
        <v>0</v>
      </c>
      <c r="AX58" s="16">
        <v>0</v>
      </c>
      <c r="AY58" s="16">
        <v>0</v>
      </c>
      <c r="AZ58" s="16">
        <v>0</v>
      </c>
      <c r="BA58" s="16">
        <v>0</v>
      </c>
      <c r="BB58" s="16">
        <v>0</v>
      </c>
      <c r="BC58" s="16">
        <v>0</v>
      </c>
      <c r="BD58" s="16">
        <v>0</v>
      </c>
      <c r="BE58" s="16">
        <v>0</v>
      </c>
      <c r="BF58" s="16">
        <v>0</v>
      </c>
      <c r="BG58" s="16">
        <v>0</v>
      </c>
      <c r="BH58" s="16">
        <v>0</v>
      </c>
      <c r="BI58" s="16">
        <v>0</v>
      </c>
      <c r="BJ58" s="16">
        <v>0</v>
      </c>
      <c r="BK58" s="16">
        <v>0</v>
      </c>
      <c r="BL58" s="16">
        <v>0</v>
      </c>
      <c r="BM58" s="16">
        <v>0</v>
      </c>
      <c r="BN58" s="16">
        <v>0</v>
      </c>
      <c r="BO58" s="16">
        <v>0</v>
      </c>
      <c r="BP58" s="16">
        <v>0</v>
      </c>
      <c r="BQ58" s="16">
        <v>0</v>
      </c>
      <c r="BR58" s="16">
        <v>0</v>
      </c>
      <c r="BS58" s="16">
        <v>0</v>
      </c>
      <c r="BT58" s="16">
        <v>0</v>
      </c>
      <c r="BU58" s="16">
        <v>0</v>
      </c>
      <c r="BV58" s="16">
        <v>0</v>
      </c>
      <c r="BW58" s="16">
        <v>0</v>
      </c>
      <c r="BX58" s="16">
        <v>0</v>
      </c>
      <c r="BY58" s="16">
        <v>0</v>
      </c>
      <c r="BZ58" s="6">
        <v>0</v>
      </c>
      <c r="CA58" s="6">
        <v>0</v>
      </c>
      <c r="CB58" s="2">
        <v>0</v>
      </c>
      <c r="CC58" s="2">
        <v>0</v>
      </c>
      <c r="CD58" s="2">
        <v>0</v>
      </c>
      <c r="CE58" s="10">
        <f>IFERROR(VLOOKUP(G58,'[1]Ass MF'!G$2:H$491,2,0),0)</f>
        <v>0</v>
      </c>
      <c r="CF58" s="10">
        <v>0</v>
      </c>
      <c r="CG58" s="10">
        <v>0</v>
      </c>
      <c r="CH58" s="10">
        <v>0</v>
      </c>
      <c r="CI58" s="10">
        <f t="shared" si="1250"/>
        <v>0</v>
      </c>
      <c r="CJ58" s="4">
        <v>0</v>
      </c>
      <c r="CK58" s="4">
        <v>0</v>
      </c>
      <c r="CL58" s="4">
        <v>0</v>
      </c>
      <c r="CM58" s="4">
        <v>0</v>
      </c>
      <c r="CN58" s="4">
        <f t="shared" si="1251"/>
        <v>0</v>
      </c>
      <c r="CO58" s="10">
        <v>1</v>
      </c>
      <c r="CP58" s="10">
        <v>0</v>
      </c>
      <c r="CQ58" s="10">
        <v>0</v>
      </c>
      <c r="CR58" s="10">
        <v>0</v>
      </c>
      <c r="CS58" s="10">
        <f t="shared" si="1252"/>
        <v>1</v>
      </c>
      <c r="CT58" s="10">
        <v>0</v>
      </c>
      <c r="CU58" s="10">
        <v>0</v>
      </c>
      <c r="CV58" s="10">
        <v>0</v>
      </c>
      <c r="CW58" s="10">
        <v>0</v>
      </c>
      <c r="CX58" s="10">
        <f t="shared" si="1253"/>
        <v>0</v>
      </c>
      <c r="CY58" s="10">
        <v>0</v>
      </c>
      <c r="CZ58" s="10">
        <v>0</v>
      </c>
      <c r="DA58" s="10">
        <v>0</v>
      </c>
      <c r="DB58" s="10"/>
      <c r="DC58" s="10">
        <f t="shared" si="1254"/>
        <v>0</v>
      </c>
      <c r="DD58" s="10">
        <v>11</v>
      </c>
      <c r="DE58" s="10">
        <v>0</v>
      </c>
      <c r="DF58" s="10">
        <v>1</v>
      </c>
      <c r="DG58" s="10">
        <v>0</v>
      </c>
      <c r="DH58" s="10">
        <f t="shared" si="1255"/>
        <v>12</v>
      </c>
      <c r="DI58" s="10">
        <v>68</v>
      </c>
      <c r="DJ58" s="10">
        <v>0</v>
      </c>
      <c r="DK58" s="10">
        <f>IFERROR(VLOOKUP(G58,'[2]Rep MF'!G$2:H$233,2,0),0)</f>
        <v>0</v>
      </c>
      <c r="DL58" s="10">
        <v>0</v>
      </c>
      <c r="DM58" s="10">
        <f t="shared" si="1256"/>
        <v>68</v>
      </c>
      <c r="DN58" s="10">
        <v>1126</v>
      </c>
      <c r="DO58" s="10">
        <v>1</v>
      </c>
      <c r="DP58" s="10">
        <v>0</v>
      </c>
      <c r="DQ58" s="10">
        <v>0</v>
      </c>
      <c r="DR58" s="10">
        <f t="shared" si="1257"/>
        <v>1127</v>
      </c>
      <c r="DS58" s="10">
        <f t="shared" si="1258"/>
        <v>1206</v>
      </c>
      <c r="DT58" s="10">
        <f t="shared" si="1259"/>
        <v>1</v>
      </c>
      <c r="DU58" s="10">
        <f t="shared" si="1260"/>
        <v>1</v>
      </c>
      <c r="DV58" s="10">
        <f t="shared" si="1261"/>
        <v>0</v>
      </c>
      <c r="DW58" s="4">
        <f t="shared" si="1262"/>
        <v>1208</v>
      </c>
      <c r="DX58" s="12">
        <f t="shared" si="1263"/>
        <v>0.1207</v>
      </c>
      <c r="DY58" s="9">
        <f t="shared" si="1264"/>
        <v>1E-4</v>
      </c>
      <c r="DZ58" s="12">
        <f t="shared" si="1265"/>
        <v>0.1208</v>
      </c>
      <c r="EA58" s="16">
        <v>0</v>
      </c>
      <c r="EB58" s="6">
        <v>0</v>
      </c>
      <c r="EC58" s="10">
        <f t="shared" si="1266"/>
        <v>0</v>
      </c>
      <c r="ED58" s="6">
        <v>0</v>
      </c>
      <c r="EE58" s="6">
        <v>0</v>
      </c>
      <c r="EF58" s="6">
        <v>0</v>
      </c>
      <c r="EG58" s="6">
        <v>0</v>
      </c>
      <c r="EH58" s="6">
        <v>0</v>
      </c>
      <c r="EI58" s="6">
        <v>0</v>
      </c>
      <c r="EJ58" s="6">
        <v>0</v>
      </c>
      <c r="EK58" s="6">
        <v>0</v>
      </c>
      <c r="EL58" s="6">
        <v>0</v>
      </c>
      <c r="EM58" s="6">
        <v>0</v>
      </c>
      <c r="EN58" s="6">
        <v>0</v>
      </c>
      <c r="EO58" s="6">
        <f t="shared" si="1267"/>
        <v>0</v>
      </c>
      <c r="EP58" s="6">
        <v>0</v>
      </c>
      <c r="EQ58" s="6">
        <v>0</v>
      </c>
      <c r="ER58" s="6">
        <v>0</v>
      </c>
      <c r="ES58" s="6">
        <v>0</v>
      </c>
      <c r="ET58" s="6">
        <v>0</v>
      </c>
      <c r="EU58" s="6">
        <v>0</v>
      </c>
      <c r="EV58" s="6">
        <v>0</v>
      </c>
      <c r="EW58" s="6">
        <v>0</v>
      </c>
      <c r="EX58" s="6">
        <v>0</v>
      </c>
      <c r="EY58" s="6">
        <v>0</v>
      </c>
      <c r="EZ58" s="6">
        <v>0</v>
      </c>
      <c r="FA58" s="6">
        <v>0</v>
      </c>
      <c r="FB58" s="6">
        <v>0</v>
      </c>
      <c r="FC58" s="6">
        <v>0</v>
      </c>
      <c r="FD58" s="6">
        <f t="shared" si="1268"/>
        <v>0</v>
      </c>
      <c r="FE58" s="6">
        <v>0</v>
      </c>
      <c r="FF58" s="6">
        <v>0</v>
      </c>
      <c r="FG58" s="6">
        <f t="shared" si="1269"/>
        <v>0</v>
      </c>
      <c r="FH58" s="6">
        <v>0</v>
      </c>
      <c r="FI58" s="6">
        <v>0</v>
      </c>
      <c r="FJ58" s="6">
        <f t="shared" si="1270"/>
        <v>0</v>
      </c>
      <c r="FK58" s="6">
        <v>0</v>
      </c>
      <c r="FL58" s="6">
        <v>0</v>
      </c>
      <c r="FM58" s="6">
        <f t="shared" si="1271"/>
        <v>0</v>
      </c>
      <c r="FN58" s="6">
        <v>0</v>
      </c>
      <c r="FO58" s="6">
        <v>0</v>
      </c>
      <c r="FP58" s="6">
        <f t="shared" si="1272"/>
        <v>0</v>
      </c>
      <c r="FQ58" s="6">
        <v>0</v>
      </c>
      <c r="FR58" s="6">
        <v>0</v>
      </c>
      <c r="FS58" s="6">
        <f t="shared" si="1273"/>
        <v>0</v>
      </c>
      <c r="FT58" s="6">
        <v>0</v>
      </c>
      <c r="FU58" s="6">
        <v>0</v>
      </c>
      <c r="FV58" s="6">
        <f t="shared" si="1274"/>
        <v>0</v>
      </c>
      <c r="FW58" s="6">
        <v>0</v>
      </c>
      <c r="FX58" s="6">
        <v>0</v>
      </c>
      <c r="FY58" s="6">
        <f t="shared" si="1275"/>
        <v>0</v>
      </c>
      <c r="FZ58" s="6">
        <v>0</v>
      </c>
      <c r="GA58" s="6">
        <v>0</v>
      </c>
      <c r="GB58" s="6">
        <f t="shared" si="1276"/>
        <v>0</v>
      </c>
      <c r="GC58" s="6">
        <v>0</v>
      </c>
      <c r="GD58" s="6">
        <v>0</v>
      </c>
      <c r="GE58" s="6">
        <f t="shared" si="1277"/>
        <v>0</v>
      </c>
      <c r="GF58" s="6">
        <v>0</v>
      </c>
      <c r="GG58" s="6">
        <v>0</v>
      </c>
      <c r="GH58" s="6">
        <f t="shared" si="1278"/>
        <v>0</v>
      </c>
      <c r="GI58" s="6">
        <v>0</v>
      </c>
      <c r="GJ58" s="6">
        <v>0</v>
      </c>
      <c r="GK58" s="6">
        <f t="shared" si="1279"/>
        <v>0</v>
      </c>
      <c r="GL58" s="10">
        <v>0</v>
      </c>
      <c r="GM58" s="10">
        <v>0</v>
      </c>
      <c r="GN58" s="10">
        <f t="shared" si="1280"/>
        <v>0</v>
      </c>
      <c r="GO58" s="6">
        <v>0</v>
      </c>
      <c r="GP58" s="6">
        <v>0</v>
      </c>
      <c r="GQ58" s="6">
        <f t="shared" si="1281"/>
        <v>0</v>
      </c>
      <c r="GR58" s="6"/>
      <c r="GS58" s="6"/>
      <c r="GT58" s="6">
        <f t="shared" si="1282"/>
        <v>0</v>
      </c>
      <c r="GU58" s="6">
        <v>0</v>
      </c>
      <c r="GV58" s="6">
        <v>0</v>
      </c>
      <c r="GW58" s="6">
        <f t="shared" si="1283"/>
        <v>0</v>
      </c>
      <c r="GX58" s="6">
        <v>0</v>
      </c>
      <c r="GY58" s="6">
        <v>0</v>
      </c>
      <c r="GZ58" s="6">
        <f t="shared" si="1284"/>
        <v>0</v>
      </c>
      <c r="HA58" s="10">
        <f t="shared" si="1285"/>
        <v>0</v>
      </c>
      <c r="HB58" s="10">
        <f t="shared" si="1286"/>
        <v>0</v>
      </c>
      <c r="HC58" s="10">
        <f t="shared" si="1287"/>
        <v>0</v>
      </c>
      <c r="HD58" s="4">
        <f t="shared" si="1288"/>
        <v>1206</v>
      </c>
      <c r="HE58" s="4">
        <f t="shared" si="1289"/>
        <v>1</v>
      </c>
      <c r="HF58" s="4">
        <f t="shared" si="1290"/>
        <v>1</v>
      </c>
      <c r="HG58" s="4">
        <f t="shared" si="1291"/>
        <v>0</v>
      </c>
      <c r="HH58" s="10">
        <f t="shared" si="1291"/>
        <v>1208</v>
      </c>
      <c r="HI58" s="9">
        <f t="shared" si="1292"/>
        <v>0.1207</v>
      </c>
      <c r="HJ58" s="9">
        <f t="shared" si="1293"/>
        <v>1E-4</v>
      </c>
      <c r="HK58" s="65">
        <f t="shared" si="107"/>
        <v>0.1208</v>
      </c>
      <c r="HL58" s="65">
        <f t="shared" si="108"/>
        <v>0.1208</v>
      </c>
      <c r="HM58" s="6">
        <f t="shared" si="937"/>
        <v>10000</v>
      </c>
      <c r="HN58" s="6">
        <f t="shared" si="938"/>
        <v>200</v>
      </c>
      <c r="HO58" s="10">
        <f t="shared" si="939"/>
        <v>1008</v>
      </c>
      <c r="HP58" s="10">
        <f t="shared" si="940"/>
        <v>0</v>
      </c>
      <c r="HQ58" s="10">
        <f t="shared" si="1294"/>
        <v>1008</v>
      </c>
      <c r="HR58" s="8">
        <v>1.8568100000000001</v>
      </c>
      <c r="HS58" s="10">
        <f t="shared" si="1295"/>
        <v>1871.6644800000001</v>
      </c>
      <c r="HT58" s="10">
        <f t="shared" si="941"/>
        <v>-1008</v>
      </c>
      <c r="HU58" s="66">
        <v>0</v>
      </c>
      <c r="HV58" s="6"/>
    </row>
    <row r="59" spans="1:230" s="44" customFormat="1" ht="33" customHeight="1" x14ac:dyDescent="0.5">
      <c r="A59" s="6">
        <v>5503</v>
      </c>
      <c r="B59" s="2" t="s">
        <v>181</v>
      </c>
      <c r="C59" s="6" t="s">
        <v>167</v>
      </c>
      <c r="D59" s="6" t="s">
        <v>205</v>
      </c>
      <c r="E59" s="34" t="s">
        <v>53</v>
      </c>
      <c r="F59" s="2">
        <v>12</v>
      </c>
      <c r="G59" s="48">
        <v>252967</v>
      </c>
      <c r="H59" s="39" t="s">
        <v>177</v>
      </c>
      <c r="I59" s="2">
        <v>1.02</v>
      </c>
      <c r="J59" s="9">
        <v>0.02</v>
      </c>
      <c r="K59" s="4">
        <v>11229</v>
      </c>
      <c r="L59" s="2"/>
      <c r="M59" s="4">
        <v>10000</v>
      </c>
      <c r="N59" s="6">
        <f t="shared" si="1244"/>
        <v>10000</v>
      </c>
      <c r="O59" s="6">
        <f t="shared" si="1245"/>
        <v>0</v>
      </c>
      <c r="P59" s="6">
        <f t="shared" si="1246"/>
        <v>200</v>
      </c>
      <c r="Q59" s="6">
        <f t="shared" si="1247"/>
        <v>200</v>
      </c>
      <c r="R59" s="16">
        <v>0</v>
      </c>
      <c r="S59" s="16">
        <v>0</v>
      </c>
      <c r="T59" s="16">
        <v>0</v>
      </c>
      <c r="U59" s="16">
        <v>0</v>
      </c>
      <c r="V59" s="10">
        <f t="shared" si="1248"/>
        <v>0</v>
      </c>
      <c r="W59" s="10">
        <v>0</v>
      </c>
      <c r="X59" s="16">
        <v>0</v>
      </c>
      <c r="Y59" s="16">
        <v>0</v>
      </c>
      <c r="Z59" s="16">
        <v>0</v>
      </c>
      <c r="AA59" s="10">
        <f t="shared" si="1249"/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  <c r="AK59" s="16">
        <v>0</v>
      </c>
      <c r="AL59" s="16">
        <v>0</v>
      </c>
      <c r="AM59" s="16">
        <v>0</v>
      </c>
      <c r="AN59" s="16">
        <v>0</v>
      </c>
      <c r="AO59" s="16">
        <v>0</v>
      </c>
      <c r="AP59" s="16">
        <v>0</v>
      </c>
      <c r="AQ59" s="16">
        <v>0</v>
      </c>
      <c r="AR59" s="16">
        <v>0</v>
      </c>
      <c r="AS59" s="16">
        <v>0</v>
      </c>
      <c r="AT59" s="16">
        <v>0</v>
      </c>
      <c r="AU59" s="16">
        <v>0</v>
      </c>
      <c r="AV59" s="16">
        <v>0</v>
      </c>
      <c r="AW59" s="16">
        <v>0</v>
      </c>
      <c r="AX59" s="16">
        <v>0</v>
      </c>
      <c r="AY59" s="16">
        <v>0</v>
      </c>
      <c r="AZ59" s="16">
        <v>0</v>
      </c>
      <c r="BA59" s="16">
        <v>0</v>
      </c>
      <c r="BB59" s="16">
        <v>0</v>
      </c>
      <c r="BC59" s="16">
        <v>0</v>
      </c>
      <c r="BD59" s="16">
        <v>0</v>
      </c>
      <c r="BE59" s="16">
        <v>0</v>
      </c>
      <c r="BF59" s="16">
        <v>0</v>
      </c>
      <c r="BG59" s="16">
        <v>0</v>
      </c>
      <c r="BH59" s="16">
        <v>0</v>
      </c>
      <c r="BI59" s="16">
        <v>0</v>
      </c>
      <c r="BJ59" s="16">
        <v>0</v>
      </c>
      <c r="BK59" s="16">
        <v>0</v>
      </c>
      <c r="BL59" s="16">
        <v>0</v>
      </c>
      <c r="BM59" s="16">
        <v>0</v>
      </c>
      <c r="BN59" s="16">
        <v>0</v>
      </c>
      <c r="BO59" s="16">
        <v>0</v>
      </c>
      <c r="BP59" s="16">
        <v>0</v>
      </c>
      <c r="BQ59" s="16">
        <v>0</v>
      </c>
      <c r="BR59" s="16">
        <v>0</v>
      </c>
      <c r="BS59" s="16">
        <v>0</v>
      </c>
      <c r="BT59" s="16">
        <v>0</v>
      </c>
      <c r="BU59" s="16">
        <v>0</v>
      </c>
      <c r="BV59" s="16">
        <v>0</v>
      </c>
      <c r="BW59" s="16">
        <v>0</v>
      </c>
      <c r="BX59" s="16">
        <v>0</v>
      </c>
      <c r="BY59" s="16">
        <v>0</v>
      </c>
      <c r="BZ59" s="6">
        <v>0</v>
      </c>
      <c r="CA59" s="6">
        <v>0</v>
      </c>
      <c r="CB59" s="2">
        <v>0</v>
      </c>
      <c r="CC59" s="2">
        <v>0</v>
      </c>
      <c r="CD59" s="2">
        <v>0</v>
      </c>
      <c r="CE59" s="10">
        <f>IFERROR(VLOOKUP(G59,'[1]Ass MF'!G$2:H$491,2,0),0)</f>
        <v>0</v>
      </c>
      <c r="CF59" s="10">
        <v>0</v>
      </c>
      <c r="CG59" s="10">
        <v>0</v>
      </c>
      <c r="CH59" s="10">
        <v>0</v>
      </c>
      <c r="CI59" s="10">
        <f t="shared" si="1250"/>
        <v>0</v>
      </c>
      <c r="CJ59" s="4">
        <v>0</v>
      </c>
      <c r="CK59" s="4">
        <v>0</v>
      </c>
      <c r="CL59" s="4">
        <v>0</v>
      </c>
      <c r="CM59" s="4">
        <v>0</v>
      </c>
      <c r="CN59" s="4">
        <f t="shared" si="1251"/>
        <v>0</v>
      </c>
      <c r="CO59" s="10">
        <v>0</v>
      </c>
      <c r="CP59" s="10">
        <v>0</v>
      </c>
      <c r="CQ59" s="10">
        <v>0</v>
      </c>
      <c r="CR59" s="10">
        <v>0</v>
      </c>
      <c r="CS59" s="10">
        <f t="shared" si="1252"/>
        <v>0</v>
      </c>
      <c r="CT59" s="10">
        <v>0</v>
      </c>
      <c r="CU59" s="10">
        <v>0</v>
      </c>
      <c r="CV59" s="10">
        <v>0</v>
      </c>
      <c r="CW59" s="10">
        <v>0</v>
      </c>
      <c r="CX59" s="10">
        <f t="shared" si="1253"/>
        <v>0</v>
      </c>
      <c r="CY59" s="10">
        <v>0</v>
      </c>
      <c r="CZ59" s="10">
        <v>0</v>
      </c>
      <c r="DA59" s="10">
        <v>0</v>
      </c>
      <c r="DB59" s="10"/>
      <c r="DC59" s="10">
        <f t="shared" si="1254"/>
        <v>0</v>
      </c>
      <c r="DD59" s="10">
        <v>32</v>
      </c>
      <c r="DE59" s="10">
        <v>0</v>
      </c>
      <c r="DF59" s="10">
        <v>0</v>
      </c>
      <c r="DG59" s="10">
        <v>0</v>
      </c>
      <c r="DH59" s="10">
        <f t="shared" si="1255"/>
        <v>32</v>
      </c>
      <c r="DI59" s="10">
        <v>54</v>
      </c>
      <c r="DJ59" s="10">
        <v>0</v>
      </c>
      <c r="DK59" s="10">
        <f>IFERROR(VLOOKUP(G59,'[2]Rep MF'!G$2:H$233,2,0),0)</f>
        <v>0</v>
      </c>
      <c r="DL59" s="10">
        <v>0</v>
      </c>
      <c r="DM59" s="10">
        <f t="shared" si="1256"/>
        <v>54</v>
      </c>
      <c r="DN59" s="10">
        <v>174</v>
      </c>
      <c r="DO59" s="10">
        <v>0</v>
      </c>
      <c r="DP59" s="10">
        <v>0</v>
      </c>
      <c r="DQ59" s="10">
        <v>0</v>
      </c>
      <c r="DR59" s="10">
        <f t="shared" si="1257"/>
        <v>174</v>
      </c>
      <c r="DS59" s="10">
        <f t="shared" si="1258"/>
        <v>260</v>
      </c>
      <c r="DT59" s="10">
        <f t="shared" si="1259"/>
        <v>0</v>
      </c>
      <c r="DU59" s="10">
        <f t="shared" si="1260"/>
        <v>0</v>
      </c>
      <c r="DV59" s="10">
        <f t="shared" si="1261"/>
        <v>0</v>
      </c>
      <c r="DW59" s="4">
        <f t="shared" si="1262"/>
        <v>260</v>
      </c>
      <c r="DX59" s="12">
        <f t="shared" si="1263"/>
        <v>2.5999999999999999E-2</v>
      </c>
      <c r="DY59" s="9">
        <f t="shared" si="1264"/>
        <v>0</v>
      </c>
      <c r="DZ59" s="12">
        <f t="shared" si="1265"/>
        <v>2.5999999999999999E-2</v>
      </c>
      <c r="EA59" s="16">
        <v>0</v>
      </c>
      <c r="EB59" s="6">
        <v>0</v>
      </c>
      <c r="EC59" s="10">
        <f t="shared" si="1266"/>
        <v>0</v>
      </c>
      <c r="ED59" s="6">
        <v>0</v>
      </c>
      <c r="EE59" s="6">
        <v>0</v>
      </c>
      <c r="EF59" s="6">
        <v>0</v>
      </c>
      <c r="EG59" s="6">
        <v>0</v>
      </c>
      <c r="EH59" s="6">
        <v>0</v>
      </c>
      <c r="EI59" s="6">
        <v>0</v>
      </c>
      <c r="EJ59" s="6">
        <v>0</v>
      </c>
      <c r="EK59" s="6">
        <v>0</v>
      </c>
      <c r="EL59" s="6">
        <v>0</v>
      </c>
      <c r="EM59" s="6">
        <v>0</v>
      </c>
      <c r="EN59" s="6">
        <v>0</v>
      </c>
      <c r="EO59" s="6">
        <f t="shared" si="1267"/>
        <v>0</v>
      </c>
      <c r="EP59" s="6">
        <v>0</v>
      </c>
      <c r="EQ59" s="6">
        <v>0</v>
      </c>
      <c r="ER59" s="6">
        <v>0</v>
      </c>
      <c r="ES59" s="6">
        <v>0</v>
      </c>
      <c r="ET59" s="6">
        <v>0</v>
      </c>
      <c r="EU59" s="6">
        <v>0</v>
      </c>
      <c r="EV59" s="6">
        <v>0</v>
      </c>
      <c r="EW59" s="6">
        <v>0</v>
      </c>
      <c r="EX59" s="6">
        <v>0</v>
      </c>
      <c r="EY59" s="6">
        <v>0</v>
      </c>
      <c r="EZ59" s="6">
        <v>0</v>
      </c>
      <c r="FA59" s="6">
        <v>0</v>
      </c>
      <c r="FB59" s="6">
        <v>0</v>
      </c>
      <c r="FC59" s="6">
        <v>0</v>
      </c>
      <c r="FD59" s="6">
        <f t="shared" si="1268"/>
        <v>0</v>
      </c>
      <c r="FE59" s="6">
        <v>0</v>
      </c>
      <c r="FF59" s="6">
        <v>0</v>
      </c>
      <c r="FG59" s="6">
        <f t="shared" si="1269"/>
        <v>0</v>
      </c>
      <c r="FH59" s="6">
        <v>0</v>
      </c>
      <c r="FI59" s="6">
        <v>0</v>
      </c>
      <c r="FJ59" s="6">
        <f t="shared" si="1270"/>
        <v>0</v>
      </c>
      <c r="FK59" s="6">
        <v>0</v>
      </c>
      <c r="FL59" s="6">
        <v>0</v>
      </c>
      <c r="FM59" s="6">
        <f t="shared" si="1271"/>
        <v>0</v>
      </c>
      <c r="FN59" s="6">
        <v>0</v>
      </c>
      <c r="FO59" s="6">
        <v>0</v>
      </c>
      <c r="FP59" s="6">
        <f t="shared" si="1272"/>
        <v>0</v>
      </c>
      <c r="FQ59" s="6">
        <v>0</v>
      </c>
      <c r="FR59" s="6">
        <v>0</v>
      </c>
      <c r="FS59" s="6">
        <f t="shared" si="1273"/>
        <v>0</v>
      </c>
      <c r="FT59" s="6">
        <v>0</v>
      </c>
      <c r="FU59" s="6">
        <v>0</v>
      </c>
      <c r="FV59" s="6">
        <f t="shared" si="1274"/>
        <v>0</v>
      </c>
      <c r="FW59" s="6">
        <v>0</v>
      </c>
      <c r="FX59" s="6">
        <v>0</v>
      </c>
      <c r="FY59" s="6">
        <f t="shared" si="1275"/>
        <v>0</v>
      </c>
      <c r="FZ59" s="6">
        <v>0</v>
      </c>
      <c r="GA59" s="6">
        <v>0</v>
      </c>
      <c r="GB59" s="6">
        <f t="shared" si="1276"/>
        <v>0</v>
      </c>
      <c r="GC59" s="6">
        <v>0</v>
      </c>
      <c r="GD59" s="6">
        <v>0</v>
      </c>
      <c r="GE59" s="6">
        <f t="shared" si="1277"/>
        <v>0</v>
      </c>
      <c r="GF59" s="6">
        <v>0</v>
      </c>
      <c r="GG59" s="6">
        <v>0</v>
      </c>
      <c r="GH59" s="6">
        <f t="shared" si="1278"/>
        <v>0</v>
      </c>
      <c r="GI59" s="6">
        <v>0</v>
      </c>
      <c r="GJ59" s="6">
        <v>0</v>
      </c>
      <c r="GK59" s="6">
        <f t="shared" si="1279"/>
        <v>0</v>
      </c>
      <c r="GL59" s="10">
        <v>0</v>
      </c>
      <c r="GM59" s="10">
        <v>0</v>
      </c>
      <c r="GN59" s="10">
        <f t="shared" si="1280"/>
        <v>0</v>
      </c>
      <c r="GO59" s="6">
        <v>0</v>
      </c>
      <c r="GP59" s="6">
        <v>0</v>
      </c>
      <c r="GQ59" s="6">
        <f t="shared" si="1281"/>
        <v>0</v>
      </c>
      <c r="GR59" s="6"/>
      <c r="GS59" s="6"/>
      <c r="GT59" s="6">
        <f t="shared" si="1282"/>
        <v>0</v>
      </c>
      <c r="GU59" s="6">
        <v>0</v>
      </c>
      <c r="GV59" s="6">
        <v>0</v>
      </c>
      <c r="GW59" s="6">
        <f t="shared" si="1283"/>
        <v>0</v>
      </c>
      <c r="GX59" s="6">
        <v>0</v>
      </c>
      <c r="GY59" s="6">
        <v>0</v>
      </c>
      <c r="GZ59" s="6">
        <f t="shared" si="1284"/>
        <v>0</v>
      </c>
      <c r="HA59" s="10">
        <f t="shared" si="1285"/>
        <v>0</v>
      </c>
      <c r="HB59" s="10">
        <f t="shared" si="1286"/>
        <v>0</v>
      </c>
      <c r="HC59" s="10">
        <f t="shared" si="1287"/>
        <v>0</v>
      </c>
      <c r="HD59" s="4">
        <f t="shared" si="1288"/>
        <v>260</v>
      </c>
      <c r="HE59" s="4">
        <f t="shared" si="1289"/>
        <v>0</v>
      </c>
      <c r="HF59" s="4">
        <f t="shared" si="1290"/>
        <v>0</v>
      </c>
      <c r="HG59" s="4">
        <f t="shared" si="1291"/>
        <v>0</v>
      </c>
      <c r="HH59" s="10">
        <f t="shared" si="1291"/>
        <v>260</v>
      </c>
      <c r="HI59" s="9">
        <f t="shared" si="1292"/>
        <v>2.5999999999999999E-2</v>
      </c>
      <c r="HJ59" s="9">
        <f t="shared" si="1293"/>
        <v>0</v>
      </c>
      <c r="HK59" s="65">
        <f t="shared" si="107"/>
        <v>2.5999999999999999E-2</v>
      </c>
      <c r="HL59" s="65">
        <f t="shared" si="108"/>
        <v>2.5999999999999999E-2</v>
      </c>
      <c r="HM59" s="6">
        <f t="shared" si="937"/>
        <v>10000</v>
      </c>
      <c r="HN59" s="6">
        <f t="shared" si="938"/>
        <v>200</v>
      </c>
      <c r="HO59" s="10">
        <f t="shared" si="939"/>
        <v>60</v>
      </c>
      <c r="HP59" s="10">
        <f t="shared" si="940"/>
        <v>0</v>
      </c>
      <c r="HQ59" s="10">
        <f t="shared" si="1294"/>
        <v>60</v>
      </c>
      <c r="HR59" s="8">
        <v>3.7136100000000001</v>
      </c>
      <c r="HS59" s="10">
        <f t="shared" si="1295"/>
        <v>222.81659999999999</v>
      </c>
      <c r="HT59" s="10">
        <f t="shared" si="941"/>
        <v>-60</v>
      </c>
      <c r="HU59" s="66">
        <v>0</v>
      </c>
      <c r="HV59" s="6"/>
    </row>
    <row r="60" spans="1:230" s="44" customFormat="1" ht="33" customHeight="1" x14ac:dyDescent="0.5">
      <c r="A60" s="6">
        <v>5709</v>
      </c>
      <c r="B60" s="4" t="s">
        <v>164</v>
      </c>
      <c r="C60" s="6" t="s">
        <v>167</v>
      </c>
      <c r="D60" s="6" t="s">
        <v>205</v>
      </c>
      <c r="E60" s="34" t="s">
        <v>53</v>
      </c>
      <c r="F60" s="4">
        <v>1</v>
      </c>
      <c r="G60" s="48">
        <v>201708</v>
      </c>
      <c r="H60" s="40" t="s">
        <v>160</v>
      </c>
      <c r="I60" s="8">
        <v>1</v>
      </c>
      <c r="J60" s="12">
        <v>0</v>
      </c>
      <c r="K60" s="4">
        <v>391062</v>
      </c>
      <c r="L60" s="4"/>
      <c r="M60" s="4">
        <v>210000</v>
      </c>
      <c r="N60" s="6">
        <f t="shared" ref="N60" si="1296">L60+M60</f>
        <v>210000</v>
      </c>
      <c r="O60" s="6">
        <f t="shared" ref="O60" si="1297">L60*J60</f>
        <v>0</v>
      </c>
      <c r="P60" s="6">
        <f t="shared" ref="P60" si="1298">M60*J60</f>
        <v>0</v>
      </c>
      <c r="Q60" s="6">
        <f t="shared" ref="Q60" si="1299">O60+P60</f>
        <v>0</v>
      </c>
      <c r="R60" s="16">
        <v>0</v>
      </c>
      <c r="S60" s="16">
        <v>0</v>
      </c>
      <c r="T60" s="16">
        <v>0</v>
      </c>
      <c r="U60" s="16">
        <v>0</v>
      </c>
      <c r="V60" s="10">
        <f t="shared" ref="V60" si="1300">U60+T60+S60+R60</f>
        <v>0</v>
      </c>
      <c r="W60" s="10">
        <v>0</v>
      </c>
      <c r="X60" s="16">
        <v>0</v>
      </c>
      <c r="Y60" s="16">
        <v>0</v>
      </c>
      <c r="Z60" s="16">
        <v>0</v>
      </c>
      <c r="AA60" s="10">
        <f t="shared" ref="AA60" si="1301">SUM(W60:Z60)</f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  <c r="AK60" s="16">
        <v>0</v>
      </c>
      <c r="AL60" s="16">
        <v>0</v>
      </c>
      <c r="AM60" s="16">
        <v>0</v>
      </c>
      <c r="AN60" s="16">
        <v>0</v>
      </c>
      <c r="AO60" s="16">
        <v>0</v>
      </c>
      <c r="AP60" s="16">
        <v>0</v>
      </c>
      <c r="AQ60" s="16">
        <v>0</v>
      </c>
      <c r="AR60" s="16">
        <v>0</v>
      </c>
      <c r="AS60" s="16">
        <v>0</v>
      </c>
      <c r="AT60" s="16">
        <v>0</v>
      </c>
      <c r="AU60" s="16">
        <v>0</v>
      </c>
      <c r="AV60" s="16">
        <v>0</v>
      </c>
      <c r="AW60" s="16">
        <v>0</v>
      </c>
      <c r="AX60" s="16">
        <v>0</v>
      </c>
      <c r="AY60" s="16">
        <v>0</v>
      </c>
      <c r="AZ60" s="16">
        <v>0</v>
      </c>
      <c r="BA60" s="16">
        <v>0</v>
      </c>
      <c r="BB60" s="16">
        <v>0</v>
      </c>
      <c r="BC60" s="16">
        <v>0</v>
      </c>
      <c r="BD60" s="16">
        <v>0</v>
      </c>
      <c r="BE60" s="16">
        <v>0</v>
      </c>
      <c r="BF60" s="16">
        <v>0</v>
      </c>
      <c r="BG60" s="16">
        <v>0</v>
      </c>
      <c r="BH60" s="16">
        <v>0</v>
      </c>
      <c r="BI60" s="16">
        <v>0</v>
      </c>
      <c r="BJ60" s="16">
        <v>0</v>
      </c>
      <c r="BK60" s="16">
        <v>0</v>
      </c>
      <c r="BL60" s="16">
        <v>0</v>
      </c>
      <c r="BM60" s="16">
        <v>0</v>
      </c>
      <c r="BN60" s="16">
        <v>0</v>
      </c>
      <c r="BO60" s="16">
        <v>0</v>
      </c>
      <c r="BP60" s="16">
        <v>0</v>
      </c>
      <c r="BQ60" s="16">
        <v>0</v>
      </c>
      <c r="BR60" s="16">
        <v>0</v>
      </c>
      <c r="BS60" s="16">
        <v>0</v>
      </c>
      <c r="BT60" s="16">
        <v>0</v>
      </c>
      <c r="BU60" s="16">
        <v>0</v>
      </c>
      <c r="BV60" s="16">
        <v>0</v>
      </c>
      <c r="BW60" s="16">
        <v>0</v>
      </c>
      <c r="BX60" s="16">
        <v>0</v>
      </c>
      <c r="BY60" s="16">
        <v>0</v>
      </c>
      <c r="BZ60" s="6">
        <v>0</v>
      </c>
      <c r="CA60" s="6">
        <v>0</v>
      </c>
      <c r="CB60" s="2">
        <v>0</v>
      </c>
      <c r="CC60" s="2">
        <v>0</v>
      </c>
      <c r="CD60" s="2">
        <v>0</v>
      </c>
      <c r="CE60" s="10">
        <f>IFERROR(VLOOKUP(G60,'[1]Ass MF'!G$2:H$491,2,0),0)</f>
        <v>369</v>
      </c>
      <c r="CF60" s="10">
        <v>0</v>
      </c>
      <c r="CG60" s="10">
        <v>0</v>
      </c>
      <c r="CH60" s="10">
        <v>0</v>
      </c>
      <c r="CI60" s="10">
        <f t="shared" ref="CI60" si="1302">CH60+CG60+CF60+CE60</f>
        <v>369</v>
      </c>
      <c r="CJ60" s="10">
        <v>442</v>
      </c>
      <c r="CK60" s="10">
        <v>0</v>
      </c>
      <c r="CL60" s="10">
        <v>0</v>
      </c>
      <c r="CM60" s="10">
        <v>0</v>
      </c>
      <c r="CN60" s="10">
        <f t="shared" ref="CN60" si="1303">CM60+CL60+CK60+CJ60</f>
        <v>442</v>
      </c>
      <c r="CO60" s="10">
        <v>135</v>
      </c>
      <c r="CP60" s="10">
        <v>225</v>
      </c>
      <c r="CQ60" s="10">
        <v>0</v>
      </c>
      <c r="CR60" s="10">
        <v>0</v>
      </c>
      <c r="CS60" s="10">
        <f t="shared" ref="CS60" si="1304">CR60+CQ60+CP60+CO60</f>
        <v>360</v>
      </c>
      <c r="CT60" s="10">
        <v>55</v>
      </c>
      <c r="CU60" s="10">
        <v>3</v>
      </c>
      <c r="CV60" s="10">
        <v>0</v>
      </c>
      <c r="CW60" s="10">
        <v>0</v>
      </c>
      <c r="CX60" s="10">
        <f t="shared" ref="CX60" si="1305">CW60+CV60+CU60+CT60</f>
        <v>58</v>
      </c>
      <c r="CY60" s="10">
        <v>0</v>
      </c>
      <c r="CZ60" s="10">
        <v>4</v>
      </c>
      <c r="DA60" s="10">
        <v>0</v>
      </c>
      <c r="DB60" s="10"/>
      <c r="DC60" s="10">
        <f t="shared" ref="DC60" si="1306">DB60+DA60+CZ60+CY60</f>
        <v>4</v>
      </c>
      <c r="DD60" s="10">
        <v>0</v>
      </c>
      <c r="DE60" s="10">
        <v>0</v>
      </c>
      <c r="DF60" s="10">
        <v>0</v>
      </c>
      <c r="DG60" s="10">
        <v>0</v>
      </c>
      <c r="DH60" s="10">
        <f t="shared" ref="DH60" si="1307">DG60+DF60+DE60+DD60</f>
        <v>0</v>
      </c>
      <c r="DI60" s="10">
        <v>0</v>
      </c>
      <c r="DJ60" s="10">
        <v>10</v>
      </c>
      <c r="DK60" s="10">
        <f>IFERROR(VLOOKUP(G60,'[2]Rep MF'!G$2:H$233,2,0),0)</f>
        <v>0</v>
      </c>
      <c r="DL60" s="10">
        <v>0</v>
      </c>
      <c r="DM60" s="10">
        <f t="shared" ref="DM60" si="1308">DL60+DK60+DJ60+DI60</f>
        <v>10</v>
      </c>
      <c r="DN60" s="10">
        <v>0</v>
      </c>
      <c r="DO60" s="10">
        <v>4</v>
      </c>
      <c r="DP60" s="10">
        <v>0</v>
      </c>
      <c r="DQ60" s="10">
        <v>0</v>
      </c>
      <c r="DR60" s="10">
        <f t="shared" ref="DR60" si="1309">DQ60+DP60+DO60+DN60</f>
        <v>4</v>
      </c>
      <c r="DS60" s="10">
        <f t="shared" ref="DS60" si="1310">+R60+AB60+AG60+AL60+AQ60+AV60+BA60+BF60+BK60+BP60+BU60+W60+BZ60+CE60+CJ60+CO60+CT60+CY60+DD60+DI60+DN60</f>
        <v>1001</v>
      </c>
      <c r="DT60" s="10">
        <f t="shared" ref="DT60" si="1311">+S60+AC60+AH60+AM60+AR60+AW60+BB60+BG60+BL60+BQ60+BV60+X60+CA60+CF60+CK60+CP60+CU60+CZ60+DE60+DJ60+DO60</f>
        <v>246</v>
      </c>
      <c r="DU60" s="10">
        <f t="shared" ref="DU60" si="1312">+T60+AD60+AI60+AN60+AS60+AX60+BC60+BH60+BM60+BR60+BW60+Y60+CB60+CG60+CL60+CQ60+CV60+DA60+DF60+DK60+DP60</f>
        <v>0</v>
      </c>
      <c r="DV60" s="10">
        <f t="shared" ref="DV60" si="1313">+U60+AE60+AJ60+AO60+AT60+AY60+BD60+BI60+BN60+BS60+BX60+Z60+CC60+CH60+CM60+CR60+CW60+DB60+DG60+DL60+DQ60</f>
        <v>0</v>
      </c>
      <c r="DW60" s="4">
        <f t="shared" ref="DW60" si="1314">DV60+DU60+DT60+DS60</f>
        <v>1247</v>
      </c>
      <c r="DX60" s="12">
        <f t="shared" ref="DX60" si="1315">(DS60+DT60)/N60</f>
        <v>5.938095238095238E-3</v>
      </c>
      <c r="DY60" s="9">
        <f t="shared" ref="DY60" si="1316">(DU60+DV60)/N60</f>
        <v>0</v>
      </c>
      <c r="DZ60" s="12">
        <f t="shared" ref="DZ60" si="1317">+DW60/N60</f>
        <v>5.938095238095238E-3</v>
      </c>
      <c r="EA60" s="16">
        <v>0</v>
      </c>
      <c r="EB60" s="6">
        <v>0</v>
      </c>
      <c r="EC60" s="10">
        <f t="shared" ref="EC60" si="1318">EA60+EB60</f>
        <v>0</v>
      </c>
      <c r="ED60" s="6">
        <v>0</v>
      </c>
      <c r="EE60" s="6">
        <v>0</v>
      </c>
      <c r="EF60" s="6">
        <v>0</v>
      </c>
      <c r="EG60" s="6">
        <v>0</v>
      </c>
      <c r="EH60" s="6">
        <v>0</v>
      </c>
      <c r="EI60" s="6">
        <v>0</v>
      </c>
      <c r="EJ60" s="6">
        <v>0</v>
      </c>
      <c r="EK60" s="6">
        <v>0</v>
      </c>
      <c r="EL60" s="6">
        <v>0</v>
      </c>
      <c r="EM60" s="6">
        <v>0</v>
      </c>
      <c r="EN60" s="6">
        <v>0</v>
      </c>
      <c r="EO60" s="6">
        <f t="shared" ref="EO60" si="1319">EM60+EN60</f>
        <v>0</v>
      </c>
      <c r="EP60" s="6">
        <v>0</v>
      </c>
      <c r="EQ60" s="6">
        <v>0</v>
      </c>
      <c r="ER60" s="6">
        <v>0</v>
      </c>
      <c r="ES60" s="6">
        <v>0</v>
      </c>
      <c r="ET60" s="6">
        <v>0</v>
      </c>
      <c r="EU60" s="6">
        <v>0</v>
      </c>
      <c r="EV60" s="6">
        <v>0</v>
      </c>
      <c r="EW60" s="6">
        <v>0</v>
      </c>
      <c r="EX60" s="6">
        <v>0</v>
      </c>
      <c r="EY60" s="6">
        <v>0</v>
      </c>
      <c r="EZ60" s="6">
        <v>0</v>
      </c>
      <c r="FA60" s="6">
        <v>0</v>
      </c>
      <c r="FB60" s="6">
        <v>0</v>
      </c>
      <c r="FC60" s="6">
        <v>0</v>
      </c>
      <c r="FD60" s="6">
        <f t="shared" ref="FD60" si="1320">FB60+FC60</f>
        <v>0</v>
      </c>
      <c r="FE60" s="6">
        <v>0</v>
      </c>
      <c r="FF60" s="6">
        <v>0</v>
      </c>
      <c r="FG60" s="6">
        <f t="shared" ref="FG60" si="1321">FE60+FF60</f>
        <v>0</v>
      </c>
      <c r="FH60" s="6">
        <v>0</v>
      </c>
      <c r="FI60" s="6">
        <v>0</v>
      </c>
      <c r="FJ60" s="6">
        <f t="shared" ref="FJ60" si="1322">FH60+FI60</f>
        <v>0</v>
      </c>
      <c r="FK60" s="6">
        <v>0</v>
      </c>
      <c r="FL60" s="6">
        <v>0</v>
      </c>
      <c r="FM60" s="6">
        <f t="shared" ref="FM60" si="1323">FL60+FK60</f>
        <v>0</v>
      </c>
      <c r="FN60" s="6">
        <v>0</v>
      </c>
      <c r="FO60" s="6">
        <v>0</v>
      </c>
      <c r="FP60" s="6">
        <f t="shared" ref="FP60" si="1324">FO60+FN60</f>
        <v>0</v>
      </c>
      <c r="FQ60" s="6">
        <v>0</v>
      </c>
      <c r="FR60" s="6">
        <v>0</v>
      </c>
      <c r="FS60" s="6">
        <f t="shared" ref="FS60" si="1325">FQ60+FR60</f>
        <v>0</v>
      </c>
      <c r="FT60" s="6">
        <v>0</v>
      </c>
      <c r="FU60" s="6">
        <v>0</v>
      </c>
      <c r="FV60" s="6">
        <f t="shared" ref="FV60" si="1326">FU60+FT60</f>
        <v>0</v>
      </c>
      <c r="FW60" s="6">
        <v>0</v>
      </c>
      <c r="FX60" s="6">
        <v>0</v>
      </c>
      <c r="FY60" s="6">
        <f t="shared" ref="FY60" si="1327">FX60+FW60</f>
        <v>0</v>
      </c>
      <c r="FZ60" s="6">
        <v>0</v>
      </c>
      <c r="GA60" s="6">
        <v>0</v>
      </c>
      <c r="GB60" s="6">
        <f t="shared" ref="GB60" si="1328">FZ60+GA60</f>
        <v>0</v>
      </c>
      <c r="GC60" s="6">
        <v>369</v>
      </c>
      <c r="GD60" s="6">
        <v>0</v>
      </c>
      <c r="GE60" s="6">
        <f t="shared" ref="GE60" si="1329">GC60+GD60</f>
        <v>369</v>
      </c>
      <c r="GF60" s="6">
        <v>0</v>
      </c>
      <c r="GG60" s="6">
        <v>0</v>
      </c>
      <c r="GH60" s="6">
        <f t="shared" ref="GH60" si="1330">GG60+GF60</f>
        <v>0</v>
      </c>
      <c r="GI60" s="6">
        <v>442</v>
      </c>
      <c r="GJ60" s="6">
        <v>0</v>
      </c>
      <c r="GK60" s="6">
        <f t="shared" ref="GK60" si="1331">GJ60+GI60</f>
        <v>442</v>
      </c>
      <c r="GL60" s="10">
        <v>135</v>
      </c>
      <c r="GM60" s="10">
        <v>225</v>
      </c>
      <c r="GN60" s="10">
        <f t="shared" ref="GN60" si="1332">GM60+GL60</f>
        <v>360</v>
      </c>
      <c r="GO60" s="6">
        <v>55</v>
      </c>
      <c r="GP60" s="6">
        <v>3</v>
      </c>
      <c r="GQ60" s="6">
        <f t="shared" ref="GQ60" si="1333">GP60+GO60</f>
        <v>58</v>
      </c>
      <c r="GR60" s="10"/>
      <c r="GS60" s="10">
        <v>4</v>
      </c>
      <c r="GT60" s="6">
        <f t="shared" ref="GT60" si="1334">GS60+GR60</f>
        <v>4</v>
      </c>
      <c r="GU60" s="6">
        <v>0</v>
      </c>
      <c r="GV60" s="6">
        <v>0</v>
      </c>
      <c r="GW60" s="6">
        <f t="shared" ref="GW60" si="1335">GV60+GU60</f>
        <v>0</v>
      </c>
      <c r="GX60" s="6">
        <v>10</v>
      </c>
      <c r="GY60" s="6">
        <v>0</v>
      </c>
      <c r="GZ60" s="6">
        <f t="shared" ref="GZ60" si="1336">GY60+GX60</f>
        <v>10</v>
      </c>
      <c r="HA60" s="10">
        <f t="shared" ref="HA60" si="1337">GO60+GL60+GI60+GF60+GC60+FZ60+FW60+FT60+FQ60+FN60+FK60+FH60+FE60+FB60+EY60+EV60+ES60+EP60+EM60+EJ60+EG60+ED60+EA60+GR60+GU60+GX60</f>
        <v>1011</v>
      </c>
      <c r="HB60" s="10">
        <f t="shared" ref="HB60" si="1338">GP60+GM60+GJ60+GG60+GD60+GA60+FX60+FU60+FR60+FO60+FL60+FI60+FF60+FC60+EZ60+EW60+ET60+EQ60+EN60+EK60+EH60+EE60+EB60+GS60+GV60+GY60</f>
        <v>232</v>
      </c>
      <c r="HC60" s="10">
        <f t="shared" ref="HC60" si="1339">HB60+HA60</f>
        <v>1243</v>
      </c>
      <c r="HD60" s="10">
        <f t="shared" ref="HD60" si="1340">+DS60</f>
        <v>1001</v>
      </c>
      <c r="HE60" s="10">
        <f t="shared" ref="HE60" si="1341">+DT60</f>
        <v>246</v>
      </c>
      <c r="HF60" s="10">
        <f t="shared" ref="HF60" si="1342">+DU60</f>
        <v>0</v>
      </c>
      <c r="HG60" s="10">
        <f t="shared" ref="HG60:HH60" si="1343">+DV60</f>
        <v>0</v>
      </c>
      <c r="HH60" s="10">
        <f t="shared" si="1343"/>
        <v>1247</v>
      </c>
      <c r="HI60" s="9">
        <f t="shared" ref="HI60" si="1344">DX60</f>
        <v>5.938095238095238E-3</v>
      </c>
      <c r="HJ60" s="9">
        <f t="shared" ref="HJ60" si="1345">DY60</f>
        <v>0</v>
      </c>
      <c r="HK60" s="65">
        <f t="shared" si="107"/>
        <v>5.938095238095238E-3</v>
      </c>
      <c r="HL60" s="65">
        <f t="shared" si="108"/>
        <v>5.938095238095238E-3</v>
      </c>
      <c r="HM60" s="6">
        <f t="shared" si="937"/>
        <v>210000</v>
      </c>
      <c r="HN60" s="6">
        <f t="shared" si="938"/>
        <v>0</v>
      </c>
      <c r="HO60" s="10">
        <f t="shared" si="939"/>
        <v>1247</v>
      </c>
      <c r="HP60" s="10">
        <f t="shared" si="940"/>
        <v>1243</v>
      </c>
      <c r="HQ60" s="10">
        <f t="shared" ref="HQ60" si="1346">HO60-HP60</f>
        <v>4</v>
      </c>
      <c r="HR60" s="8">
        <v>10.00639</v>
      </c>
      <c r="HS60" s="10">
        <f t="shared" ref="HS60" si="1347">HR60*HQ60</f>
        <v>40.025559999999999</v>
      </c>
      <c r="HT60" s="10">
        <f t="shared" si="941"/>
        <v>-1247</v>
      </c>
      <c r="HU60" s="66">
        <v>0</v>
      </c>
      <c r="HV60" s="6"/>
    </row>
    <row r="61" spans="1:230" s="44" customFormat="1" ht="33" customHeight="1" x14ac:dyDescent="0.5">
      <c r="A61" s="6">
        <v>5790</v>
      </c>
      <c r="B61" s="2" t="s">
        <v>230</v>
      </c>
      <c r="C61" s="2" t="s">
        <v>167</v>
      </c>
      <c r="D61" s="2" t="s">
        <v>204</v>
      </c>
      <c r="E61" s="35" t="s">
        <v>53</v>
      </c>
      <c r="F61" s="2">
        <v>4</v>
      </c>
      <c r="G61" s="1">
        <v>257585</v>
      </c>
      <c r="H61" s="41" t="s">
        <v>211</v>
      </c>
      <c r="I61" s="30">
        <v>1.02</v>
      </c>
      <c r="J61" s="9">
        <v>2.0000000000000018E-2</v>
      </c>
      <c r="K61" s="4">
        <v>20399</v>
      </c>
      <c r="L61" s="2"/>
      <c r="M61" s="4">
        <v>10000</v>
      </c>
      <c r="N61" s="6">
        <f t="shared" ref="N61:N66" si="1348">L61+M61</f>
        <v>10000</v>
      </c>
      <c r="O61" s="6">
        <f t="shared" ref="O61:O66" si="1349">L61*J61</f>
        <v>0</v>
      </c>
      <c r="P61" s="6">
        <f t="shared" ref="P61:P66" si="1350">M61*J61</f>
        <v>200.00000000000017</v>
      </c>
      <c r="Q61" s="6">
        <f t="shared" ref="Q61:Q66" si="1351">O61+P61</f>
        <v>200.00000000000017</v>
      </c>
      <c r="R61" s="16">
        <v>0</v>
      </c>
      <c r="S61" s="16">
        <v>0</v>
      </c>
      <c r="T61" s="16">
        <v>0</v>
      </c>
      <c r="U61" s="16">
        <v>0</v>
      </c>
      <c r="V61" s="10">
        <f t="shared" ref="V61:V66" si="1352">U61+T61+S61+R61</f>
        <v>0</v>
      </c>
      <c r="W61" s="10">
        <v>0</v>
      </c>
      <c r="X61" s="16">
        <v>0</v>
      </c>
      <c r="Y61" s="16">
        <v>0</v>
      </c>
      <c r="Z61" s="16">
        <v>0</v>
      </c>
      <c r="AA61" s="10">
        <f t="shared" ref="AA61:AA66" si="1353">SUM(W61:Z61)</f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N61" s="16">
        <v>0</v>
      </c>
      <c r="AO61" s="16">
        <v>0</v>
      </c>
      <c r="AP61" s="16">
        <v>0</v>
      </c>
      <c r="AQ61" s="16">
        <v>0</v>
      </c>
      <c r="AR61" s="16">
        <v>0</v>
      </c>
      <c r="AS61" s="16">
        <v>0</v>
      </c>
      <c r="AT61" s="16">
        <v>0</v>
      </c>
      <c r="AU61" s="16">
        <v>0</v>
      </c>
      <c r="AV61" s="16">
        <v>0</v>
      </c>
      <c r="AW61" s="16">
        <v>0</v>
      </c>
      <c r="AX61" s="16">
        <v>0</v>
      </c>
      <c r="AY61" s="16">
        <v>0</v>
      </c>
      <c r="AZ61" s="16">
        <v>0</v>
      </c>
      <c r="BA61" s="16">
        <v>0</v>
      </c>
      <c r="BB61" s="16">
        <v>0</v>
      </c>
      <c r="BC61" s="16">
        <v>0</v>
      </c>
      <c r="BD61" s="16">
        <v>0</v>
      </c>
      <c r="BE61" s="16">
        <v>0</v>
      </c>
      <c r="BF61" s="16">
        <v>0</v>
      </c>
      <c r="BG61" s="16">
        <v>0</v>
      </c>
      <c r="BH61" s="16">
        <v>0</v>
      </c>
      <c r="BI61" s="16">
        <v>0</v>
      </c>
      <c r="BJ61" s="16">
        <v>0</v>
      </c>
      <c r="BK61" s="16">
        <v>0</v>
      </c>
      <c r="BL61" s="16">
        <v>0</v>
      </c>
      <c r="BM61" s="16">
        <v>0</v>
      </c>
      <c r="BN61" s="16">
        <v>0</v>
      </c>
      <c r="BO61" s="16">
        <v>0</v>
      </c>
      <c r="BP61" s="16">
        <v>0</v>
      </c>
      <c r="BQ61" s="16">
        <v>0</v>
      </c>
      <c r="BR61" s="16">
        <v>0</v>
      </c>
      <c r="BS61" s="16">
        <v>0</v>
      </c>
      <c r="BT61" s="16">
        <v>0</v>
      </c>
      <c r="BU61" s="16">
        <v>0</v>
      </c>
      <c r="BV61" s="16">
        <v>0</v>
      </c>
      <c r="BW61" s="16">
        <v>0</v>
      </c>
      <c r="BX61" s="16">
        <v>0</v>
      </c>
      <c r="BY61" s="16">
        <v>0</v>
      </c>
      <c r="BZ61" s="6">
        <v>0</v>
      </c>
      <c r="CA61" s="6">
        <v>0</v>
      </c>
      <c r="CB61" s="2">
        <v>0</v>
      </c>
      <c r="CC61" s="2">
        <v>0</v>
      </c>
      <c r="CD61" s="2">
        <v>0</v>
      </c>
      <c r="CE61" s="10">
        <f>IFERROR(VLOOKUP(G61,'[1]Ass MF'!G$2:H$491,2,0),0)</f>
        <v>0</v>
      </c>
      <c r="CF61" s="10">
        <v>0</v>
      </c>
      <c r="CG61" s="10">
        <v>0</v>
      </c>
      <c r="CH61" s="10">
        <v>0</v>
      </c>
      <c r="CI61" s="10">
        <f t="shared" ref="CI61:CI66" si="1354">CH61+CG61+CF61+CE61</f>
        <v>0</v>
      </c>
      <c r="CJ61" s="4">
        <v>0</v>
      </c>
      <c r="CK61" s="4">
        <v>0</v>
      </c>
      <c r="CL61" s="4">
        <v>0</v>
      </c>
      <c r="CM61" s="4">
        <v>0</v>
      </c>
      <c r="CN61" s="4">
        <f t="shared" ref="CN61:CN66" si="1355">CM61+CL61+CK61+CJ61</f>
        <v>0</v>
      </c>
      <c r="CO61" s="2">
        <v>0</v>
      </c>
      <c r="CP61" s="2">
        <v>0</v>
      </c>
      <c r="CQ61" s="2">
        <v>0</v>
      </c>
      <c r="CR61" s="2">
        <v>0</v>
      </c>
      <c r="CS61" s="10">
        <f t="shared" ref="CS61:CS66" si="1356">CR61+CQ61+CP61+CO61</f>
        <v>0</v>
      </c>
      <c r="CT61" s="2">
        <v>0</v>
      </c>
      <c r="CU61" s="2">
        <v>0</v>
      </c>
      <c r="CV61" s="2">
        <v>0</v>
      </c>
      <c r="CW61" s="2">
        <v>0</v>
      </c>
      <c r="CX61" s="10">
        <f t="shared" ref="CX61:CX66" si="1357">CW61+CV61+CU61+CT61</f>
        <v>0</v>
      </c>
      <c r="CY61" s="10">
        <v>27</v>
      </c>
      <c r="CZ61" s="10">
        <v>6</v>
      </c>
      <c r="DA61" s="10">
        <v>0</v>
      </c>
      <c r="DB61" s="2"/>
      <c r="DC61" s="10">
        <f t="shared" ref="DC61:DC66" si="1358">DB61+DA61+CZ61+CY61</f>
        <v>33</v>
      </c>
      <c r="DD61" s="10">
        <v>14</v>
      </c>
      <c r="DE61" s="10">
        <v>3</v>
      </c>
      <c r="DF61" s="10">
        <v>404</v>
      </c>
      <c r="DG61" s="10">
        <v>0</v>
      </c>
      <c r="DH61" s="10">
        <f t="shared" ref="DH61:DH66" si="1359">DG61+DF61+DE61+DD61</f>
        <v>421</v>
      </c>
      <c r="DI61" s="10">
        <v>7</v>
      </c>
      <c r="DJ61" s="10">
        <v>0</v>
      </c>
      <c r="DK61" s="10">
        <f>IFERROR(VLOOKUP(G61,'[2]Rep MF'!G$2:H$233,2,0),0)</f>
        <v>32</v>
      </c>
      <c r="DL61" s="10">
        <v>0</v>
      </c>
      <c r="DM61" s="10">
        <f t="shared" ref="DM61:DM66" si="1360">DL61+DK61+DJ61+DI61</f>
        <v>39</v>
      </c>
      <c r="DN61" s="10">
        <v>0</v>
      </c>
      <c r="DO61" s="10">
        <v>0</v>
      </c>
      <c r="DP61" s="10">
        <v>1</v>
      </c>
      <c r="DQ61" s="10">
        <v>0</v>
      </c>
      <c r="DR61" s="10">
        <f t="shared" ref="DR61:DR66" si="1361">DQ61+DP61+DO61+DN61</f>
        <v>1</v>
      </c>
      <c r="DS61" s="10">
        <f t="shared" ref="DS61:DS66" si="1362">+R61+AB61+AG61+AL61+AQ61+AV61+BA61+BF61+BK61+BP61+BU61+W61+BZ61+CE61+CJ61+CO61+CT61+CY61+DD61+DI61+DN61</f>
        <v>48</v>
      </c>
      <c r="DT61" s="10">
        <f t="shared" ref="DT61:DT66" si="1363">+S61+AC61+AH61+AM61+AR61+AW61+BB61+BG61+BL61+BQ61+BV61+X61+CA61+CF61+CK61+CP61+CU61+CZ61+DE61+DJ61+DO61</f>
        <v>9</v>
      </c>
      <c r="DU61" s="10">
        <f t="shared" ref="DU61:DU66" si="1364">+T61+AD61+AI61+AN61+AS61+AX61+BC61+BH61+BM61+BR61+BW61+Y61+CB61+CG61+CL61+CQ61+CV61+DA61+DF61+DK61+DP61</f>
        <v>437</v>
      </c>
      <c r="DV61" s="10">
        <f t="shared" ref="DV61:DV66" si="1365">+U61+AE61+AJ61+AO61+AT61+AY61+BD61+BI61+BN61+BS61+BX61+Z61+CC61+CH61+CM61+CR61+CW61+DB61+DG61+DL61+DQ61</f>
        <v>0</v>
      </c>
      <c r="DW61" s="4">
        <f t="shared" ref="DW61:DW66" si="1366">DV61+DU61+DT61+DS61</f>
        <v>494</v>
      </c>
      <c r="DX61" s="12">
        <f t="shared" ref="DX61:DX66" si="1367">(DS61+DT61)/N61</f>
        <v>5.7000000000000002E-3</v>
      </c>
      <c r="DY61" s="9">
        <f t="shared" ref="DY61:DY66" si="1368">(DU61+DV61)/N61</f>
        <v>4.3700000000000003E-2</v>
      </c>
      <c r="DZ61" s="12">
        <f t="shared" ref="DZ61:DZ66" si="1369">+DW61/N61</f>
        <v>4.9399999999999999E-2</v>
      </c>
      <c r="EA61" s="16">
        <v>0</v>
      </c>
      <c r="EB61" s="6">
        <v>0</v>
      </c>
      <c r="EC61" s="10">
        <f t="shared" ref="EC61:EC66" si="1370">EA61+EB61</f>
        <v>0</v>
      </c>
      <c r="ED61" s="6">
        <v>0</v>
      </c>
      <c r="EE61" s="6">
        <v>0</v>
      </c>
      <c r="EF61" s="6">
        <v>0</v>
      </c>
      <c r="EG61" s="6">
        <v>0</v>
      </c>
      <c r="EH61" s="6">
        <v>0</v>
      </c>
      <c r="EI61" s="6">
        <v>0</v>
      </c>
      <c r="EJ61" s="6">
        <v>0</v>
      </c>
      <c r="EK61" s="6">
        <v>0</v>
      </c>
      <c r="EL61" s="6">
        <v>0</v>
      </c>
      <c r="EM61" s="6">
        <v>0</v>
      </c>
      <c r="EN61" s="6">
        <v>0</v>
      </c>
      <c r="EO61" s="6">
        <f t="shared" ref="EO61:EO66" si="1371">EM61+EN61</f>
        <v>0</v>
      </c>
      <c r="EP61" s="6">
        <v>0</v>
      </c>
      <c r="EQ61" s="6">
        <v>0</v>
      </c>
      <c r="ER61" s="6">
        <v>0</v>
      </c>
      <c r="ES61" s="6">
        <v>0</v>
      </c>
      <c r="ET61" s="6">
        <v>0</v>
      </c>
      <c r="EU61" s="6">
        <v>0</v>
      </c>
      <c r="EV61" s="6">
        <v>0</v>
      </c>
      <c r="EW61" s="6">
        <v>0</v>
      </c>
      <c r="EX61" s="6">
        <v>0</v>
      </c>
      <c r="EY61" s="6">
        <v>0</v>
      </c>
      <c r="EZ61" s="6">
        <v>0</v>
      </c>
      <c r="FA61" s="6">
        <v>0</v>
      </c>
      <c r="FB61" s="6">
        <v>0</v>
      </c>
      <c r="FC61" s="6">
        <v>0</v>
      </c>
      <c r="FD61" s="6">
        <f t="shared" ref="FD61:FD66" si="1372">FB61+FC61</f>
        <v>0</v>
      </c>
      <c r="FE61" s="6">
        <v>0</v>
      </c>
      <c r="FF61" s="6">
        <v>0</v>
      </c>
      <c r="FG61" s="6">
        <f t="shared" ref="FG61:FG66" si="1373">FE61+FF61</f>
        <v>0</v>
      </c>
      <c r="FH61" s="6">
        <v>0</v>
      </c>
      <c r="FI61" s="6">
        <v>0</v>
      </c>
      <c r="FJ61" s="6">
        <f t="shared" ref="FJ61:FJ66" si="1374">FH61+FI61</f>
        <v>0</v>
      </c>
      <c r="FK61" s="6">
        <v>0</v>
      </c>
      <c r="FL61" s="6">
        <v>0</v>
      </c>
      <c r="FM61" s="6">
        <f t="shared" ref="FM61:FM66" si="1375">FL61+FK61</f>
        <v>0</v>
      </c>
      <c r="FN61" s="6">
        <v>0</v>
      </c>
      <c r="FO61" s="6">
        <v>0</v>
      </c>
      <c r="FP61" s="6">
        <f t="shared" ref="FP61:FP66" si="1376">FO61+FN61</f>
        <v>0</v>
      </c>
      <c r="FQ61" s="6">
        <v>0</v>
      </c>
      <c r="FR61" s="6">
        <v>0</v>
      </c>
      <c r="FS61" s="6">
        <f t="shared" ref="FS61:FS66" si="1377">FQ61+FR61</f>
        <v>0</v>
      </c>
      <c r="FT61" s="6">
        <v>0</v>
      </c>
      <c r="FU61" s="6">
        <v>0</v>
      </c>
      <c r="FV61" s="6">
        <f t="shared" ref="FV61:FV66" si="1378">FU61+FT61</f>
        <v>0</v>
      </c>
      <c r="FW61" s="6">
        <v>0</v>
      </c>
      <c r="FX61" s="6">
        <v>0</v>
      </c>
      <c r="FY61" s="6">
        <f t="shared" ref="FY61:FY66" si="1379">FX61+FW61</f>
        <v>0</v>
      </c>
      <c r="FZ61" s="6">
        <v>0</v>
      </c>
      <c r="GA61" s="6">
        <v>0</v>
      </c>
      <c r="GB61" s="6">
        <f t="shared" ref="GB61:GB66" si="1380">FZ61+GA61</f>
        <v>0</v>
      </c>
      <c r="GC61" s="6">
        <v>0</v>
      </c>
      <c r="GD61" s="6">
        <v>0</v>
      </c>
      <c r="GE61" s="6">
        <f t="shared" ref="GE61:GE66" si="1381">GC61+GD61</f>
        <v>0</v>
      </c>
      <c r="GF61" s="6">
        <v>0</v>
      </c>
      <c r="GG61" s="6">
        <v>0</v>
      </c>
      <c r="GH61" s="6">
        <f t="shared" ref="GH61:GH66" si="1382">GG61+GF61</f>
        <v>0</v>
      </c>
      <c r="GI61" s="6">
        <v>0</v>
      </c>
      <c r="GJ61" s="6">
        <v>0</v>
      </c>
      <c r="GK61" s="6">
        <f t="shared" ref="GK61:GK66" si="1383">GJ61+GI61</f>
        <v>0</v>
      </c>
      <c r="GL61" s="10">
        <v>0</v>
      </c>
      <c r="GM61" s="10">
        <v>0</v>
      </c>
      <c r="GN61" s="10">
        <f t="shared" ref="GN61:GN66" si="1384">GM61+GL61</f>
        <v>0</v>
      </c>
      <c r="GO61" s="6">
        <v>0</v>
      </c>
      <c r="GP61" s="6">
        <v>0</v>
      </c>
      <c r="GQ61" s="6">
        <f t="shared" ref="GQ61:GQ66" si="1385">GP61+GO61</f>
        <v>0</v>
      </c>
      <c r="GR61" s="2"/>
      <c r="GS61" s="2"/>
      <c r="GT61" s="6">
        <f t="shared" ref="GT61:GT66" si="1386">GS61+GR61</f>
        <v>0</v>
      </c>
      <c r="GU61" s="6">
        <v>253.99999999999983</v>
      </c>
      <c r="GV61" s="6">
        <v>0</v>
      </c>
      <c r="GW61" s="6">
        <f t="shared" ref="GW61:GW66" si="1387">GV61+GU61</f>
        <v>253.99999999999983</v>
      </c>
      <c r="GX61" s="6">
        <v>39</v>
      </c>
      <c r="GY61" s="6">
        <v>0</v>
      </c>
      <c r="GZ61" s="6">
        <f t="shared" ref="GZ61:GZ66" si="1388">GY61+GX61</f>
        <v>39</v>
      </c>
      <c r="HA61" s="10">
        <f t="shared" ref="HA61:HA66" si="1389">GO61+GL61+GI61+GF61+GC61+FZ61+FW61+FT61+FQ61+FN61+FK61+FH61+FE61+FB61+EY61+EV61+ES61+EP61+EM61+EJ61+EG61+ED61+EA61+GR61+GU61+GX61</f>
        <v>292.99999999999983</v>
      </c>
      <c r="HB61" s="10">
        <f t="shared" ref="HB61:HB66" si="1390">GP61+GM61+GJ61+GG61+GD61+GA61+FX61+FU61+FR61+FO61+FL61+FI61+FF61+FC61+EZ61+EW61+ET61+EQ61+EN61+EK61+EH61+EE61+EB61+GS61+GV61+GY61</f>
        <v>0</v>
      </c>
      <c r="HC61" s="10">
        <f t="shared" ref="HC61:HC66" si="1391">HB61+HA61</f>
        <v>292.99999999999983</v>
      </c>
      <c r="HD61" s="2">
        <f t="shared" ref="HD61:HD66" si="1392">+DS61</f>
        <v>48</v>
      </c>
      <c r="HE61" s="2">
        <f t="shared" ref="HE61:HE66" si="1393">+DT61</f>
        <v>9</v>
      </c>
      <c r="HF61" s="2">
        <f t="shared" ref="HF61:HF66" si="1394">+DU61</f>
        <v>437</v>
      </c>
      <c r="HG61" s="2">
        <f t="shared" ref="HG61:HH66" si="1395">+DV61</f>
        <v>0</v>
      </c>
      <c r="HH61" s="10">
        <f t="shared" si="1395"/>
        <v>494</v>
      </c>
      <c r="HI61" s="9">
        <f t="shared" ref="HI61:HI66" si="1396">DX61</f>
        <v>5.7000000000000002E-3</v>
      </c>
      <c r="HJ61" s="9">
        <f t="shared" ref="HJ61:HJ66" si="1397">DY61</f>
        <v>4.3700000000000003E-2</v>
      </c>
      <c r="HK61" s="65">
        <f t="shared" si="107"/>
        <v>4.9399999999999999E-2</v>
      </c>
      <c r="HL61" s="65">
        <f t="shared" si="108"/>
        <v>4.9399999999999999E-2</v>
      </c>
      <c r="HM61" s="6">
        <f t="shared" si="937"/>
        <v>10000</v>
      </c>
      <c r="HN61" s="6">
        <f t="shared" si="938"/>
        <v>200.00000000000017</v>
      </c>
      <c r="HO61" s="10">
        <f t="shared" si="939"/>
        <v>293.99999999999983</v>
      </c>
      <c r="HP61" s="10">
        <f t="shared" si="940"/>
        <v>292.99999999999983</v>
      </c>
      <c r="HQ61" s="10">
        <f t="shared" ref="HQ61:HQ66" si="1398">HO61-HP61</f>
        <v>1</v>
      </c>
      <c r="HR61" s="8">
        <v>614.40017</v>
      </c>
      <c r="HS61" s="10">
        <f t="shared" ref="HS61:HS66" si="1399">HR61*HQ61</f>
        <v>614.40017</v>
      </c>
      <c r="HT61" s="10">
        <f t="shared" si="941"/>
        <v>-293.99999999999983</v>
      </c>
      <c r="HU61" s="66">
        <v>0</v>
      </c>
      <c r="HV61" s="6"/>
    </row>
    <row r="62" spans="1:230" s="44" customFormat="1" ht="33" customHeight="1" x14ac:dyDescent="0.5">
      <c r="A62" s="6">
        <v>5791</v>
      </c>
      <c r="B62" s="2" t="s">
        <v>230</v>
      </c>
      <c r="C62" s="2" t="s">
        <v>167</v>
      </c>
      <c r="D62" s="2" t="s">
        <v>204</v>
      </c>
      <c r="E62" s="35" t="s">
        <v>53</v>
      </c>
      <c r="F62" s="2">
        <v>5</v>
      </c>
      <c r="G62" s="1">
        <v>257586</v>
      </c>
      <c r="H62" s="41" t="s">
        <v>212</v>
      </c>
      <c r="I62" s="30">
        <v>1.02</v>
      </c>
      <c r="J62" s="9">
        <v>2.0000000000000018E-2</v>
      </c>
      <c r="K62" s="4">
        <v>12259</v>
      </c>
      <c r="L62" s="2"/>
      <c r="M62" s="2">
        <v>10000</v>
      </c>
      <c r="N62" s="6">
        <f t="shared" si="1348"/>
        <v>10000</v>
      </c>
      <c r="O62" s="6">
        <f t="shared" si="1349"/>
        <v>0</v>
      </c>
      <c r="P62" s="6">
        <f t="shared" si="1350"/>
        <v>200.00000000000017</v>
      </c>
      <c r="Q62" s="6">
        <f t="shared" si="1351"/>
        <v>200.00000000000017</v>
      </c>
      <c r="R62" s="16">
        <v>0</v>
      </c>
      <c r="S62" s="16">
        <v>0</v>
      </c>
      <c r="T62" s="16">
        <v>0</v>
      </c>
      <c r="U62" s="16">
        <v>0</v>
      </c>
      <c r="V62" s="10">
        <f t="shared" si="1352"/>
        <v>0</v>
      </c>
      <c r="W62" s="10">
        <v>0</v>
      </c>
      <c r="X62" s="16">
        <v>0</v>
      </c>
      <c r="Y62" s="16">
        <v>0</v>
      </c>
      <c r="Z62" s="16">
        <v>0</v>
      </c>
      <c r="AA62" s="10">
        <f t="shared" si="1353"/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  <c r="AK62" s="16">
        <v>0</v>
      </c>
      <c r="AL62" s="16">
        <v>0</v>
      </c>
      <c r="AM62" s="16">
        <v>0</v>
      </c>
      <c r="AN62" s="16">
        <v>0</v>
      </c>
      <c r="AO62" s="16">
        <v>0</v>
      </c>
      <c r="AP62" s="16">
        <v>0</v>
      </c>
      <c r="AQ62" s="16">
        <v>0</v>
      </c>
      <c r="AR62" s="16">
        <v>0</v>
      </c>
      <c r="AS62" s="16">
        <v>0</v>
      </c>
      <c r="AT62" s="16">
        <v>0</v>
      </c>
      <c r="AU62" s="16">
        <v>0</v>
      </c>
      <c r="AV62" s="16">
        <v>0</v>
      </c>
      <c r="AW62" s="16">
        <v>0</v>
      </c>
      <c r="AX62" s="16">
        <v>0</v>
      </c>
      <c r="AY62" s="16">
        <v>0</v>
      </c>
      <c r="AZ62" s="16">
        <v>0</v>
      </c>
      <c r="BA62" s="16">
        <v>0</v>
      </c>
      <c r="BB62" s="16">
        <v>0</v>
      </c>
      <c r="BC62" s="16">
        <v>0</v>
      </c>
      <c r="BD62" s="16">
        <v>0</v>
      </c>
      <c r="BE62" s="16">
        <v>0</v>
      </c>
      <c r="BF62" s="16">
        <v>0</v>
      </c>
      <c r="BG62" s="16">
        <v>0</v>
      </c>
      <c r="BH62" s="16">
        <v>0</v>
      </c>
      <c r="BI62" s="16">
        <v>0</v>
      </c>
      <c r="BJ62" s="16">
        <v>0</v>
      </c>
      <c r="BK62" s="16">
        <v>0</v>
      </c>
      <c r="BL62" s="16">
        <v>0</v>
      </c>
      <c r="BM62" s="16">
        <v>0</v>
      </c>
      <c r="BN62" s="16">
        <v>0</v>
      </c>
      <c r="BO62" s="16">
        <v>0</v>
      </c>
      <c r="BP62" s="16">
        <v>0</v>
      </c>
      <c r="BQ62" s="16">
        <v>0</v>
      </c>
      <c r="BR62" s="16">
        <v>0</v>
      </c>
      <c r="BS62" s="16">
        <v>0</v>
      </c>
      <c r="BT62" s="16">
        <v>0</v>
      </c>
      <c r="BU62" s="16">
        <v>0</v>
      </c>
      <c r="BV62" s="16">
        <v>0</v>
      </c>
      <c r="BW62" s="16">
        <v>0</v>
      </c>
      <c r="BX62" s="16">
        <v>0</v>
      </c>
      <c r="BY62" s="16">
        <v>0</v>
      </c>
      <c r="BZ62" s="6">
        <v>0</v>
      </c>
      <c r="CA62" s="6">
        <v>0</v>
      </c>
      <c r="CB62" s="2">
        <v>0</v>
      </c>
      <c r="CC62" s="2">
        <v>0</v>
      </c>
      <c r="CD62" s="2">
        <v>0</v>
      </c>
      <c r="CE62" s="10">
        <f>IFERROR(VLOOKUP(G62,'[1]Ass MF'!G$2:H$491,2,0),0)</f>
        <v>0</v>
      </c>
      <c r="CF62" s="10">
        <v>0</v>
      </c>
      <c r="CG62" s="10">
        <v>0</v>
      </c>
      <c r="CH62" s="10">
        <v>0</v>
      </c>
      <c r="CI62" s="10">
        <f t="shared" si="1354"/>
        <v>0</v>
      </c>
      <c r="CJ62" s="4">
        <v>0</v>
      </c>
      <c r="CK62" s="4">
        <v>0</v>
      </c>
      <c r="CL62" s="4">
        <v>0</v>
      </c>
      <c r="CM62" s="4">
        <v>0</v>
      </c>
      <c r="CN62" s="4">
        <f t="shared" si="1355"/>
        <v>0</v>
      </c>
      <c r="CO62" s="2">
        <v>0</v>
      </c>
      <c r="CP62" s="2">
        <v>0</v>
      </c>
      <c r="CQ62" s="2">
        <v>0</v>
      </c>
      <c r="CR62" s="2">
        <v>0</v>
      </c>
      <c r="CS62" s="10">
        <f t="shared" si="1356"/>
        <v>0</v>
      </c>
      <c r="CT62" s="2">
        <v>0</v>
      </c>
      <c r="CU62" s="2">
        <v>0</v>
      </c>
      <c r="CV62" s="2">
        <v>0</v>
      </c>
      <c r="CW62" s="2">
        <v>0</v>
      </c>
      <c r="CX62" s="10">
        <f t="shared" si="1357"/>
        <v>0</v>
      </c>
      <c r="CY62" s="10">
        <v>5</v>
      </c>
      <c r="CZ62" s="10">
        <v>22</v>
      </c>
      <c r="DA62" s="10">
        <v>0</v>
      </c>
      <c r="DB62" s="2"/>
      <c r="DC62" s="10">
        <f t="shared" si="1358"/>
        <v>27</v>
      </c>
      <c r="DD62" s="10">
        <v>5</v>
      </c>
      <c r="DE62" s="10">
        <v>5</v>
      </c>
      <c r="DF62" s="10">
        <v>242</v>
      </c>
      <c r="DG62" s="10">
        <v>1</v>
      </c>
      <c r="DH62" s="10">
        <f t="shared" si="1359"/>
        <v>253</v>
      </c>
      <c r="DI62" s="10">
        <v>0</v>
      </c>
      <c r="DJ62" s="10">
        <v>0</v>
      </c>
      <c r="DK62" s="10">
        <f>IFERROR(VLOOKUP(G62,'[2]Rep MF'!G$2:H$233,2,0),0)</f>
        <v>27</v>
      </c>
      <c r="DL62" s="10">
        <v>0</v>
      </c>
      <c r="DM62" s="10">
        <f t="shared" si="1360"/>
        <v>27</v>
      </c>
      <c r="DN62" s="10">
        <v>0</v>
      </c>
      <c r="DO62" s="10">
        <v>0</v>
      </c>
      <c r="DP62" s="10">
        <v>1</v>
      </c>
      <c r="DQ62" s="10">
        <v>0</v>
      </c>
      <c r="DR62" s="10">
        <f t="shared" si="1361"/>
        <v>1</v>
      </c>
      <c r="DS62" s="10">
        <f t="shared" si="1362"/>
        <v>10</v>
      </c>
      <c r="DT62" s="10">
        <f t="shared" si="1363"/>
        <v>27</v>
      </c>
      <c r="DU62" s="10">
        <f t="shared" si="1364"/>
        <v>270</v>
      </c>
      <c r="DV62" s="10">
        <f t="shared" si="1365"/>
        <v>1</v>
      </c>
      <c r="DW62" s="4">
        <f t="shared" si="1366"/>
        <v>308</v>
      </c>
      <c r="DX62" s="12">
        <f t="shared" si="1367"/>
        <v>3.7000000000000002E-3</v>
      </c>
      <c r="DY62" s="9">
        <f t="shared" si="1368"/>
        <v>2.7099999999999999E-2</v>
      </c>
      <c r="DZ62" s="12">
        <f t="shared" si="1369"/>
        <v>3.0800000000000001E-2</v>
      </c>
      <c r="EA62" s="16">
        <v>0</v>
      </c>
      <c r="EB62" s="6">
        <v>0</v>
      </c>
      <c r="EC62" s="10">
        <f t="shared" si="1370"/>
        <v>0</v>
      </c>
      <c r="ED62" s="6">
        <v>0</v>
      </c>
      <c r="EE62" s="6">
        <v>0</v>
      </c>
      <c r="EF62" s="6">
        <v>0</v>
      </c>
      <c r="EG62" s="6">
        <v>0</v>
      </c>
      <c r="EH62" s="6">
        <v>0</v>
      </c>
      <c r="EI62" s="6">
        <v>0</v>
      </c>
      <c r="EJ62" s="6">
        <v>0</v>
      </c>
      <c r="EK62" s="6">
        <v>0</v>
      </c>
      <c r="EL62" s="6">
        <v>0</v>
      </c>
      <c r="EM62" s="6">
        <v>0</v>
      </c>
      <c r="EN62" s="6">
        <v>0</v>
      </c>
      <c r="EO62" s="6">
        <f t="shared" si="1371"/>
        <v>0</v>
      </c>
      <c r="EP62" s="6">
        <v>0</v>
      </c>
      <c r="EQ62" s="6">
        <v>0</v>
      </c>
      <c r="ER62" s="6">
        <v>0</v>
      </c>
      <c r="ES62" s="6">
        <v>0</v>
      </c>
      <c r="ET62" s="6">
        <v>0</v>
      </c>
      <c r="EU62" s="6">
        <v>0</v>
      </c>
      <c r="EV62" s="6">
        <v>0</v>
      </c>
      <c r="EW62" s="6">
        <v>0</v>
      </c>
      <c r="EX62" s="6">
        <v>0</v>
      </c>
      <c r="EY62" s="6">
        <v>0</v>
      </c>
      <c r="EZ62" s="6">
        <v>0</v>
      </c>
      <c r="FA62" s="6">
        <v>0</v>
      </c>
      <c r="FB62" s="6">
        <v>0</v>
      </c>
      <c r="FC62" s="6">
        <v>0</v>
      </c>
      <c r="FD62" s="6">
        <f t="shared" si="1372"/>
        <v>0</v>
      </c>
      <c r="FE62" s="6">
        <v>0</v>
      </c>
      <c r="FF62" s="6">
        <v>0</v>
      </c>
      <c r="FG62" s="6">
        <f t="shared" si="1373"/>
        <v>0</v>
      </c>
      <c r="FH62" s="6">
        <v>0</v>
      </c>
      <c r="FI62" s="6">
        <v>0</v>
      </c>
      <c r="FJ62" s="6">
        <f t="shared" si="1374"/>
        <v>0</v>
      </c>
      <c r="FK62" s="6">
        <v>0</v>
      </c>
      <c r="FL62" s="6">
        <v>0</v>
      </c>
      <c r="FM62" s="6">
        <f t="shared" si="1375"/>
        <v>0</v>
      </c>
      <c r="FN62" s="6">
        <v>0</v>
      </c>
      <c r="FO62" s="6">
        <v>0</v>
      </c>
      <c r="FP62" s="6">
        <f t="shared" si="1376"/>
        <v>0</v>
      </c>
      <c r="FQ62" s="6">
        <v>0</v>
      </c>
      <c r="FR62" s="6">
        <v>0</v>
      </c>
      <c r="FS62" s="6">
        <f t="shared" si="1377"/>
        <v>0</v>
      </c>
      <c r="FT62" s="6">
        <v>0</v>
      </c>
      <c r="FU62" s="6">
        <v>0</v>
      </c>
      <c r="FV62" s="6">
        <f t="shared" si="1378"/>
        <v>0</v>
      </c>
      <c r="FW62" s="6">
        <v>0</v>
      </c>
      <c r="FX62" s="6">
        <v>0</v>
      </c>
      <c r="FY62" s="6">
        <f t="shared" si="1379"/>
        <v>0</v>
      </c>
      <c r="FZ62" s="6">
        <v>0</v>
      </c>
      <c r="GA62" s="6">
        <v>0</v>
      </c>
      <c r="GB62" s="6">
        <f t="shared" si="1380"/>
        <v>0</v>
      </c>
      <c r="GC62" s="6">
        <v>0</v>
      </c>
      <c r="GD62" s="6">
        <v>0</v>
      </c>
      <c r="GE62" s="6">
        <f t="shared" si="1381"/>
        <v>0</v>
      </c>
      <c r="GF62" s="6">
        <v>0</v>
      </c>
      <c r="GG62" s="6">
        <v>0</v>
      </c>
      <c r="GH62" s="6">
        <f t="shared" si="1382"/>
        <v>0</v>
      </c>
      <c r="GI62" s="6">
        <v>0</v>
      </c>
      <c r="GJ62" s="6">
        <v>0</v>
      </c>
      <c r="GK62" s="6">
        <f t="shared" si="1383"/>
        <v>0</v>
      </c>
      <c r="GL62" s="10">
        <v>0</v>
      </c>
      <c r="GM62" s="10">
        <v>0</v>
      </c>
      <c r="GN62" s="10">
        <f t="shared" si="1384"/>
        <v>0</v>
      </c>
      <c r="GO62" s="6">
        <v>0</v>
      </c>
      <c r="GP62" s="6">
        <v>0</v>
      </c>
      <c r="GQ62" s="6">
        <f t="shared" si="1385"/>
        <v>0</v>
      </c>
      <c r="GR62" s="2"/>
      <c r="GS62" s="2"/>
      <c r="GT62" s="6">
        <f t="shared" si="1386"/>
        <v>0</v>
      </c>
      <c r="GU62" s="6">
        <v>79.999999999999829</v>
      </c>
      <c r="GV62" s="6">
        <v>0</v>
      </c>
      <c r="GW62" s="6">
        <f t="shared" si="1387"/>
        <v>79.999999999999829</v>
      </c>
      <c r="GX62" s="6">
        <v>27</v>
      </c>
      <c r="GY62" s="6">
        <v>0</v>
      </c>
      <c r="GZ62" s="6">
        <f t="shared" si="1388"/>
        <v>27</v>
      </c>
      <c r="HA62" s="10">
        <f t="shared" si="1389"/>
        <v>106.99999999999983</v>
      </c>
      <c r="HB62" s="10">
        <f t="shared" si="1390"/>
        <v>0</v>
      </c>
      <c r="HC62" s="10">
        <f t="shared" si="1391"/>
        <v>106.99999999999983</v>
      </c>
      <c r="HD62" s="2">
        <f t="shared" si="1392"/>
        <v>10</v>
      </c>
      <c r="HE62" s="2">
        <f t="shared" si="1393"/>
        <v>27</v>
      </c>
      <c r="HF62" s="2">
        <f t="shared" si="1394"/>
        <v>270</v>
      </c>
      <c r="HG62" s="2">
        <f t="shared" si="1395"/>
        <v>1</v>
      </c>
      <c r="HH62" s="10">
        <f t="shared" si="1395"/>
        <v>308</v>
      </c>
      <c r="HI62" s="9">
        <f t="shared" si="1396"/>
        <v>3.7000000000000002E-3</v>
      </c>
      <c r="HJ62" s="9">
        <f t="shared" si="1397"/>
        <v>2.7099999999999999E-2</v>
      </c>
      <c r="HK62" s="65">
        <f t="shared" si="107"/>
        <v>3.0800000000000001E-2</v>
      </c>
      <c r="HL62" s="65">
        <f t="shared" si="108"/>
        <v>3.0800000000000001E-2</v>
      </c>
      <c r="HM62" s="6">
        <f t="shared" si="937"/>
        <v>10000</v>
      </c>
      <c r="HN62" s="6">
        <f t="shared" si="938"/>
        <v>200.00000000000017</v>
      </c>
      <c r="HO62" s="10">
        <f t="shared" si="939"/>
        <v>107.99999999999983</v>
      </c>
      <c r="HP62" s="10">
        <f t="shared" si="940"/>
        <v>106.99999999999983</v>
      </c>
      <c r="HQ62" s="10">
        <f t="shared" si="1398"/>
        <v>1</v>
      </c>
      <c r="HR62" s="8">
        <v>1110.97533</v>
      </c>
      <c r="HS62" s="10">
        <f t="shared" si="1399"/>
        <v>1110.97533</v>
      </c>
      <c r="HT62" s="10">
        <f t="shared" si="941"/>
        <v>-107.99999999999983</v>
      </c>
      <c r="HU62" s="66">
        <v>0</v>
      </c>
      <c r="HV62" s="6"/>
    </row>
    <row r="63" spans="1:230" s="44" customFormat="1" ht="33" customHeight="1" x14ac:dyDescent="0.5">
      <c r="A63" s="6">
        <v>5792</v>
      </c>
      <c r="B63" s="2" t="s">
        <v>230</v>
      </c>
      <c r="C63" s="2" t="s">
        <v>167</v>
      </c>
      <c r="D63" s="2" t="s">
        <v>204</v>
      </c>
      <c r="E63" s="35" t="s">
        <v>53</v>
      </c>
      <c r="F63" s="2">
        <v>6</v>
      </c>
      <c r="G63" s="1">
        <v>257587</v>
      </c>
      <c r="H63" s="41" t="s">
        <v>213</v>
      </c>
      <c r="I63" s="30">
        <v>1.02</v>
      </c>
      <c r="J63" s="9">
        <v>2.0000000000000018E-2</v>
      </c>
      <c r="K63" s="4">
        <v>5100</v>
      </c>
      <c r="L63" s="2"/>
      <c r="M63" s="4">
        <v>5000</v>
      </c>
      <c r="N63" s="6">
        <f t="shared" si="1348"/>
        <v>5000</v>
      </c>
      <c r="O63" s="6">
        <f t="shared" si="1349"/>
        <v>0</v>
      </c>
      <c r="P63" s="6">
        <f t="shared" si="1350"/>
        <v>100.00000000000009</v>
      </c>
      <c r="Q63" s="6">
        <f t="shared" si="1351"/>
        <v>100.00000000000009</v>
      </c>
      <c r="R63" s="16">
        <v>0</v>
      </c>
      <c r="S63" s="16">
        <v>0</v>
      </c>
      <c r="T63" s="16">
        <v>0</v>
      </c>
      <c r="U63" s="16">
        <v>0</v>
      </c>
      <c r="V63" s="10">
        <f t="shared" si="1352"/>
        <v>0</v>
      </c>
      <c r="W63" s="10">
        <v>0</v>
      </c>
      <c r="X63" s="16">
        <v>0</v>
      </c>
      <c r="Y63" s="16">
        <v>0</v>
      </c>
      <c r="Z63" s="16">
        <v>0</v>
      </c>
      <c r="AA63" s="10">
        <f t="shared" si="1353"/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  <c r="AK63" s="16">
        <v>0</v>
      </c>
      <c r="AL63" s="16">
        <v>0</v>
      </c>
      <c r="AM63" s="16">
        <v>0</v>
      </c>
      <c r="AN63" s="16">
        <v>0</v>
      </c>
      <c r="AO63" s="16">
        <v>0</v>
      </c>
      <c r="AP63" s="16">
        <v>0</v>
      </c>
      <c r="AQ63" s="16">
        <v>0</v>
      </c>
      <c r="AR63" s="16">
        <v>0</v>
      </c>
      <c r="AS63" s="16">
        <v>0</v>
      </c>
      <c r="AT63" s="16">
        <v>0</v>
      </c>
      <c r="AU63" s="16">
        <v>0</v>
      </c>
      <c r="AV63" s="16">
        <v>0</v>
      </c>
      <c r="AW63" s="16">
        <v>0</v>
      </c>
      <c r="AX63" s="16">
        <v>0</v>
      </c>
      <c r="AY63" s="16">
        <v>0</v>
      </c>
      <c r="AZ63" s="16">
        <v>0</v>
      </c>
      <c r="BA63" s="16">
        <v>0</v>
      </c>
      <c r="BB63" s="16">
        <v>0</v>
      </c>
      <c r="BC63" s="16">
        <v>0</v>
      </c>
      <c r="BD63" s="16">
        <v>0</v>
      </c>
      <c r="BE63" s="16">
        <v>0</v>
      </c>
      <c r="BF63" s="16">
        <v>0</v>
      </c>
      <c r="BG63" s="16">
        <v>0</v>
      </c>
      <c r="BH63" s="16">
        <v>0</v>
      </c>
      <c r="BI63" s="16">
        <v>0</v>
      </c>
      <c r="BJ63" s="16">
        <v>0</v>
      </c>
      <c r="BK63" s="16">
        <v>0</v>
      </c>
      <c r="BL63" s="16">
        <v>0</v>
      </c>
      <c r="BM63" s="16">
        <v>0</v>
      </c>
      <c r="BN63" s="16">
        <v>0</v>
      </c>
      <c r="BO63" s="16">
        <v>0</v>
      </c>
      <c r="BP63" s="16">
        <v>0</v>
      </c>
      <c r="BQ63" s="16">
        <v>0</v>
      </c>
      <c r="BR63" s="16">
        <v>0</v>
      </c>
      <c r="BS63" s="16">
        <v>0</v>
      </c>
      <c r="BT63" s="16">
        <v>0</v>
      </c>
      <c r="BU63" s="16">
        <v>0</v>
      </c>
      <c r="BV63" s="16">
        <v>0</v>
      </c>
      <c r="BW63" s="16">
        <v>0</v>
      </c>
      <c r="BX63" s="16">
        <v>0</v>
      </c>
      <c r="BY63" s="16">
        <v>0</v>
      </c>
      <c r="BZ63" s="6">
        <v>0</v>
      </c>
      <c r="CA63" s="6">
        <v>0</v>
      </c>
      <c r="CB63" s="2">
        <v>0</v>
      </c>
      <c r="CC63" s="2">
        <v>0</v>
      </c>
      <c r="CD63" s="2">
        <v>0</v>
      </c>
      <c r="CE63" s="10">
        <f>IFERROR(VLOOKUP(G63,'[1]Ass MF'!G$2:H$491,2,0),0)</f>
        <v>0</v>
      </c>
      <c r="CF63" s="10">
        <v>0</v>
      </c>
      <c r="CG63" s="10">
        <v>0</v>
      </c>
      <c r="CH63" s="10">
        <v>0</v>
      </c>
      <c r="CI63" s="10">
        <f t="shared" si="1354"/>
        <v>0</v>
      </c>
      <c r="CJ63" s="4">
        <v>0</v>
      </c>
      <c r="CK63" s="4">
        <v>0</v>
      </c>
      <c r="CL63" s="4">
        <v>0</v>
      </c>
      <c r="CM63" s="4">
        <v>0</v>
      </c>
      <c r="CN63" s="4">
        <f t="shared" si="1355"/>
        <v>0</v>
      </c>
      <c r="CO63" s="2">
        <v>0</v>
      </c>
      <c r="CP63" s="2">
        <v>0</v>
      </c>
      <c r="CQ63" s="2">
        <v>0</v>
      </c>
      <c r="CR63" s="2">
        <v>0</v>
      </c>
      <c r="CS63" s="10">
        <f t="shared" si="1356"/>
        <v>0</v>
      </c>
      <c r="CT63" s="2">
        <v>0</v>
      </c>
      <c r="CU63" s="2">
        <v>0</v>
      </c>
      <c r="CV63" s="2">
        <v>0</v>
      </c>
      <c r="CW63" s="2">
        <v>0</v>
      </c>
      <c r="CX63" s="10">
        <f t="shared" si="1357"/>
        <v>0</v>
      </c>
      <c r="CY63" s="10">
        <v>14</v>
      </c>
      <c r="CZ63" s="10">
        <v>1</v>
      </c>
      <c r="DA63" s="10">
        <v>0</v>
      </c>
      <c r="DB63" s="2"/>
      <c r="DC63" s="10">
        <f t="shared" si="1358"/>
        <v>15</v>
      </c>
      <c r="DD63" s="10">
        <v>0</v>
      </c>
      <c r="DE63" s="10">
        <v>0</v>
      </c>
      <c r="DF63" s="10">
        <v>147</v>
      </c>
      <c r="DG63" s="10">
        <v>0</v>
      </c>
      <c r="DH63" s="10">
        <f t="shared" si="1359"/>
        <v>147</v>
      </c>
      <c r="DI63" s="10">
        <v>0</v>
      </c>
      <c r="DJ63" s="10">
        <v>0</v>
      </c>
      <c r="DK63" s="10">
        <f>IFERROR(VLOOKUP(G63,'[2]Rep MF'!G$2:H$233,2,0),0)</f>
        <v>7</v>
      </c>
      <c r="DL63" s="10">
        <v>0</v>
      </c>
      <c r="DM63" s="10">
        <f t="shared" si="1360"/>
        <v>7</v>
      </c>
      <c r="DN63" s="10">
        <v>0</v>
      </c>
      <c r="DO63" s="10">
        <v>0</v>
      </c>
      <c r="DP63" s="10">
        <v>13</v>
      </c>
      <c r="DQ63" s="10">
        <v>0</v>
      </c>
      <c r="DR63" s="10">
        <f t="shared" si="1361"/>
        <v>13</v>
      </c>
      <c r="DS63" s="10">
        <f t="shared" si="1362"/>
        <v>14</v>
      </c>
      <c r="DT63" s="10">
        <f t="shared" si="1363"/>
        <v>1</v>
      </c>
      <c r="DU63" s="10">
        <f t="shared" si="1364"/>
        <v>167</v>
      </c>
      <c r="DV63" s="10">
        <f t="shared" si="1365"/>
        <v>0</v>
      </c>
      <c r="DW63" s="4">
        <f t="shared" si="1366"/>
        <v>182</v>
      </c>
      <c r="DX63" s="12">
        <f t="shared" si="1367"/>
        <v>3.0000000000000001E-3</v>
      </c>
      <c r="DY63" s="9">
        <f t="shared" si="1368"/>
        <v>3.3399999999999999E-2</v>
      </c>
      <c r="DZ63" s="12">
        <f t="shared" si="1369"/>
        <v>3.6400000000000002E-2</v>
      </c>
      <c r="EA63" s="16">
        <v>0</v>
      </c>
      <c r="EB63" s="6">
        <v>0</v>
      </c>
      <c r="EC63" s="10">
        <f t="shared" si="1370"/>
        <v>0</v>
      </c>
      <c r="ED63" s="6">
        <v>0</v>
      </c>
      <c r="EE63" s="6">
        <v>0</v>
      </c>
      <c r="EF63" s="6">
        <v>0</v>
      </c>
      <c r="EG63" s="6">
        <v>0</v>
      </c>
      <c r="EH63" s="6">
        <v>0</v>
      </c>
      <c r="EI63" s="6">
        <v>0</v>
      </c>
      <c r="EJ63" s="6">
        <v>0</v>
      </c>
      <c r="EK63" s="6">
        <v>0</v>
      </c>
      <c r="EL63" s="6">
        <v>0</v>
      </c>
      <c r="EM63" s="6">
        <v>0</v>
      </c>
      <c r="EN63" s="6">
        <v>0</v>
      </c>
      <c r="EO63" s="6">
        <f t="shared" si="1371"/>
        <v>0</v>
      </c>
      <c r="EP63" s="6">
        <v>0</v>
      </c>
      <c r="EQ63" s="6">
        <v>0</v>
      </c>
      <c r="ER63" s="6">
        <v>0</v>
      </c>
      <c r="ES63" s="6">
        <v>0</v>
      </c>
      <c r="ET63" s="6">
        <v>0</v>
      </c>
      <c r="EU63" s="6">
        <v>0</v>
      </c>
      <c r="EV63" s="6">
        <v>0</v>
      </c>
      <c r="EW63" s="6">
        <v>0</v>
      </c>
      <c r="EX63" s="6">
        <v>0</v>
      </c>
      <c r="EY63" s="6">
        <v>0</v>
      </c>
      <c r="EZ63" s="6">
        <v>0</v>
      </c>
      <c r="FA63" s="6">
        <v>0</v>
      </c>
      <c r="FB63" s="6">
        <v>0</v>
      </c>
      <c r="FC63" s="6">
        <v>0</v>
      </c>
      <c r="FD63" s="6">
        <f t="shared" si="1372"/>
        <v>0</v>
      </c>
      <c r="FE63" s="6">
        <v>0</v>
      </c>
      <c r="FF63" s="6">
        <v>0</v>
      </c>
      <c r="FG63" s="6">
        <f t="shared" si="1373"/>
        <v>0</v>
      </c>
      <c r="FH63" s="6">
        <v>0</v>
      </c>
      <c r="FI63" s="6">
        <v>0</v>
      </c>
      <c r="FJ63" s="6">
        <f t="shared" si="1374"/>
        <v>0</v>
      </c>
      <c r="FK63" s="6">
        <v>0</v>
      </c>
      <c r="FL63" s="6">
        <v>0</v>
      </c>
      <c r="FM63" s="6">
        <f t="shared" si="1375"/>
        <v>0</v>
      </c>
      <c r="FN63" s="6">
        <v>0</v>
      </c>
      <c r="FO63" s="6">
        <v>0</v>
      </c>
      <c r="FP63" s="6">
        <f t="shared" si="1376"/>
        <v>0</v>
      </c>
      <c r="FQ63" s="6">
        <v>0</v>
      </c>
      <c r="FR63" s="6">
        <v>0</v>
      </c>
      <c r="FS63" s="6">
        <f t="shared" si="1377"/>
        <v>0</v>
      </c>
      <c r="FT63" s="6">
        <v>0</v>
      </c>
      <c r="FU63" s="6">
        <v>0</v>
      </c>
      <c r="FV63" s="6">
        <f t="shared" si="1378"/>
        <v>0</v>
      </c>
      <c r="FW63" s="6">
        <v>0</v>
      </c>
      <c r="FX63" s="6">
        <v>0</v>
      </c>
      <c r="FY63" s="6">
        <f t="shared" si="1379"/>
        <v>0</v>
      </c>
      <c r="FZ63" s="6">
        <v>0</v>
      </c>
      <c r="GA63" s="6">
        <v>0</v>
      </c>
      <c r="GB63" s="6">
        <f t="shared" si="1380"/>
        <v>0</v>
      </c>
      <c r="GC63" s="6">
        <v>0</v>
      </c>
      <c r="GD63" s="6">
        <v>0</v>
      </c>
      <c r="GE63" s="6">
        <f t="shared" si="1381"/>
        <v>0</v>
      </c>
      <c r="GF63" s="6">
        <v>0</v>
      </c>
      <c r="GG63" s="6">
        <v>0</v>
      </c>
      <c r="GH63" s="6">
        <f t="shared" si="1382"/>
        <v>0</v>
      </c>
      <c r="GI63" s="6">
        <v>0</v>
      </c>
      <c r="GJ63" s="6">
        <v>0</v>
      </c>
      <c r="GK63" s="6">
        <f t="shared" si="1383"/>
        <v>0</v>
      </c>
      <c r="GL63" s="10">
        <v>0</v>
      </c>
      <c r="GM63" s="10">
        <v>0</v>
      </c>
      <c r="GN63" s="10">
        <f t="shared" si="1384"/>
        <v>0</v>
      </c>
      <c r="GO63" s="6">
        <v>0</v>
      </c>
      <c r="GP63" s="6">
        <v>0</v>
      </c>
      <c r="GQ63" s="6">
        <f t="shared" si="1385"/>
        <v>0</v>
      </c>
      <c r="GR63" s="2"/>
      <c r="GS63" s="2"/>
      <c r="GT63" s="6">
        <f t="shared" si="1386"/>
        <v>0</v>
      </c>
      <c r="GU63" s="6">
        <v>61.999999999999915</v>
      </c>
      <c r="GV63" s="6">
        <v>0</v>
      </c>
      <c r="GW63" s="6">
        <f t="shared" si="1387"/>
        <v>61.999999999999915</v>
      </c>
      <c r="GX63" s="6">
        <v>7</v>
      </c>
      <c r="GY63" s="6">
        <v>0</v>
      </c>
      <c r="GZ63" s="6">
        <f t="shared" si="1388"/>
        <v>7</v>
      </c>
      <c r="HA63" s="10">
        <f t="shared" si="1389"/>
        <v>68.999999999999915</v>
      </c>
      <c r="HB63" s="10">
        <f t="shared" si="1390"/>
        <v>0</v>
      </c>
      <c r="HC63" s="10">
        <f t="shared" si="1391"/>
        <v>68.999999999999915</v>
      </c>
      <c r="HD63" s="2">
        <f t="shared" si="1392"/>
        <v>14</v>
      </c>
      <c r="HE63" s="2">
        <f t="shared" si="1393"/>
        <v>1</v>
      </c>
      <c r="HF63" s="2">
        <f t="shared" si="1394"/>
        <v>167</v>
      </c>
      <c r="HG63" s="2">
        <f t="shared" si="1395"/>
        <v>0</v>
      </c>
      <c r="HH63" s="10">
        <f t="shared" si="1395"/>
        <v>182</v>
      </c>
      <c r="HI63" s="9">
        <f t="shared" si="1396"/>
        <v>3.0000000000000001E-3</v>
      </c>
      <c r="HJ63" s="9">
        <f t="shared" si="1397"/>
        <v>3.3399999999999999E-2</v>
      </c>
      <c r="HK63" s="65">
        <f t="shared" si="107"/>
        <v>3.6400000000000002E-2</v>
      </c>
      <c r="HL63" s="65">
        <f t="shared" si="108"/>
        <v>3.6400000000000002E-2</v>
      </c>
      <c r="HM63" s="6">
        <f t="shared" si="937"/>
        <v>5000</v>
      </c>
      <c r="HN63" s="6">
        <f t="shared" si="938"/>
        <v>100.00000000000009</v>
      </c>
      <c r="HO63" s="10">
        <f t="shared" si="939"/>
        <v>81.999999999999915</v>
      </c>
      <c r="HP63" s="10">
        <f t="shared" si="940"/>
        <v>68.999999999999915</v>
      </c>
      <c r="HQ63" s="10">
        <f t="shared" si="1398"/>
        <v>13</v>
      </c>
      <c r="HR63" s="8">
        <v>24.57601</v>
      </c>
      <c r="HS63" s="10">
        <f t="shared" si="1399"/>
        <v>319.48813000000001</v>
      </c>
      <c r="HT63" s="10">
        <f t="shared" si="941"/>
        <v>-81.999999999999915</v>
      </c>
      <c r="HU63" s="66">
        <v>0</v>
      </c>
      <c r="HV63" s="6"/>
    </row>
    <row r="64" spans="1:230" s="44" customFormat="1" ht="33" customHeight="1" x14ac:dyDescent="0.5">
      <c r="A64" s="6">
        <v>5793</v>
      </c>
      <c r="B64" s="2" t="s">
        <v>230</v>
      </c>
      <c r="C64" s="2" t="s">
        <v>167</v>
      </c>
      <c r="D64" s="2" t="s">
        <v>204</v>
      </c>
      <c r="E64" s="35" t="s">
        <v>53</v>
      </c>
      <c r="F64" s="2">
        <v>7</v>
      </c>
      <c r="G64" s="1">
        <v>257588</v>
      </c>
      <c r="H64" s="41" t="s">
        <v>214</v>
      </c>
      <c r="I64" s="30">
        <v>1.02</v>
      </c>
      <c r="J64" s="9">
        <v>2.0000000000000018E-2</v>
      </c>
      <c r="K64" s="4">
        <v>5107</v>
      </c>
      <c r="L64" s="2"/>
      <c r="M64" s="4">
        <v>5000</v>
      </c>
      <c r="N64" s="6">
        <f t="shared" si="1348"/>
        <v>5000</v>
      </c>
      <c r="O64" s="6">
        <f t="shared" si="1349"/>
        <v>0</v>
      </c>
      <c r="P64" s="6">
        <f t="shared" si="1350"/>
        <v>100.00000000000009</v>
      </c>
      <c r="Q64" s="6">
        <f t="shared" si="1351"/>
        <v>100.00000000000009</v>
      </c>
      <c r="R64" s="16">
        <v>0</v>
      </c>
      <c r="S64" s="16">
        <v>0</v>
      </c>
      <c r="T64" s="16">
        <v>0</v>
      </c>
      <c r="U64" s="16">
        <v>0</v>
      </c>
      <c r="V64" s="10">
        <f t="shared" si="1352"/>
        <v>0</v>
      </c>
      <c r="W64" s="10">
        <v>0</v>
      </c>
      <c r="X64" s="16">
        <v>0</v>
      </c>
      <c r="Y64" s="16">
        <v>0</v>
      </c>
      <c r="Z64" s="16">
        <v>0</v>
      </c>
      <c r="AA64" s="10">
        <f t="shared" si="1353"/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N64" s="16">
        <v>0</v>
      </c>
      <c r="AO64" s="16">
        <v>0</v>
      </c>
      <c r="AP64" s="16">
        <v>0</v>
      </c>
      <c r="AQ64" s="16">
        <v>0</v>
      </c>
      <c r="AR64" s="16">
        <v>0</v>
      </c>
      <c r="AS64" s="16">
        <v>0</v>
      </c>
      <c r="AT64" s="16">
        <v>0</v>
      </c>
      <c r="AU64" s="16">
        <v>0</v>
      </c>
      <c r="AV64" s="16">
        <v>0</v>
      </c>
      <c r="AW64" s="16">
        <v>0</v>
      </c>
      <c r="AX64" s="16">
        <v>0</v>
      </c>
      <c r="AY64" s="16">
        <v>0</v>
      </c>
      <c r="AZ64" s="16">
        <v>0</v>
      </c>
      <c r="BA64" s="16">
        <v>0</v>
      </c>
      <c r="BB64" s="16">
        <v>0</v>
      </c>
      <c r="BC64" s="16">
        <v>0</v>
      </c>
      <c r="BD64" s="16">
        <v>0</v>
      </c>
      <c r="BE64" s="16">
        <v>0</v>
      </c>
      <c r="BF64" s="16">
        <v>0</v>
      </c>
      <c r="BG64" s="16">
        <v>0</v>
      </c>
      <c r="BH64" s="16">
        <v>0</v>
      </c>
      <c r="BI64" s="16">
        <v>0</v>
      </c>
      <c r="BJ64" s="16">
        <v>0</v>
      </c>
      <c r="BK64" s="16">
        <v>0</v>
      </c>
      <c r="BL64" s="16">
        <v>0</v>
      </c>
      <c r="BM64" s="16">
        <v>0</v>
      </c>
      <c r="BN64" s="16">
        <v>0</v>
      </c>
      <c r="BO64" s="16">
        <v>0</v>
      </c>
      <c r="BP64" s="16">
        <v>0</v>
      </c>
      <c r="BQ64" s="16">
        <v>0</v>
      </c>
      <c r="BR64" s="16">
        <v>0</v>
      </c>
      <c r="BS64" s="16">
        <v>0</v>
      </c>
      <c r="BT64" s="16">
        <v>0</v>
      </c>
      <c r="BU64" s="16">
        <v>0</v>
      </c>
      <c r="BV64" s="16">
        <v>0</v>
      </c>
      <c r="BW64" s="16">
        <v>0</v>
      </c>
      <c r="BX64" s="16">
        <v>0</v>
      </c>
      <c r="BY64" s="16">
        <v>0</v>
      </c>
      <c r="BZ64" s="6">
        <v>0</v>
      </c>
      <c r="CA64" s="6">
        <v>0</v>
      </c>
      <c r="CB64" s="2">
        <v>0</v>
      </c>
      <c r="CC64" s="2">
        <v>0</v>
      </c>
      <c r="CD64" s="2">
        <v>0</v>
      </c>
      <c r="CE64" s="10">
        <f>IFERROR(VLOOKUP(G64,'[1]Ass MF'!G$2:H$491,2,0),0)</f>
        <v>0</v>
      </c>
      <c r="CF64" s="10">
        <v>0</v>
      </c>
      <c r="CG64" s="10">
        <v>0</v>
      </c>
      <c r="CH64" s="10">
        <v>0</v>
      </c>
      <c r="CI64" s="10">
        <f t="shared" si="1354"/>
        <v>0</v>
      </c>
      <c r="CJ64" s="4">
        <v>0</v>
      </c>
      <c r="CK64" s="4">
        <v>0</v>
      </c>
      <c r="CL64" s="4">
        <v>0</v>
      </c>
      <c r="CM64" s="4">
        <v>0</v>
      </c>
      <c r="CN64" s="4">
        <f t="shared" si="1355"/>
        <v>0</v>
      </c>
      <c r="CO64" s="2">
        <v>0</v>
      </c>
      <c r="CP64" s="2">
        <v>0</v>
      </c>
      <c r="CQ64" s="2">
        <v>0</v>
      </c>
      <c r="CR64" s="2">
        <v>0</v>
      </c>
      <c r="CS64" s="10">
        <f t="shared" si="1356"/>
        <v>0</v>
      </c>
      <c r="CT64" s="2">
        <v>0</v>
      </c>
      <c r="CU64" s="2">
        <v>0</v>
      </c>
      <c r="CV64" s="2">
        <v>0</v>
      </c>
      <c r="CW64" s="2">
        <v>0</v>
      </c>
      <c r="CX64" s="10">
        <f t="shared" si="1357"/>
        <v>0</v>
      </c>
      <c r="CY64" s="10">
        <v>5</v>
      </c>
      <c r="CZ64" s="10">
        <v>0</v>
      </c>
      <c r="DA64" s="10">
        <v>0</v>
      </c>
      <c r="DB64" s="2"/>
      <c r="DC64" s="10">
        <f t="shared" si="1358"/>
        <v>5</v>
      </c>
      <c r="DD64" s="10">
        <v>0</v>
      </c>
      <c r="DE64" s="10">
        <v>0</v>
      </c>
      <c r="DF64" s="10">
        <v>90</v>
      </c>
      <c r="DG64" s="10">
        <v>0</v>
      </c>
      <c r="DH64" s="10">
        <f t="shared" si="1359"/>
        <v>90</v>
      </c>
      <c r="DI64" s="10">
        <v>0</v>
      </c>
      <c r="DJ64" s="10">
        <v>0</v>
      </c>
      <c r="DK64" s="10">
        <f>IFERROR(VLOOKUP(G64,'[2]Rep MF'!G$2:H$233,2,0),0)</f>
        <v>28</v>
      </c>
      <c r="DL64" s="10">
        <v>0</v>
      </c>
      <c r="DM64" s="10">
        <f t="shared" si="1360"/>
        <v>28</v>
      </c>
      <c r="DN64" s="10">
        <v>0</v>
      </c>
      <c r="DO64" s="10">
        <v>0</v>
      </c>
      <c r="DP64" s="10">
        <v>1</v>
      </c>
      <c r="DQ64" s="10">
        <v>0</v>
      </c>
      <c r="DR64" s="10">
        <f t="shared" si="1361"/>
        <v>1</v>
      </c>
      <c r="DS64" s="10">
        <f t="shared" si="1362"/>
        <v>5</v>
      </c>
      <c r="DT64" s="10">
        <f t="shared" si="1363"/>
        <v>0</v>
      </c>
      <c r="DU64" s="10">
        <f t="shared" si="1364"/>
        <v>119</v>
      </c>
      <c r="DV64" s="10">
        <f t="shared" si="1365"/>
        <v>0</v>
      </c>
      <c r="DW64" s="4">
        <f t="shared" si="1366"/>
        <v>124</v>
      </c>
      <c r="DX64" s="12">
        <f t="shared" si="1367"/>
        <v>1E-3</v>
      </c>
      <c r="DY64" s="9">
        <f t="shared" si="1368"/>
        <v>2.3800000000000002E-2</v>
      </c>
      <c r="DZ64" s="12">
        <f t="shared" si="1369"/>
        <v>2.4799999999999999E-2</v>
      </c>
      <c r="EA64" s="16">
        <v>0</v>
      </c>
      <c r="EB64" s="6">
        <v>0</v>
      </c>
      <c r="EC64" s="10">
        <f t="shared" si="1370"/>
        <v>0</v>
      </c>
      <c r="ED64" s="6">
        <v>0</v>
      </c>
      <c r="EE64" s="6">
        <v>0</v>
      </c>
      <c r="EF64" s="6">
        <v>0</v>
      </c>
      <c r="EG64" s="6">
        <v>0</v>
      </c>
      <c r="EH64" s="6">
        <v>0</v>
      </c>
      <c r="EI64" s="6">
        <v>0</v>
      </c>
      <c r="EJ64" s="6">
        <v>0</v>
      </c>
      <c r="EK64" s="6">
        <v>0</v>
      </c>
      <c r="EL64" s="6">
        <v>0</v>
      </c>
      <c r="EM64" s="6">
        <v>0</v>
      </c>
      <c r="EN64" s="6">
        <v>0</v>
      </c>
      <c r="EO64" s="6">
        <f t="shared" si="1371"/>
        <v>0</v>
      </c>
      <c r="EP64" s="6">
        <v>0</v>
      </c>
      <c r="EQ64" s="6">
        <v>0</v>
      </c>
      <c r="ER64" s="6">
        <v>0</v>
      </c>
      <c r="ES64" s="6">
        <v>0</v>
      </c>
      <c r="ET64" s="6">
        <v>0</v>
      </c>
      <c r="EU64" s="6">
        <v>0</v>
      </c>
      <c r="EV64" s="6">
        <v>0</v>
      </c>
      <c r="EW64" s="6">
        <v>0</v>
      </c>
      <c r="EX64" s="6">
        <v>0</v>
      </c>
      <c r="EY64" s="6">
        <v>0</v>
      </c>
      <c r="EZ64" s="6">
        <v>0</v>
      </c>
      <c r="FA64" s="6">
        <v>0</v>
      </c>
      <c r="FB64" s="6">
        <v>0</v>
      </c>
      <c r="FC64" s="6">
        <v>0</v>
      </c>
      <c r="FD64" s="6">
        <f t="shared" si="1372"/>
        <v>0</v>
      </c>
      <c r="FE64" s="6">
        <v>0</v>
      </c>
      <c r="FF64" s="6">
        <v>0</v>
      </c>
      <c r="FG64" s="6">
        <f t="shared" si="1373"/>
        <v>0</v>
      </c>
      <c r="FH64" s="6">
        <v>0</v>
      </c>
      <c r="FI64" s="6">
        <v>0</v>
      </c>
      <c r="FJ64" s="6">
        <f t="shared" si="1374"/>
        <v>0</v>
      </c>
      <c r="FK64" s="6">
        <v>0</v>
      </c>
      <c r="FL64" s="6">
        <v>0</v>
      </c>
      <c r="FM64" s="6">
        <f t="shared" si="1375"/>
        <v>0</v>
      </c>
      <c r="FN64" s="6">
        <v>0</v>
      </c>
      <c r="FO64" s="6">
        <v>0</v>
      </c>
      <c r="FP64" s="6">
        <f t="shared" si="1376"/>
        <v>0</v>
      </c>
      <c r="FQ64" s="6">
        <v>0</v>
      </c>
      <c r="FR64" s="6">
        <v>0</v>
      </c>
      <c r="FS64" s="6">
        <f t="shared" si="1377"/>
        <v>0</v>
      </c>
      <c r="FT64" s="6">
        <v>0</v>
      </c>
      <c r="FU64" s="6">
        <v>0</v>
      </c>
      <c r="FV64" s="6">
        <f t="shared" si="1378"/>
        <v>0</v>
      </c>
      <c r="FW64" s="6">
        <v>0</v>
      </c>
      <c r="FX64" s="6">
        <v>0</v>
      </c>
      <c r="FY64" s="6">
        <f t="shared" si="1379"/>
        <v>0</v>
      </c>
      <c r="FZ64" s="6">
        <v>0</v>
      </c>
      <c r="GA64" s="6">
        <v>0</v>
      </c>
      <c r="GB64" s="6">
        <f t="shared" si="1380"/>
        <v>0</v>
      </c>
      <c r="GC64" s="6">
        <v>0</v>
      </c>
      <c r="GD64" s="6">
        <v>0</v>
      </c>
      <c r="GE64" s="6">
        <f t="shared" si="1381"/>
        <v>0</v>
      </c>
      <c r="GF64" s="6">
        <v>0</v>
      </c>
      <c r="GG64" s="6">
        <v>0</v>
      </c>
      <c r="GH64" s="6">
        <f t="shared" si="1382"/>
        <v>0</v>
      </c>
      <c r="GI64" s="6">
        <v>0</v>
      </c>
      <c r="GJ64" s="6">
        <v>0</v>
      </c>
      <c r="GK64" s="6">
        <f t="shared" si="1383"/>
        <v>0</v>
      </c>
      <c r="GL64" s="10">
        <v>0</v>
      </c>
      <c r="GM64" s="10">
        <v>0</v>
      </c>
      <c r="GN64" s="10">
        <f t="shared" si="1384"/>
        <v>0</v>
      </c>
      <c r="GO64" s="6">
        <v>0</v>
      </c>
      <c r="GP64" s="6">
        <v>0</v>
      </c>
      <c r="GQ64" s="6">
        <f t="shared" si="1385"/>
        <v>0</v>
      </c>
      <c r="GR64" s="2"/>
      <c r="GS64" s="2"/>
      <c r="GT64" s="6">
        <f t="shared" si="1386"/>
        <v>0</v>
      </c>
      <c r="GU64" s="6">
        <v>0</v>
      </c>
      <c r="GV64" s="6">
        <v>0</v>
      </c>
      <c r="GW64" s="6">
        <f t="shared" si="1387"/>
        <v>0</v>
      </c>
      <c r="GX64" s="6">
        <v>22.999999999999915</v>
      </c>
      <c r="GY64" s="6">
        <v>0</v>
      </c>
      <c r="GZ64" s="6">
        <f t="shared" si="1388"/>
        <v>22.999999999999915</v>
      </c>
      <c r="HA64" s="10">
        <f t="shared" si="1389"/>
        <v>22.999999999999915</v>
      </c>
      <c r="HB64" s="10">
        <f t="shared" si="1390"/>
        <v>0</v>
      </c>
      <c r="HC64" s="10">
        <f t="shared" si="1391"/>
        <v>22.999999999999915</v>
      </c>
      <c r="HD64" s="2">
        <f t="shared" si="1392"/>
        <v>5</v>
      </c>
      <c r="HE64" s="2">
        <f t="shared" si="1393"/>
        <v>0</v>
      </c>
      <c r="HF64" s="2">
        <f t="shared" si="1394"/>
        <v>119</v>
      </c>
      <c r="HG64" s="2">
        <f t="shared" si="1395"/>
        <v>0</v>
      </c>
      <c r="HH64" s="10">
        <f t="shared" si="1395"/>
        <v>124</v>
      </c>
      <c r="HI64" s="9">
        <f t="shared" si="1396"/>
        <v>1E-3</v>
      </c>
      <c r="HJ64" s="9">
        <f t="shared" si="1397"/>
        <v>2.3800000000000002E-2</v>
      </c>
      <c r="HK64" s="65">
        <f t="shared" si="107"/>
        <v>2.4800000000000003E-2</v>
      </c>
      <c r="HL64" s="65">
        <f t="shared" si="108"/>
        <v>2.4799999999999999E-2</v>
      </c>
      <c r="HM64" s="6">
        <f t="shared" si="937"/>
        <v>5000</v>
      </c>
      <c r="HN64" s="6">
        <f t="shared" si="938"/>
        <v>100.00000000000009</v>
      </c>
      <c r="HO64" s="10">
        <f t="shared" si="939"/>
        <v>23.999999999999915</v>
      </c>
      <c r="HP64" s="10">
        <f t="shared" si="940"/>
        <v>22.999999999999915</v>
      </c>
      <c r="HQ64" s="10">
        <f t="shared" si="1398"/>
        <v>1</v>
      </c>
      <c r="HR64" s="8">
        <v>24.57601</v>
      </c>
      <c r="HS64" s="10">
        <f t="shared" si="1399"/>
        <v>24.57601</v>
      </c>
      <c r="HT64" s="10">
        <f t="shared" si="941"/>
        <v>-23.999999999999915</v>
      </c>
      <c r="HU64" s="66">
        <v>0</v>
      </c>
      <c r="HV64" s="6"/>
    </row>
    <row r="65" spans="1:230" s="44" customFormat="1" ht="33" customHeight="1" x14ac:dyDescent="0.5">
      <c r="A65" s="6">
        <v>5794</v>
      </c>
      <c r="B65" s="2" t="s">
        <v>230</v>
      </c>
      <c r="C65" s="2" t="s">
        <v>167</v>
      </c>
      <c r="D65" s="2" t="s">
        <v>204</v>
      </c>
      <c r="E65" s="35" t="s">
        <v>53</v>
      </c>
      <c r="F65" s="2">
        <v>8</v>
      </c>
      <c r="G65" s="1">
        <v>257589</v>
      </c>
      <c r="H65" s="41" t="s">
        <v>215</v>
      </c>
      <c r="I65" s="30">
        <v>1.0049999999999999</v>
      </c>
      <c r="J65" s="9">
        <v>4.9999999999998934E-3</v>
      </c>
      <c r="K65" s="4">
        <v>20100</v>
      </c>
      <c r="L65" s="2"/>
      <c r="M65" s="2">
        <v>10000</v>
      </c>
      <c r="N65" s="6">
        <f t="shared" si="1348"/>
        <v>10000</v>
      </c>
      <c r="O65" s="6">
        <f t="shared" si="1349"/>
        <v>0</v>
      </c>
      <c r="P65" s="6">
        <f t="shared" si="1350"/>
        <v>49.999999999998934</v>
      </c>
      <c r="Q65" s="6">
        <f t="shared" si="1351"/>
        <v>49.999999999998934</v>
      </c>
      <c r="R65" s="16">
        <v>0</v>
      </c>
      <c r="S65" s="16">
        <v>0</v>
      </c>
      <c r="T65" s="16">
        <v>0</v>
      </c>
      <c r="U65" s="16">
        <v>0</v>
      </c>
      <c r="V65" s="10">
        <f t="shared" si="1352"/>
        <v>0</v>
      </c>
      <c r="W65" s="10">
        <v>0</v>
      </c>
      <c r="X65" s="16">
        <v>0</v>
      </c>
      <c r="Y65" s="16">
        <v>0</v>
      </c>
      <c r="Z65" s="16">
        <v>0</v>
      </c>
      <c r="AA65" s="10">
        <f t="shared" si="1353"/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  <c r="AK65" s="16">
        <v>0</v>
      </c>
      <c r="AL65" s="16">
        <v>0</v>
      </c>
      <c r="AM65" s="16">
        <v>0</v>
      </c>
      <c r="AN65" s="16">
        <v>0</v>
      </c>
      <c r="AO65" s="16">
        <v>0</v>
      </c>
      <c r="AP65" s="16">
        <v>0</v>
      </c>
      <c r="AQ65" s="16">
        <v>0</v>
      </c>
      <c r="AR65" s="16">
        <v>0</v>
      </c>
      <c r="AS65" s="16">
        <v>0</v>
      </c>
      <c r="AT65" s="16">
        <v>0</v>
      </c>
      <c r="AU65" s="16">
        <v>0</v>
      </c>
      <c r="AV65" s="16">
        <v>0</v>
      </c>
      <c r="AW65" s="16">
        <v>0</v>
      </c>
      <c r="AX65" s="16">
        <v>0</v>
      </c>
      <c r="AY65" s="16">
        <v>0</v>
      </c>
      <c r="AZ65" s="16">
        <v>0</v>
      </c>
      <c r="BA65" s="16">
        <v>0</v>
      </c>
      <c r="BB65" s="16">
        <v>0</v>
      </c>
      <c r="BC65" s="16">
        <v>0</v>
      </c>
      <c r="BD65" s="16">
        <v>0</v>
      </c>
      <c r="BE65" s="16">
        <v>0</v>
      </c>
      <c r="BF65" s="16">
        <v>0</v>
      </c>
      <c r="BG65" s="16">
        <v>0</v>
      </c>
      <c r="BH65" s="16">
        <v>0</v>
      </c>
      <c r="BI65" s="16">
        <v>0</v>
      </c>
      <c r="BJ65" s="16">
        <v>0</v>
      </c>
      <c r="BK65" s="16">
        <v>0</v>
      </c>
      <c r="BL65" s="16">
        <v>0</v>
      </c>
      <c r="BM65" s="16">
        <v>0</v>
      </c>
      <c r="BN65" s="16">
        <v>0</v>
      </c>
      <c r="BO65" s="16">
        <v>0</v>
      </c>
      <c r="BP65" s="16">
        <v>0</v>
      </c>
      <c r="BQ65" s="16">
        <v>0</v>
      </c>
      <c r="BR65" s="16">
        <v>0</v>
      </c>
      <c r="BS65" s="16">
        <v>0</v>
      </c>
      <c r="BT65" s="16">
        <v>0</v>
      </c>
      <c r="BU65" s="16">
        <v>0</v>
      </c>
      <c r="BV65" s="16">
        <v>0</v>
      </c>
      <c r="BW65" s="16">
        <v>0</v>
      </c>
      <c r="BX65" s="16">
        <v>0</v>
      </c>
      <c r="BY65" s="16">
        <v>0</v>
      </c>
      <c r="BZ65" s="6">
        <v>0</v>
      </c>
      <c r="CA65" s="6">
        <v>0</v>
      </c>
      <c r="CB65" s="2">
        <v>0</v>
      </c>
      <c r="CC65" s="2">
        <v>0</v>
      </c>
      <c r="CD65" s="2">
        <v>0</v>
      </c>
      <c r="CE65" s="10">
        <f>IFERROR(VLOOKUP(G65,'[1]Ass MF'!G$2:H$491,2,0),0)</f>
        <v>0</v>
      </c>
      <c r="CF65" s="10">
        <v>0</v>
      </c>
      <c r="CG65" s="10">
        <v>0</v>
      </c>
      <c r="CH65" s="10">
        <v>0</v>
      </c>
      <c r="CI65" s="10">
        <f t="shared" si="1354"/>
        <v>0</v>
      </c>
      <c r="CJ65" s="4">
        <v>0</v>
      </c>
      <c r="CK65" s="4">
        <v>0</v>
      </c>
      <c r="CL65" s="4">
        <v>0</v>
      </c>
      <c r="CM65" s="4">
        <v>0</v>
      </c>
      <c r="CN65" s="4">
        <f t="shared" si="1355"/>
        <v>0</v>
      </c>
      <c r="CO65" s="2">
        <v>0</v>
      </c>
      <c r="CP65" s="2">
        <v>0</v>
      </c>
      <c r="CQ65" s="2">
        <v>0</v>
      </c>
      <c r="CR65" s="2">
        <v>0</v>
      </c>
      <c r="CS65" s="10">
        <f t="shared" si="1356"/>
        <v>0</v>
      </c>
      <c r="CT65" s="2">
        <v>0</v>
      </c>
      <c r="CU65" s="2">
        <v>0</v>
      </c>
      <c r="CV65" s="2">
        <v>0</v>
      </c>
      <c r="CW65" s="2">
        <v>0</v>
      </c>
      <c r="CX65" s="10">
        <f t="shared" si="1357"/>
        <v>0</v>
      </c>
      <c r="CY65" s="10">
        <v>61</v>
      </c>
      <c r="CZ65" s="10">
        <v>0</v>
      </c>
      <c r="DA65" s="10">
        <v>0</v>
      </c>
      <c r="DB65" s="2"/>
      <c r="DC65" s="10">
        <f t="shared" si="1358"/>
        <v>61</v>
      </c>
      <c r="DD65" s="10">
        <v>1</v>
      </c>
      <c r="DE65" s="10">
        <v>0</v>
      </c>
      <c r="DF65" s="10">
        <v>0</v>
      </c>
      <c r="DG65" s="10">
        <v>0</v>
      </c>
      <c r="DH65" s="10">
        <f t="shared" si="1359"/>
        <v>1</v>
      </c>
      <c r="DI65" s="10">
        <v>5</v>
      </c>
      <c r="DJ65" s="10">
        <v>6</v>
      </c>
      <c r="DK65" s="10">
        <f>IFERROR(VLOOKUP(G65,'[2]Rep MF'!G$2:H$233,2,0),0)</f>
        <v>0</v>
      </c>
      <c r="DL65" s="10">
        <v>0</v>
      </c>
      <c r="DM65" s="10">
        <f t="shared" si="1360"/>
        <v>11</v>
      </c>
      <c r="DN65" s="10">
        <v>0</v>
      </c>
      <c r="DO65" s="10">
        <v>0</v>
      </c>
      <c r="DP65" s="10">
        <v>1</v>
      </c>
      <c r="DQ65" s="10">
        <v>0</v>
      </c>
      <c r="DR65" s="10">
        <f t="shared" si="1361"/>
        <v>1</v>
      </c>
      <c r="DS65" s="10">
        <f t="shared" si="1362"/>
        <v>67</v>
      </c>
      <c r="DT65" s="10">
        <f t="shared" si="1363"/>
        <v>6</v>
      </c>
      <c r="DU65" s="10">
        <f t="shared" si="1364"/>
        <v>1</v>
      </c>
      <c r="DV65" s="10">
        <f t="shared" si="1365"/>
        <v>0</v>
      </c>
      <c r="DW65" s="4">
        <f t="shared" si="1366"/>
        <v>74</v>
      </c>
      <c r="DX65" s="12">
        <f t="shared" si="1367"/>
        <v>7.3000000000000001E-3</v>
      </c>
      <c r="DY65" s="9">
        <f t="shared" si="1368"/>
        <v>1E-4</v>
      </c>
      <c r="DZ65" s="12">
        <f t="shared" si="1369"/>
        <v>7.4000000000000003E-3</v>
      </c>
      <c r="EA65" s="16">
        <v>0</v>
      </c>
      <c r="EB65" s="6">
        <v>0</v>
      </c>
      <c r="EC65" s="10">
        <f t="shared" si="1370"/>
        <v>0</v>
      </c>
      <c r="ED65" s="6">
        <v>0</v>
      </c>
      <c r="EE65" s="6">
        <v>0</v>
      </c>
      <c r="EF65" s="6">
        <v>0</v>
      </c>
      <c r="EG65" s="6">
        <v>0</v>
      </c>
      <c r="EH65" s="6">
        <v>0</v>
      </c>
      <c r="EI65" s="6">
        <v>0</v>
      </c>
      <c r="EJ65" s="6">
        <v>0</v>
      </c>
      <c r="EK65" s="6">
        <v>0</v>
      </c>
      <c r="EL65" s="6">
        <v>0</v>
      </c>
      <c r="EM65" s="6">
        <v>0</v>
      </c>
      <c r="EN65" s="6">
        <v>0</v>
      </c>
      <c r="EO65" s="6">
        <f t="shared" si="1371"/>
        <v>0</v>
      </c>
      <c r="EP65" s="6">
        <v>0</v>
      </c>
      <c r="EQ65" s="6">
        <v>0</v>
      </c>
      <c r="ER65" s="6">
        <v>0</v>
      </c>
      <c r="ES65" s="6">
        <v>0</v>
      </c>
      <c r="ET65" s="6">
        <v>0</v>
      </c>
      <c r="EU65" s="6">
        <v>0</v>
      </c>
      <c r="EV65" s="6">
        <v>0</v>
      </c>
      <c r="EW65" s="6">
        <v>0</v>
      </c>
      <c r="EX65" s="6">
        <v>0</v>
      </c>
      <c r="EY65" s="6">
        <v>0</v>
      </c>
      <c r="EZ65" s="6">
        <v>0</v>
      </c>
      <c r="FA65" s="6">
        <v>0</v>
      </c>
      <c r="FB65" s="6">
        <v>0</v>
      </c>
      <c r="FC65" s="6">
        <v>0</v>
      </c>
      <c r="FD65" s="6">
        <f t="shared" si="1372"/>
        <v>0</v>
      </c>
      <c r="FE65" s="6">
        <v>0</v>
      </c>
      <c r="FF65" s="6">
        <v>0</v>
      </c>
      <c r="FG65" s="6">
        <f t="shared" si="1373"/>
        <v>0</v>
      </c>
      <c r="FH65" s="6">
        <v>0</v>
      </c>
      <c r="FI65" s="6">
        <v>0</v>
      </c>
      <c r="FJ65" s="6">
        <f t="shared" si="1374"/>
        <v>0</v>
      </c>
      <c r="FK65" s="6">
        <v>0</v>
      </c>
      <c r="FL65" s="6">
        <v>0</v>
      </c>
      <c r="FM65" s="6">
        <f t="shared" si="1375"/>
        <v>0</v>
      </c>
      <c r="FN65" s="6">
        <v>0</v>
      </c>
      <c r="FO65" s="6">
        <v>0</v>
      </c>
      <c r="FP65" s="6">
        <f t="shared" si="1376"/>
        <v>0</v>
      </c>
      <c r="FQ65" s="6">
        <v>0</v>
      </c>
      <c r="FR65" s="6">
        <v>0</v>
      </c>
      <c r="FS65" s="6">
        <f t="shared" si="1377"/>
        <v>0</v>
      </c>
      <c r="FT65" s="6">
        <v>0</v>
      </c>
      <c r="FU65" s="6">
        <v>0</v>
      </c>
      <c r="FV65" s="6">
        <f t="shared" si="1378"/>
        <v>0</v>
      </c>
      <c r="FW65" s="6">
        <v>0</v>
      </c>
      <c r="FX65" s="6">
        <v>0</v>
      </c>
      <c r="FY65" s="6">
        <f t="shared" si="1379"/>
        <v>0</v>
      </c>
      <c r="FZ65" s="6">
        <v>0</v>
      </c>
      <c r="GA65" s="6">
        <v>0</v>
      </c>
      <c r="GB65" s="6">
        <f t="shared" si="1380"/>
        <v>0</v>
      </c>
      <c r="GC65" s="6">
        <v>0</v>
      </c>
      <c r="GD65" s="6">
        <v>0</v>
      </c>
      <c r="GE65" s="6">
        <f t="shared" si="1381"/>
        <v>0</v>
      </c>
      <c r="GF65" s="6">
        <v>0</v>
      </c>
      <c r="GG65" s="6">
        <v>0</v>
      </c>
      <c r="GH65" s="6">
        <f t="shared" si="1382"/>
        <v>0</v>
      </c>
      <c r="GI65" s="6">
        <v>0</v>
      </c>
      <c r="GJ65" s="6">
        <v>0</v>
      </c>
      <c r="GK65" s="6">
        <f t="shared" si="1383"/>
        <v>0</v>
      </c>
      <c r="GL65" s="10">
        <v>0</v>
      </c>
      <c r="GM65" s="10">
        <v>0</v>
      </c>
      <c r="GN65" s="10">
        <f t="shared" si="1384"/>
        <v>0</v>
      </c>
      <c r="GO65" s="6">
        <v>0</v>
      </c>
      <c r="GP65" s="6">
        <v>0</v>
      </c>
      <c r="GQ65" s="6">
        <f t="shared" si="1385"/>
        <v>0</v>
      </c>
      <c r="GR65" s="10">
        <v>11.000000000001066</v>
      </c>
      <c r="GS65" s="10">
        <v>0</v>
      </c>
      <c r="GT65" s="6">
        <f t="shared" si="1386"/>
        <v>11.000000000001066</v>
      </c>
      <c r="GU65" s="6">
        <v>1</v>
      </c>
      <c r="GV65" s="6">
        <v>0</v>
      </c>
      <c r="GW65" s="6">
        <f t="shared" si="1387"/>
        <v>1</v>
      </c>
      <c r="GX65" s="6">
        <v>11</v>
      </c>
      <c r="GY65" s="6">
        <v>0</v>
      </c>
      <c r="GZ65" s="6">
        <f t="shared" si="1388"/>
        <v>11</v>
      </c>
      <c r="HA65" s="10">
        <f t="shared" si="1389"/>
        <v>23.000000000001066</v>
      </c>
      <c r="HB65" s="10">
        <f t="shared" si="1390"/>
        <v>0</v>
      </c>
      <c r="HC65" s="10">
        <f t="shared" si="1391"/>
        <v>23.000000000001066</v>
      </c>
      <c r="HD65" s="2">
        <f t="shared" si="1392"/>
        <v>67</v>
      </c>
      <c r="HE65" s="2">
        <f t="shared" si="1393"/>
        <v>6</v>
      </c>
      <c r="HF65" s="2">
        <f t="shared" si="1394"/>
        <v>1</v>
      </c>
      <c r="HG65" s="2">
        <f t="shared" si="1395"/>
        <v>0</v>
      </c>
      <c r="HH65" s="10">
        <f t="shared" si="1395"/>
        <v>74</v>
      </c>
      <c r="HI65" s="9">
        <f t="shared" si="1396"/>
        <v>7.3000000000000001E-3</v>
      </c>
      <c r="HJ65" s="9">
        <f t="shared" si="1397"/>
        <v>1E-4</v>
      </c>
      <c r="HK65" s="65">
        <f t="shared" si="107"/>
        <v>7.4000000000000003E-3</v>
      </c>
      <c r="HL65" s="65">
        <f t="shared" si="108"/>
        <v>7.4000000000000003E-3</v>
      </c>
      <c r="HM65" s="6">
        <f t="shared" si="937"/>
        <v>10000</v>
      </c>
      <c r="HN65" s="6">
        <f t="shared" si="938"/>
        <v>49.999999999998934</v>
      </c>
      <c r="HO65" s="10">
        <f t="shared" si="939"/>
        <v>24.000000000001066</v>
      </c>
      <c r="HP65" s="10">
        <f t="shared" si="940"/>
        <v>23.000000000001066</v>
      </c>
      <c r="HQ65" s="10">
        <f t="shared" si="1398"/>
        <v>1</v>
      </c>
      <c r="HR65" s="8">
        <v>351.08580999999998</v>
      </c>
      <c r="HS65" s="10">
        <f t="shared" si="1399"/>
        <v>351.08580999999998</v>
      </c>
      <c r="HT65" s="10">
        <f t="shared" si="941"/>
        <v>-24.000000000001066</v>
      </c>
      <c r="HU65" s="66">
        <v>0</v>
      </c>
      <c r="HV65" s="6"/>
    </row>
    <row r="66" spans="1:230" s="44" customFormat="1" ht="33" customHeight="1" x14ac:dyDescent="0.5">
      <c r="A66" s="6">
        <v>5812</v>
      </c>
      <c r="B66" s="2" t="s">
        <v>230</v>
      </c>
      <c r="C66" s="2" t="s">
        <v>167</v>
      </c>
      <c r="D66" s="2" t="s">
        <v>204</v>
      </c>
      <c r="E66" s="35" t="s">
        <v>53</v>
      </c>
      <c r="F66" s="2">
        <v>26</v>
      </c>
      <c r="G66" s="1">
        <v>257607</v>
      </c>
      <c r="H66" s="41" t="s">
        <v>217</v>
      </c>
      <c r="I66" s="30">
        <v>1.03</v>
      </c>
      <c r="J66" s="9">
        <v>3.0000000000000027E-2</v>
      </c>
      <c r="K66" s="4">
        <v>20636</v>
      </c>
      <c r="L66" s="2"/>
      <c r="M66" s="2">
        <v>10000</v>
      </c>
      <c r="N66" s="6">
        <f t="shared" si="1348"/>
        <v>10000</v>
      </c>
      <c r="O66" s="6">
        <f t="shared" si="1349"/>
        <v>0</v>
      </c>
      <c r="P66" s="6">
        <f t="shared" si="1350"/>
        <v>300.00000000000028</v>
      </c>
      <c r="Q66" s="6">
        <f t="shared" si="1351"/>
        <v>300.00000000000028</v>
      </c>
      <c r="R66" s="16">
        <v>0</v>
      </c>
      <c r="S66" s="16">
        <v>0</v>
      </c>
      <c r="T66" s="16">
        <v>0</v>
      </c>
      <c r="U66" s="16">
        <v>0</v>
      </c>
      <c r="V66" s="10">
        <f t="shared" si="1352"/>
        <v>0</v>
      </c>
      <c r="W66" s="10">
        <v>0</v>
      </c>
      <c r="X66" s="16">
        <v>0</v>
      </c>
      <c r="Y66" s="16">
        <v>0</v>
      </c>
      <c r="Z66" s="16">
        <v>0</v>
      </c>
      <c r="AA66" s="10">
        <f t="shared" si="1353"/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  <c r="AK66" s="16">
        <v>0</v>
      </c>
      <c r="AL66" s="16">
        <v>0</v>
      </c>
      <c r="AM66" s="16">
        <v>0</v>
      </c>
      <c r="AN66" s="16">
        <v>0</v>
      </c>
      <c r="AO66" s="16">
        <v>0</v>
      </c>
      <c r="AP66" s="16">
        <v>0</v>
      </c>
      <c r="AQ66" s="16">
        <v>0</v>
      </c>
      <c r="AR66" s="16">
        <v>0</v>
      </c>
      <c r="AS66" s="16">
        <v>0</v>
      </c>
      <c r="AT66" s="16">
        <v>0</v>
      </c>
      <c r="AU66" s="16">
        <v>0</v>
      </c>
      <c r="AV66" s="16">
        <v>0</v>
      </c>
      <c r="AW66" s="16">
        <v>0</v>
      </c>
      <c r="AX66" s="16">
        <v>0</v>
      </c>
      <c r="AY66" s="16">
        <v>0</v>
      </c>
      <c r="AZ66" s="16">
        <v>0</v>
      </c>
      <c r="BA66" s="16">
        <v>0</v>
      </c>
      <c r="BB66" s="16">
        <v>0</v>
      </c>
      <c r="BC66" s="16">
        <v>0</v>
      </c>
      <c r="BD66" s="16">
        <v>0</v>
      </c>
      <c r="BE66" s="16">
        <v>0</v>
      </c>
      <c r="BF66" s="16">
        <v>0</v>
      </c>
      <c r="BG66" s="16">
        <v>0</v>
      </c>
      <c r="BH66" s="16">
        <v>0</v>
      </c>
      <c r="BI66" s="16">
        <v>0</v>
      </c>
      <c r="BJ66" s="16">
        <v>0</v>
      </c>
      <c r="BK66" s="16">
        <v>0</v>
      </c>
      <c r="BL66" s="16">
        <v>0</v>
      </c>
      <c r="BM66" s="16">
        <v>0</v>
      </c>
      <c r="BN66" s="16">
        <v>0</v>
      </c>
      <c r="BO66" s="16">
        <v>0</v>
      </c>
      <c r="BP66" s="16">
        <v>0</v>
      </c>
      <c r="BQ66" s="16">
        <v>0</v>
      </c>
      <c r="BR66" s="16">
        <v>0</v>
      </c>
      <c r="BS66" s="16">
        <v>0</v>
      </c>
      <c r="BT66" s="16">
        <v>0</v>
      </c>
      <c r="BU66" s="16">
        <v>0</v>
      </c>
      <c r="BV66" s="16">
        <v>0</v>
      </c>
      <c r="BW66" s="16">
        <v>0</v>
      </c>
      <c r="BX66" s="16">
        <v>0</v>
      </c>
      <c r="BY66" s="16">
        <v>0</v>
      </c>
      <c r="BZ66" s="6">
        <v>0</v>
      </c>
      <c r="CA66" s="6">
        <v>0</v>
      </c>
      <c r="CB66" s="2">
        <v>0</v>
      </c>
      <c r="CC66" s="2">
        <v>0</v>
      </c>
      <c r="CD66" s="2">
        <v>0</v>
      </c>
      <c r="CE66" s="10">
        <f>IFERROR(VLOOKUP(G66,'[1]Ass MF'!G$2:H$491,2,0),0)</f>
        <v>0</v>
      </c>
      <c r="CF66" s="10">
        <v>0</v>
      </c>
      <c r="CG66" s="10">
        <v>0</v>
      </c>
      <c r="CH66" s="10">
        <v>0</v>
      </c>
      <c r="CI66" s="10">
        <f t="shared" si="1354"/>
        <v>0</v>
      </c>
      <c r="CJ66" s="4">
        <v>0</v>
      </c>
      <c r="CK66" s="4">
        <v>0</v>
      </c>
      <c r="CL66" s="4">
        <v>0</v>
      </c>
      <c r="CM66" s="4">
        <v>0</v>
      </c>
      <c r="CN66" s="4">
        <f t="shared" si="1355"/>
        <v>0</v>
      </c>
      <c r="CO66" s="2">
        <v>0</v>
      </c>
      <c r="CP66" s="2">
        <v>0</v>
      </c>
      <c r="CQ66" s="2">
        <v>0</v>
      </c>
      <c r="CR66" s="2">
        <v>0</v>
      </c>
      <c r="CS66" s="10">
        <f t="shared" si="1356"/>
        <v>0</v>
      </c>
      <c r="CT66" s="2">
        <v>0</v>
      </c>
      <c r="CU66" s="2">
        <v>0</v>
      </c>
      <c r="CV66" s="2">
        <v>0</v>
      </c>
      <c r="CW66" s="2">
        <v>0</v>
      </c>
      <c r="CX66" s="10">
        <f t="shared" si="1357"/>
        <v>0</v>
      </c>
      <c r="CY66" s="10">
        <v>34</v>
      </c>
      <c r="CZ66" s="10">
        <v>0</v>
      </c>
      <c r="DA66" s="10">
        <v>0</v>
      </c>
      <c r="DB66" s="2"/>
      <c r="DC66" s="10">
        <f t="shared" si="1358"/>
        <v>34</v>
      </c>
      <c r="DD66" s="10">
        <v>14</v>
      </c>
      <c r="DE66" s="10">
        <v>3</v>
      </c>
      <c r="DF66" s="10">
        <v>236</v>
      </c>
      <c r="DG66" s="10">
        <v>0</v>
      </c>
      <c r="DH66" s="10">
        <f t="shared" si="1359"/>
        <v>253</v>
      </c>
      <c r="DI66" s="10">
        <v>0</v>
      </c>
      <c r="DJ66" s="10">
        <v>0</v>
      </c>
      <c r="DK66" s="10">
        <f>IFERROR(VLOOKUP(G66,'[2]Rep MF'!G$2:H$233,2,0),0)</f>
        <v>23</v>
      </c>
      <c r="DL66" s="10">
        <v>0</v>
      </c>
      <c r="DM66" s="10">
        <f t="shared" si="1360"/>
        <v>23</v>
      </c>
      <c r="DN66" s="10">
        <v>0</v>
      </c>
      <c r="DO66" s="10">
        <v>0</v>
      </c>
      <c r="DP66" s="10">
        <v>1</v>
      </c>
      <c r="DQ66" s="10">
        <v>0</v>
      </c>
      <c r="DR66" s="10">
        <f t="shared" si="1361"/>
        <v>1</v>
      </c>
      <c r="DS66" s="10">
        <f t="shared" si="1362"/>
        <v>48</v>
      </c>
      <c r="DT66" s="10">
        <f t="shared" si="1363"/>
        <v>3</v>
      </c>
      <c r="DU66" s="10">
        <f t="shared" si="1364"/>
        <v>260</v>
      </c>
      <c r="DV66" s="10">
        <f t="shared" si="1365"/>
        <v>0</v>
      </c>
      <c r="DW66" s="4">
        <f t="shared" si="1366"/>
        <v>311</v>
      </c>
      <c r="DX66" s="12">
        <f t="shared" si="1367"/>
        <v>5.1000000000000004E-3</v>
      </c>
      <c r="DY66" s="9">
        <f t="shared" si="1368"/>
        <v>2.5999999999999999E-2</v>
      </c>
      <c r="DZ66" s="12">
        <f t="shared" si="1369"/>
        <v>3.1099999999999999E-2</v>
      </c>
      <c r="EA66" s="16">
        <v>0</v>
      </c>
      <c r="EB66" s="6">
        <v>0</v>
      </c>
      <c r="EC66" s="10">
        <f t="shared" si="1370"/>
        <v>0</v>
      </c>
      <c r="ED66" s="6">
        <v>0</v>
      </c>
      <c r="EE66" s="6">
        <v>0</v>
      </c>
      <c r="EF66" s="6">
        <v>0</v>
      </c>
      <c r="EG66" s="6">
        <v>0</v>
      </c>
      <c r="EH66" s="6">
        <v>0</v>
      </c>
      <c r="EI66" s="6">
        <v>0</v>
      </c>
      <c r="EJ66" s="6">
        <v>0</v>
      </c>
      <c r="EK66" s="6">
        <v>0</v>
      </c>
      <c r="EL66" s="6">
        <v>0</v>
      </c>
      <c r="EM66" s="6">
        <v>0</v>
      </c>
      <c r="EN66" s="6">
        <v>0</v>
      </c>
      <c r="EO66" s="6">
        <f t="shared" si="1371"/>
        <v>0</v>
      </c>
      <c r="EP66" s="6">
        <v>0</v>
      </c>
      <c r="EQ66" s="6">
        <v>0</v>
      </c>
      <c r="ER66" s="6">
        <v>0</v>
      </c>
      <c r="ES66" s="6">
        <v>0</v>
      </c>
      <c r="ET66" s="6">
        <v>0</v>
      </c>
      <c r="EU66" s="6">
        <v>0</v>
      </c>
      <c r="EV66" s="6">
        <v>0</v>
      </c>
      <c r="EW66" s="6">
        <v>0</v>
      </c>
      <c r="EX66" s="6">
        <v>0</v>
      </c>
      <c r="EY66" s="6">
        <v>0</v>
      </c>
      <c r="EZ66" s="6">
        <v>0</v>
      </c>
      <c r="FA66" s="6">
        <v>0</v>
      </c>
      <c r="FB66" s="6">
        <v>0</v>
      </c>
      <c r="FC66" s="6">
        <v>0</v>
      </c>
      <c r="FD66" s="6">
        <f t="shared" si="1372"/>
        <v>0</v>
      </c>
      <c r="FE66" s="6">
        <v>0</v>
      </c>
      <c r="FF66" s="6">
        <v>0</v>
      </c>
      <c r="FG66" s="6">
        <f t="shared" si="1373"/>
        <v>0</v>
      </c>
      <c r="FH66" s="6">
        <v>0</v>
      </c>
      <c r="FI66" s="6">
        <v>0</v>
      </c>
      <c r="FJ66" s="6">
        <f t="shared" si="1374"/>
        <v>0</v>
      </c>
      <c r="FK66" s="6">
        <v>0</v>
      </c>
      <c r="FL66" s="6">
        <v>0</v>
      </c>
      <c r="FM66" s="6">
        <f t="shared" si="1375"/>
        <v>0</v>
      </c>
      <c r="FN66" s="6">
        <v>0</v>
      </c>
      <c r="FO66" s="6">
        <v>0</v>
      </c>
      <c r="FP66" s="6">
        <f t="shared" si="1376"/>
        <v>0</v>
      </c>
      <c r="FQ66" s="6">
        <v>0</v>
      </c>
      <c r="FR66" s="6">
        <v>0</v>
      </c>
      <c r="FS66" s="6">
        <f t="shared" si="1377"/>
        <v>0</v>
      </c>
      <c r="FT66" s="6">
        <v>0</v>
      </c>
      <c r="FU66" s="6">
        <v>0</v>
      </c>
      <c r="FV66" s="6">
        <f t="shared" si="1378"/>
        <v>0</v>
      </c>
      <c r="FW66" s="6">
        <v>0</v>
      </c>
      <c r="FX66" s="6">
        <v>0</v>
      </c>
      <c r="FY66" s="6">
        <f t="shared" si="1379"/>
        <v>0</v>
      </c>
      <c r="FZ66" s="6">
        <v>0</v>
      </c>
      <c r="GA66" s="6">
        <v>0</v>
      </c>
      <c r="GB66" s="6">
        <f t="shared" si="1380"/>
        <v>0</v>
      </c>
      <c r="GC66" s="6">
        <v>0</v>
      </c>
      <c r="GD66" s="6">
        <v>0</v>
      </c>
      <c r="GE66" s="6">
        <f t="shared" si="1381"/>
        <v>0</v>
      </c>
      <c r="GF66" s="6">
        <v>0</v>
      </c>
      <c r="GG66" s="6">
        <v>0</v>
      </c>
      <c r="GH66" s="6">
        <f t="shared" si="1382"/>
        <v>0</v>
      </c>
      <c r="GI66" s="6">
        <v>0</v>
      </c>
      <c r="GJ66" s="6">
        <v>0</v>
      </c>
      <c r="GK66" s="6">
        <f t="shared" si="1383"/>
        <v>0</v>
      </c>
      <c r="GL66" s="10">
        <v>0</v>
      </c>
      <c r="GM66" s="10">
        <v>0</v>
      </c>
      <c r="GN66" s="10">
        <f t="shared" si="1384"/>
        <v>0</v>
      </c>
      <c r="GO66" s="6">
        <v>0</v>
      </c>
      <c r="GP66" s="6">
        <v>0</v>
      </c>
      <c r="GQ66" s="6">
        <f t="shared" si="1385"/>
        <v>0</v>
      </c>
      <c r="GR66" s="2"/>
      <c r="GS66" s="2"/>
      <c r="GT66" s="6">
        <f t="shared" si="1386"/>
        <v>0</v>
      </c>
      <c r="GU66" s="6">
        <v>0</v>
      </c>
      <c r="GV66" s="6">
        <v>0</v>
      </c>
      <c r="GW66" s="6">
        <f t="shared" si="1387"/>
        <v>0</v>
      </c>
      <c r="GX66" s="6">
        <v>9.9999999999997158</v>
      </c>
      <c r="GY66" s="6">
        <v>0</v>
      </c>
      <c r="GZ66" s="6">
        <f t="shared" si="1388"/>
        <v>9.9999999999997158</v>
      </c>
      <c r="HA66" s="10">
        <f t="shared" si="1389"/>
        <v>9.9999999999997158</v>
      </c>
      <c r="HB66" s="10">
        <f t="shared" si="1390"/>
        <v>0</v>
      </c>
      <c r="HC66" s="10">
        <f t="shared" si="1391"/>
        <v>9.9999999999997158</v>
      </c>
      <c r="HD66" s="2">
        <f t="shared" si="1392"/>
        <v>48</v>
      </c>
      <c r="HE66" s="2">
        <f t="shared" si="1393"/>
        <v>3</v>
      </c>
      <c r="HF66" s="2">
        <f t="shared" si="1394"/>
        <v>260</v>
      </c>
      <c r="HG66" s="2">
        <f t="shared" si="1395"/>
        <v>0</v>
      </c>
      <c r="HH66" s="10">
        <f t="shared" si="1395"/>
        <v>311</v>
      </c>
      <c r="HI66" s="9">
        <f t="shared" si="1396"/>
        <v>5.1000000000000004E-3</v>
      </c>
      <c r="HJ66" s="9">
        <f t="shared" si="1397"/>
        <v>2.5999999999999999E-2</v>
      </c>
      <c r="HK66" s="65">
        <f t="shared" si="107"/>
        <v>3.1099999999999999E-2</v>
      </c>
      <c r="HL66" s="65">
        <f t="shared" si="108"/>
        <v>3.1099999999999999E-2</v>
      </c>
      <c r="HM66" s="6">
        <f t="shared" si="937"/>
        <v>10000</v>
      </c>
      <c r="HN66" s="6">
        <f t="shared" si="938"/>
        <v>300.00000000000028</v>
      </c>
      <c r="HO66" s="10">
        <f t="shared" si="939"/>
        <v>10.999999999999716</v>
      </c>
      <c r="HP66" s="10">
        <f t="shared" si="940"/>
        <v>9.9999999999997158</v>
      </c>
      <c r="HQ66" s="10">
        <f t="shared" si="1398"/>
        <v>1</v>
      </c>
      <c r="HR66" s="8">
        <v>2.6215899999999999</v>
      </c>
      <c r="HS66" s="10">
        <f t="shared" si="1399"/>
        <v>2.6215899999999999</v>
      </c>
      <c r="HT66" s="10">
        <f t="shared" si="941"/>
        <v>-10.999999999999716</v>
      </c>
      <c r="HU66" s="66">
        <v>0</v>
      </c>
      <c r="HV66" s="6"/>
    </row>
    <row r="67" spans="1:230" s="44" customFormat="1" ht="33" customHeight="1" x14ac:dyDescent="0.5">
      <c r="A67" s="6">
        <v>5827</v>
      </c>
      <c r="B67" s="6" t="s">
        <v>56</v>
      </c>
      <c r="C67" s="6" t="s">
        <v>167</v>
      </c>
      <c r="D67" s="6" t="s">
        <v>205</v>
      </c>
      <c r="E67" s="34" t="s">
        <v>53</v>
      </c>
      <c r="F67" s="6">
        <v>5</v>
      </c>
      <c r="G67" s="48">
        <v>202632</v>
      </c>
      <c r="H67" s="39" t="s">
        <v>113</v>
      </c>
      <c r="I67" s="8">
        <v>0.05</v>
      </c>
      <c r="J67" s="9">
        <v>0</v>
      </c>
      <c r="K67" s="4">
        <v>1338025.5</v>
      </c>
      <c r="L67" s="4">
        <v>937542.5</v>
      </c>
      <c r="M67" s="4"/>
      <c r="N67" s="6">
        <f t="shared" ref="N67:N77" si="1400">L67+M67</f>
        <v>937542.5</v>
      </c>
      <c r="O67" s="6">
        <f t="shared" ref="O67:O77" si="1401">L67*J67</f>
        <v>0</v>
      </c>
      <c r="P67" s="6">
        <f t="shared" ref="P67:P77" si="1402">M67*J67</f>
        <v>0</v>
      </c>
      <c r="Q67" s="6">
        <f t="shared" ref="Q67:Q77" si="1403">O67+P67</f>
        <v>0</v>
      </c>
      <c r="R67" s="10">
        <v>0</v>
      </c>
      <c r="S67" s="10">
        <v>0</v>
      </c>
      <c r="T67" s="10">
        <v>0</v>
      </c>
      <c r="U67" s="10">
        <v>0</v>
      </c>
      <c r="V67" s="10">
        <f t="shared" ref="V67:V77" si="1404">U67+T67+S67+R67</f>
        <v>0</v>
      </c>
      <c r="W67" s="10">
        <v>0</v>
      </c>
      <c r="X67" s="10"/>
      <c r="Y67" s="10"/>
      <c r="Z67" s="10"/>
      <c r="AA67" s="10">
        <f t="shared" ref="AA67:AA77" si="1405">SUM(W67:Z67)</f>
        <v>0</v>
      </c>
      <c r="AB67" s="10">
        <v>0</v>
      </c>
      <c r="AC67" s="10">
        <v>0</v>
      </c>
      <c r="AD67" s="6"/>
      <c r="AE67" s="6"/>
      <c r="AF67" s="10">
        <f t="shared" ref="AF67:AF69" si="1406">AE67+AD67+AC67+AB67</f>
        <v>0</v>
      </c>
      <c r="AG67" s="10">
        <v>0</v>
      </c>
      <c r="AH67" s="10">
        <v>0</v>
      </c>
      <c r="AI67" s="10">
        <v>0</v>
      </c>
      <c r="AJ67" s="10">
        <v>0</v>
      </c>
      <c r="AK67" s="10">
        <f t="shared" ref="AK67:AK69" si="1407">AJ67+AI67+AH67+AG67</f>
        <v>0</v>
      </c>
      <c r="AL67" s="10">
        <v>0</v>
      </c>
      <c r="AM67" s="10">
        <v>1000</v>
      </c>
      <c r="AN67" s="10">
        <v>0</v>
      </c>
      <c r="AO67" s="6">
        <v>0</v>
      </c>
      <c r="AP67" s="10">
        <f t="shared" ref="AP67:AP69" si="1408">AO67+AN67+AM67+AL67</f>
        <v>1000</v>
      </c>
      <c r="AQ67" s="6"/>
      <c r="AR67" s="13"/>
      <c r="AS67" s="6"/>
      <c r="AT67" s="6"/>
      <c r="AU67" s="6"/>
      <c r="AV67" s="6"/>
      <c r="AW67" s="6"/>
      <c r="AX67" s="6"/>
      <c r="AY67" s="6"/>
      <c r="AZ67" s="6"/>
      <c r="BA67" s="6">
        <v>0</v>
      </c>
      <c r="BB67" s="6">
        <v>0</v>
      </c>
      <c r="BC67" s="6">
        <v>0</v>
      </c>
      <c r="BD67" s="6">
        <v>0</v>
      </c>
      <c r="BE67" s="10">
        <f t="shared" ref="BE67:BE69" si="1409">BD67+BC67+BB67+BA67</f>
        <v>0</v>
      </c>
      <c r="BF67" s="6">
        <v>0</v>
      </c>
      <c r="BG67" s="6">
        <v>500</v>
      </c>
      <c r="BH67" s="6">
        <v>0</v>
      </c>
      <c r="BI67" s="6">
        <v>0</v>
      </c>
      <c r="BJ67" s="10">
        <f t="shared" ref="BJ67:BJ69" si="1410">BI67+BH67+BG67+BF67</f>
        <v>500</v>
      </c>
      <c r="BK67" s="6">
        <v>0</v>
      </c>
      <c r="BL67" s="6">
        <v>500</v>
      </c>
      <c r="BM67" s="6">
        <v>0</v>
      </c>
      <c r="BN67" s="6">
        <v>0</v>
      </c>
      <c r="BO67" s="10">
        <f t="shared" ref="BO67:BO69" si="1411">SUM(BK67:BN67)</f>
        <v>500</v>
      </c>
      <c r="BP67" s="6">
        <v>0</v>
      </c>
      <c r="BQ67" s="6">
        <v>1850</v>
      </c>
      <c r="BR67" s="6">
        <v>0</v>
      </c>
      <c r="BS67" s="6">
        <v>0</v>
      </c>
      <c r="BT67" s="10">
        <f t="shared" ref="BT67:BT69" si="1412">SUM(BP67:BS67)</f>
        <v>1850</v>
      </c>
      <c r="BU67" s="6">
        <v>0</v>
      </c>
      <c r="BV67" s="6">
        <v>0</v>
      </c>
      <c r="BW67" s="6">
        <v>0</v>
      </c>
      <c r="BX67" s="6">
        <v>0</v>
      </c>
      <c r="BY67" s="10">
        <f t="shared" ref="BY67:BY69" si="1413">SUM(BU67:BX67)</f>
        <v>0</v>
      </c>
      <c r="BZ67" s="6">
        <v>0</v>
      </c>
      <c r="CA67" s="6">
        <v>1300</v>
      </c>
      <c r="CB67" s="6">
        <v>0</v>
      </c>
      <c r="CC67" s="6">
        <v>0</v>
      </c>
      <c r="CD67" s="10">
        <f t="shared" ref="CD67:CD69" si="1414">SUM(BZ67:CC67)</f>
        <v>1300</v>
      </c>
      <c r="CE67" s="10">
        <f>IFERROR(VLOOKUP(G67,'[1]Ass MF'!G$2:H$491,2,0),0)</f>
        <v>0</v>
      </c>
      <c r="CF67" s="10">
        <v>0</v>
      </c>
      <c r="CG67" s="10">
        <v>0</v>
      </c>
      <c r="CH67" s="10">
        <v>0</v>
      </c>
      <c r="CI67" s="10">
        <f t="shared" ref="CI67:CI77" si="1415">CH67+CG67+CF67+CE67</f>
        <v>0</v>
      </c>
      <c r="CJ67" s="10">
        <v>0</v>
      </c>
      <c r="CK67" s="10">
        <v>0</v>
      </c>
      <c r="CL67" s="10">
        <v>0</v>
      </c>
      <c r="CM67" s="10">
        <v>0</v>
      </c>
      <c r="CN67" s="10">
        <f t="shared" ref="CN67:CN77" si="1416">CM67+CL67+CK67+CJ67</f>
        <v>0</v>
      </c>
      <c r="CO67" s="10">
        <v>0</v>
      </c>
      <c r="CP67" s="10">
        <v>72</v>
      </c>
      <c r="CQ67" s="10">
        <v>0</v>
      </c>
      <c r="CR67" s="10">
        <v>0</v>
      </c>
      <c r="CS67" s="10">
        <f t="shared" ref="CS67:CS77" si="1417">CR67+CQ67+CP67+CO67</f>
        <v>72</v>
      </c>
      <c r="CT67" s="10">
        <v>0</v>
      </c>
      <c r="CU67" s="10">
        <v>219</v>
      </c>
      <c r="CV67" s="10">
        <v>0</v>
      </c>
      <c r="CW67" s="10">
        <v>0</v>
      </c>
      <c r="CX67" s="10">
        <f t="shared" ref="CX67:CX77" si="1418">CW67+CV67+CU67+CT67</f>
        <v>219</v>
      </c>
      <c r="CY67" s="10">
        <v>0</v>
      </c>
      <c r="CZ67" s="10">
        <v>684</v>
      </c>
      <c r="DA67" s="10">
        <v>0</v>
      </c>
      <c r="DB67" s="10"/>
      <c r="DC67" s="10">
        <f t="shared" ref="DC67:DC77" si="1419">DB67+DA67+CZ67+CY67</f>
        <v>684</v>
      </c>
      <c r="DD67" s="10">
        <v>0</v>
      </c>
      <c r="DE67" s="10">
        <v>650</v>
      </c>
      <c r="DF67" s="10">
        <v>0</v>
      </c>
      <c r="DG67" s="10">
        <v>0</v>
      </c>
      <c r="DH67" s="10">
        <f t="shared" ref="DH67:DH77" si="1420">DG67+DF67+DE67+DD67</f>
        <v>650</v>
      </c>
      <c r="DI67" s="10">
        <v>0</v>
      </c>
      <c r="DJ67" s="10">
        <v>853</v>
      </c>
      <c r="DK67" s="10">
        <f>IFERROR(VLOOKUP(G67,'[2]Rep MF'!G$2:H$233,2,0),0)</f>
        <v>0</v>
      </c>
      <c r="DL67" s="10">
        <v>0</v>
      </c>
      <c r="DM67" s="10">
        <f t="shared" ref="DM67:DM77" si="1421">DL67+DK67+DJ67+DI67</f>
        <v>853</v>
      </c>
      <c r="DN67" s="10">
        <v>0</v>
      </c>
      <c r="DO67" s="10">
        <v>176</v>
      </c>
      <c r="DP67" s="10">
        <v>0</v>
      </c>
      <c r="DQ67" s="10">
        <v>0</v>
      </c>
      <c r="DR67" s="10">
        <f t="shared" ref="DR67:DR77" si="1422">DQ67+DP67+DO67+DN67</f>
        <v>176</v>
      </c>
      <c r="DS67" s="10">
        <f t="shared" ref="DS67:DS77" si="1423">+R67+AB67+AG67+AL67+AQ67+AV67+BA67+BF67+BK67+BP67+BU67+W67+BZ67+CE67+CJ67+CO67+CT67+CY67+DD67+DI67+DN67</f>
        <v>0</v>
      </c>
      <c r="DT67" s="10">
        <f t="shared" ref="DT67:DT77" si="1424">+S67+AC67+AH67+AM67+AR67+AW67+BB67+BG67+BL67+BQ67+BV67+X67+CA67+CF67+CK67+CP67+CU67+CZ67+DE67+DJ67+DO67</f>
        <v>7804</v>
      </c>
      <c r="DU67" s="10">
        <f t="shared" ref="DU67:DU77" si="1425">+T67+AD67+AI67+AN67+AS67+AX67+BC67+BH67+BM67+BR67+BW67+Y67+CB67+CG67+CL67+CQ67+CV67+DA67+DF67+DK67+DP67</f>
        <v>0</v>
      </c>
      <c r="DV67" s="10">
        <f t="shared" ref="DV67:DV77" si="1426">+U67+AE67+AJ67+AO67+AT67+AY67+BD67+BI67+BN67+BS67+BX67+Z67+CC67+CH67+CM67+CR67+CW67+DB67+DG67+DL67+DQ67</f>
        <v>0</v>
      </c>
      <c r="DW67" s="4">
        <f t="shared" ref="DW67:DW77" si="1427">DV67+DU67+DT67+DS67</f>
        <v>7804</v>
      </c>
      <c r="DX67" s="12">
        <f t="shared" ref="DX67:DX69" si="1428">(DS67+DT67)/N67</f>
        <v>8.3238893170176284E-3</v>
      </c>
      <c r="DY67" s="9">
        <f t="shared" ref="DY67:DY69" si="1429">(DU67+DV67)/N67</f>
        <v>0</v>
      </c>
      <c r="DZ67" s="12">
        <f t="shared" ref="DZ67:DZ69" si="1430">+DW67/N67</f>
        <v>8.3238893170176284E-3</v>
      </c>
      <c r="EA67" s="10">
        <v>0</v>
      </c>
      <c r="EB67" s="6">
        <v>0</v>
      </c>
      <c r="EC67" s="10">
        <f t="shared" ref="EC67:EC77" si="1431">EA67+EB67</f>
        <v>0</v>
      </c>
      <c r="ED67" s="6">
        <v>0</v>
      </c>
      <c r="EE67" s="6">
        <v>0</v>
      </c>
      <c r="EF67" s="6">
        <v>0</v>
      </c>
      <c r="EG67" s="6">
        <v>0</v>
      </c>
      <c r="EH67" s="6">
        <v>0</v>
      </c>
      <c r="EI67" s="6">
        <v>0</v>
      </c>
      <c r="EJ67" s="6">
        <v>0</v>
      </c>
      <c r="EK67" s="6">
        <v>0</v>
      </c>
      <c r="EL67" s="6">
        <v>0</v>
      </c>
      <c r="EM67" s="6">
        <v>0</v>
      </c>
      <c r="EN67" s="6">
        <v>0</v>
      </c>
      <c r="EO67" s="6">
        <f t="shared" ref="EO67:EO77" si="1432">EM67+EN67</f>
        <v>0</v>
      </c>
      <c r="EP67" s="6">
        <v>0</v>
      </c>
      <c r="EQ67" s="6">
        <v>0</v>
      </c>
      <c r="ER67" s="6">
        <v>0</v>
      </c>
      <c r="ES67" s="6">
        <v>0</v>
      </c>
      <c r="ET67" s="6">
        <v>0</v>
      </c>
      <c r="EU67" s="6">
        <v>0</v>
      </c>
      <c r="EV67" s="6">
        <v>0</v>
      </c>
      <c r="EW67" s="6">
        <v>0</v>
      </c>
      <c r="EX67" s="6">
        <v>0</v>
      </c>
      <c r="EY67" s="6">
        <v>0</v>
      </c>
      <c r="EZ67" s="6">
        <v>0</v>
      </c>
      <c r="FA67" s="6">
        <v>0</v>
      </c>
      <c r="FB67" s="6">
        <v>0</v>
      </c>
      <c r="FC67" s="6">
        <v>1000</v>
      </c>
      <c r="FD67" s="6">
        <f t="shared" ref="FD67:FD77" si="1433">FB67+FC67</f>
        <v>1000</v>
      </c>
      <c r="FE67" s="6">
        <v>0</v>
      </c>
      <c r="FF67" s="6">
        <v>0</v>
      </c>
      <c r="FG67" s="6">
        <f t="shared" ref="FG67:FG77" si="1434">FE67+FF67</f>
        <v>0</v>
      </c>
      <c r="FH67" s="6">
        <v>0</v>
      </c>
      <c r="FI67" s="6">
        <v>0</v>
      </c>
      <c r="FJ67" s="6">
        <f t="shared" ref="FJ67:FJ77" si="1435">FH67+FI67</f>
        <v>0</v>
      </c>
      <c r="FK67" s="6">
        <v>0</v>
      </c>
      <c r="FL67" s="6">
        <v>0</v>
      </c>
      <c r="FM67" s="6">
        <f t="shared" ref="FM67:FM77" si="1436">FL67+FK67</f>
        <v>0</v>
      </c>
      <c r="FN67" s="6">
        <v>0</v>
      </c>
      <c r="FO67" s="6">
        <v>0</v>
      </c>
      <c r="FP67" s="6">
        <f t="shared" ref="FP67:FP77" si="1437">FO67+FN67</f>
        <v>0</v>
      </c>
      <c r="FQ67" s="6">
        <v>0</v>
      </c>
      <c r="FR67" s="6">
        <v>0</v>
      </c>
      <c r="FS67" s="6">
        <f t="shared" ref="FS67:FS77" si="1438">FQ67+FR67</f>
        <v>0</v>
      </c>
      <c r="FT67" s="6">
        <v>0</v>
      </c>
      <c r="FU67" s="6">
        <v>0</v>
      </c>
      <c r="FV67" s="6">
        <f t="shared" ref="FV67:FV77" si="1439">FU67+FT67</f>
        <v>0</v>
      </c>
      <c r="FW67" s="6">
        <v>0</v>
      </c>
      <c r="FX67" s="6">
        <v>0</v>
      </c>
      <c r="FY67" s="6">
        <f t="shared" ref="FY67:FY77" si="1440">FX67+FW67</f>
        <v>0</v>
      </c>
      <c r="FZ67" s="6">
        <v>0</v>
      </c>
      <c r="GA67" s="6">
        <v>0</v>
      </c>
      <c r="GB67" s="6">
        <f t="shared" ref="GB67:GB77" si="1441">FZ67+GA67</f>
        <v>0</v>
      </c>
      <c r="GC67" s="6">
        <v>0</v>
      </c>
      <c r="GD67" s="6">
        <v>4150</v>
      </c>
      <c r="GE67" s="6">
        <f t="shared" ref="GE67:GE77" si="1442">GC67+GD67</f>
        <v>4150</v>
      </c>
      <c r="GF67" s="6">
        <v>0</v>
      </c>
      <c r="GG67" s="6">
        <v>0</v>
      </c>
      <c r="GH67" s="6">
        <f t="shared" ref="GH67:GH77" si="1443">GG67+GF67</f>
        <v>0</v>
      </c>
      <c r="GI67" s="6">
        <v>0</v>
      </c>
      <c r="GJ67" s="6">
        <v>0</v>
      </c>
      <c r="GK67" s="6">
        <f t="shared" ref="GK67:GK77" si="1444">GJ67+GI67</f>
        <v>0</v>
      </c>
      <c r="GL67" s="10">
        <v>0</v>
      </c>
      <c r="GM67" s="10">
        <v>72</v>
      </c>
      <c r="GN67" s="10">
        <f t="shared" ref="GN67:GN77" si="1445">GM67+GL67</f>
        <v>72</v>
      </c>
      <c r="GO67" s="6">
        <v>0</v>
      </c>
      <c r="GP67" s="6">
        <v>219</v>
      </c>
      <c r="GQ67" s="6">
        <f t="shared" ref="GQ67:GQ77" si="1446">GP67+GO67</f>
        <v>219</v>
      </c>
      <c r="GR67" s="10"/>
      <c r="GS67" s="10">
        <v>684</v>
      </c>
      <c r="GT67" s="6">
        <f t="shared" ref="GT67:GT77" si="1447">GS67+GR67</f>
        <v>684</v>
      </c>
      <c r="GU67" s="6">
        <v>650</v>
      </c>
      <c r="GV67" s="6">
        <v>0</v>
      </c>
      <c r="GW67" s="6">
        <f t="shared" ref="GW67:GW77" si="1448">GV67+GU67</f>
        <v>650</v>
      </c>
      <c r="GX67" s="6">
        <v>853</v>
      </c>
      <c r="GY67" s="6">
        <v>0</v>
      </c>
      <c r="GZ67" s="6">
        <f t="shared" ref="GZ67:GZ77" si="1449">GY67+GX67</f>
        <v>853</v>
      </c>
      <c r="HA67" s="10">
        <f t="shared" ref="HA67:HA77" si="1450">GO67+GL67+GI67+GF67+GC67+FZ67+FW67+FT67+FQ67+FN67+FK67+FH67+FE67+FB67+EY67+EV67+ES67+EP67+EM67+EJ67+EG67+ED67+EA67+GR67+GU67+GX67</f>
        <v>1503</v>
      </c>
      <c r="HB67" s="10">
        <f t="shared" ref="HB67:HB77" si="1451">GP67+GM67+GJ67+GG67+GD67+GA67+FX67+FU67+FR67+FO67+FL67+FI67+FF67+FC67+EZ67+EW67+ET67+EQ67+EN67+EK67+EH67+EE67+EB67+GS67+GV67+GY67</f>
        <v>6125</v>
      </c>
      <c r="HC67" s="10">
        <f t="shared" ref="HC67:HC77" si="1452">HB67+HA67</f>
        <v>7628</v>
      </c>
      <c r="HD67" s="10">
        <f t="shared" ref="HD67:HD77" si="1453">+DS67</f>
        <v>0</v>
      </c>
      <c r="HE67" s="10">
        <f t="shared" ref="HE67:HE77" si="1454">+DT67</f>
        <v>7804</v>
      </c>
      <c r="HF67" s="10">
        <f t="shared" ref="HF67:HF77" si="1455">+DU67</f>
        <v>0</v>
      </c>
      <c r="HG67" s="10">
        <f t="shared" ref="HG67:HH77" si="1456">+DV67</f>
        <v>0</v>
      </c>
      <c r="HH67" s="10">
        <f t="shared" si="1456"/>
        <v>7804</v>
      </c>
      <c r="HI67" s="9">
        <f t="shared" ref="HI67:HI77" si="1457">DX67</f>
        <v>8.3238893170176284E-3</v>
      </c>
      <c r="HJ67" s="9">
        <f t="shared" ref="HJ67:HJ77" si="1458">DY67</f>
        <v>0</v>
      </c>
      <c r="HK67" s="65">
        <f t="shared" si="107"/>
        <v>8.3238893170176284E-3</v>
      </c>
      <c r="HL67" s="65">
        <f t="shared" si="108"/>
        <v>8.3238893170176284E-3</v>
      </c>
      <c r="HM67" s="6">
        <f t="shared" si="937"/>
        <v>0</v>
      </c>
      <c r="HN67" s="6">
        <f t="shared" si="938"/>
        <v>0</v>
      </c>
      <c r="HO67" s="10">
        <f t="shared" si="939"/>
        <v>7804</v>
      </c>
      <c r="HP67" s="10">
        <f t="shared" si="940"/>
        <v>7628</v>
      </c>
      <c r="HQ67" s="10">
        <f t="shared" ref="HQ67:HQ77" si="1459">HO67-HP67</f>
        <v>176</v>
      </c>
      <c r="HR67" s="8">
        <v>1.2071400000000001</v>
      </c>
      <c r="HS67" s="10">
        <f t="shared" ref="HS67:HS77" si="1460">HR67*HQ67</f>
        <v>212.45664000000002</v>
      </c>
      <c r="HT67" s="10">
        <f t="shared" si="941"/>
        <v>-7804</v>
      </c>
      <c r="HU67" s="66">
        <v>0</v>
      </c>
      <c r="HV67" s="6"/>
    </row>
    <row r="68" spans="1:230" s="44" customFormat="1" ht="33" customHeight="1" x14ac:dyDescent="0.5">
      <c r="A68" s="6">
        <v>5846</v>
      </c>
      <c r="B68" s="6" t="s">
        <v>56</v>
      </c>
      <c r="C68" s="6" t="s">
        <v>167</v>
      </c>
      <c r="D68" s="6" t="s">
        <v>205</v>
      </c>
      <c r="E68" s="34" t="s">
        <v>53</v>
      </c>
      <c r="F68" s="6">
        <v>24</v>
      </c>
      <c r="G68" s="48">
        <v>202131</v>
      </c>
      <c r="H68" s="39" t="s">
        <v>114</v>
      </c>
      <c r="I68" s="8">
        <v>1</v>
      </c>
      <c r="J68" s="9">
        <v>0</v>
      </c>
      <c r="K68" s="4">
        <v>8747556</v>
      </c>
      <c r="L68" s="32">
        <v>8449156</v>
      </c>
      <c r="M68" s="4"/>
      <c r="N68" s="6">
        <f t="shared" si="1400"/>
        <v>8449156</v>
      </c>
      <c r="O68" s="6">
        <f t="shared" si="1401"/>
        <v>0</v>
      </c>
      <c r="P68" s="6">
        <f t="shared" si="1402"/>
        <v>0</v>
      </c>
      <c r="Q68" s="6">
        <f t="shared" si="1403"/>
        <v>0</v>
      </c>
      <c r="R68" s="10">
        <v>0</v>
      </c>
      <c r="S68" s="10">
        <v>0</v>
      </c>
      <c r="T68" s="10">
        <v>0</v>
      </c>
      <c r="U68" s="10">
        <v>0</v>
      </c>
      <c r="V68" s="10">
        <f t="shared" si="1404"/>
        <v>0</v>
      </c>
      <c r="W68" s="10">
        <v>0</v>
      </c>
      <c r="X68" s="10"/>
      <c r="Y68" s="10"/>
      <c r="Z68" s="10"/>
      <c r="AA68" s="10">
        <f t="shared" si="1405"/>
        <v>0</v>
      </c>
      <c r="AB68" s="10">
        <v>0</v>
      </c>
      <c r="AC68" s="10">
        <v>0</v>
      </c>
      <c r="AD68" s="6"/>
      <c r="AE68" s="6"/>
      <c r="AF68" s="10">
        <f t="shared" si="1406"/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f t="shared" si="1407"/>
        <v>0</v>
      </c>
      <c r="AL68" s="10">
        <v>4000</v>
      </c>
      <c r="AM68" s="10">
        <v>0</v>
      </c>
      <c r="AN68" s="10">
        <v>0</v>
      </c>
      <c r="AO68" s="6">
        <v>0</v>
      </c>
      <c r="AP68" s="10">
        <f t="shared" si="1408"/>
        <v>4000</v>
      </c>
      <c r="AQ68" s="6"/>
      <c r="AR68" s="13"/>
      <c r="AS68" s="6"/>
      <c r="AT68" s="6"/>
      <c r="AU68" s="6"/>
      <c r="AV68" s="6"/>
      <c r="AW68" s="6"/>
      <c r="AX68" s="6"/>
      <c r="AY68" s="6"/>
      <c r="AZ68" s="6"/>
      <c r="BA68" s="6">
        <v>6900</v>
      </c>
      <c r="BB68" s="6">
        <v>0</v>
      </c>
      <c r="BC68" s="6">
        <v>0</v>
      </c>
      <c r="BD68" s="6">
        <v>0</v>
      </c>
      <c r="BE68" s="10">
        <f t="shared" si="1409"/>
        <v>6900</v>
      </c>
      <c r="BF68" s="6">
        <v>0</v>
      </c>
      <c r="BG68" s="6">
        <v>0</v>
      </c>
      <c r="BH68" s="6">
        <v>0</v>
      </c>
      <c r="BI68" s="6">
        <v>0</v>
      </c>
      <c r="BJ68" s="10">
        <f t="shared" si="1410"/>
        <v>0</v>
      </c>
      <c r="BK68" s="6">
        <v>0</v>
      </c>
      <c r="BL68" s="6">
        <v>0</v>
      </c>
      <c r="BM68" s="6">
        <v>0</v>
      </c>
      <c r="BN68" s="6">
        <v>0</v>
      </c>
      <c r="BO68" s="10">
        <f t="shared" si="1411"/>
        <v>0</v>
      </c>
      <c r="BP68" s="6">
        <v>6000</v>
      </c>
      <c r="BQ68" s="6">
        <v>6000</v>
      </c>
      <c r="BR68" s="6">
        <v>0</v>
      </c>
      <c r="BS68" s="6">
        <v>0</v>
      </c>
      <c r="BT68" s="10">
        <f t="shared" si="1412"/>
        <v>12000</v>
      </c>
      <c r="BU68" s="6">
        <v>0</v>
      </c>
      <c r="BV68" s="6">
        <v>0</v>
      </c>
      <c r="BW68" s="6">
        <v>0</v>
      </c>
      <c r="BX68" s="6">
        <v>0</v>
      </c>
      <c r="BY68" s="10">
        <f t="shared" si="1413"/>
        <v>0</v>
      </c>
      <c r="BZ68" s="6">
        <v>0</v>
      </c>
      <c r="CA68" s="6">
        <v>0</v>
      </c>
      <c r="CB68" s="6">
        <v>0</v>
      </c>
      <c r="CC68" s="6">
        <v>0</v>
      </c>
      <c r="CD68" s="10">
        <f t="shared" si="1414"/>
        <v>0</v>
      </c>
      <c r="CE68" s="10">
        <f>IFERROR(VLOOKUP(G68,'[1]Ass MF'!G$2:H$491,2,0),0)</f>
        <v>0</v>
      </c>
      <c r="CF68" s="10">
        <v>0</v>
      </c>
      <c r="CG68" s="10">
        <v>0</v>
      </c>
      <c r="CH68" s="10">
        <v>0</v>
      </c>
      <c r="CI68" s="10">
        <f t="shared" si="1415"/>
        <v>0</v>
      </c>
      <c r="CJ68" s="10">
        <v>0</v>
      </c>
      <c r="CK68" s="10">
        <v>0</v>
      </c>
      <c r="CL68" s="10">
        <v>0</v>
      </c>
      <c r="CM68" s="10">
        <v>0</v>
      </c>
      <c r="CN68" s="10">
        <f t="shared" si="1416"/>
        <v>0</v>
      </c>
      <c r="CO68" s="10">
        <v>0</v>
      </c>
      <c r="CP68" s="10">
        <v>1500</v>
      </c>
      <c r="CQ68" s="10">
        <v>0</v>
      </c>
      <c r="CR68" s="10">
        <v>0</v>
      </c>
      <c r="CS68" s="10">
        <f t="shared" si="1417"/>
        <v>1500</v>
      </c>
      <c r="CT68" s="10">
        <v>120</v>
      </c>
      <c r="CU68" s="10">
        <v>1100</v>
      </c>
      <c r="CV68" s="10">
        <v>0</v>
      </c>
      <c r="CW68" s="10">
        <v>0</v>
      </c>
      <c r="CX68" s="10">
        <f t="shared" si="1418"/>
        <v>1220</v>
      </c>
      <c r="CY68" s="10">
        <v>110</v>
      </c>
      <c r="CZ68" s="10">
        <v>171</v>
      </c>
      <c r="DA68" s="10">
        <v>0</v>
      </c>
      <c r="DB68" s="10"/>
      <c r="DC68" s="10">
        <f t="shared" si="1419"/>
        <v>281</v>
      </c>
      <c r="DD68" s="10">
        <v>0</v>
      </c>
      <c r="DE68" s="10">
        <v>200</v>
      </c>
      <c r="DF68" s="10">
        <v>0</v>
      </c>
      <c r="DG68" s="10">
        <v>0</v>
      </c>
      <c r="DH68" s="10">
        <f t="shared" si="1420"/>
        <v>200</v>
      </c>
      <c r="DI68" s="10">
        <v>8</v>
      </c>
      <c r="DJ68" s="10">
        <v>509</v>
      </c>
      <c r="DK68" s="10">
        <f>IFERROR(VLOOKUP(G68,'[2]Rep MF'!G$2:H$233,2,0),0)</f>
        <v>0</v>
      </c>
      <c r="DL68" s="10">
        <v>0</v>
      </c>
      <c r="DM68" s="10">
        <f t="shared" si="1421"/>
        <v>517</v>
      </c>
      <c r="DN68" s="10">
        <v>35</v>
      </c>
      <c r="DO68" s="10">
        <v>72</v>
      </c>
      <c r="DP68" s="10">
        <v>0</v>
      </c>
      <c r="DQ68" s="10">
        <v>0</v>
      </c>
      <c r="DR68" s="10">
        <f t="shared" si="1422"/>
        <v>107</v>
      </c>
      <c r="DS68" s="10">
        <f t="shared" si="1423"/>
        <v>17173</v>
      </c>
      <c r="DT68" s="10">
        <f t="shared" si="1424"/>
        <v>9552</v>
      </c>
      <c r="DU68" s="10">
        <f t="shared" si="1425"/>
        <v>0</v>
      </c>
      <c r="DV68" s="10">
        <f t="shared" si="1426"/>
        <v>0</v>
      </c>
      <c r="DW68" s="4">
        <f t="shared" si="1427"/>
        <v>26725</v>
      </c>
      <c r="DX68" s="12">
        <f t="shared" si="1428"/>
        <v>3.1630378229494166E-3</v>
      </c>
      <c r="DY68" s="9">
        <f t="shared" si="1429"/>
        <v>0</v>
      </c>
      <c r="DZ68" s="12">
        <f t="shared" si="1430"/>
        <v>3.1630378229494166E-3</v>
      </c>
      <c r="EA68" s="10">
        <v>0</v>
      </c>
      <c r="EB68" s="6">
        <v>0</v>
      </c>
      <c r="EC68" s="10">
        <f t="shared" si="1431"/>
        <v>0</v>
      </c>
      <c r="ED68" s="6">
        <v>0</v>
      </c>
      <c r="EE68" s="6">
        <v>0</v>
      </c>
      <c r="EF68" s="6">
        <v>0</v>
      </c>
      <c r="EG68" s="6">
        <v>0</v>
      </c>
      <c r="EH68" s="6">
        <v>0</v>
      </c>
      <c r="EI68" s="6">
        <v>0</v>
      </c>
      <c r="EJ68" s="6">
        <v>0</v>
      </c>
      <c r="EK68" s="6">
        <v>0</v>
      </c>
      <c r="EL68" s="6">
        <v>0</v>
      </c>
      <c r="EM68" s="6">
        <v>0</v>
      </c>
      <c r="EN68" s="6">
        <v>0</v>
      </c>
      <c r="EO68" s="6">
        <f t="shared" si="1432"/>
        <v>0</v>
      </c>
      <c r="EP68" s="6">
        <v>0</v>
      </c>
      <c r="EQ68" s="6">
        <v>0</v>
      </c>
      <c r="ER68" s="6">
        <v>0</v>
      </c>
      <c r="ES68" s="6">
        <v>0</v>
      </c>
      <c r="ET68" s="6">
        <v>0</v>
      </c>
      <c r="EU68" s="6">
        <v>0</v>
      </c>
      <c r="EV68" s="6">
        <v>0</v>
      </c>
      <c r="EW68" s="6">
        <v>0</v>
      </c>
      <c r="EX68" s="6">
        <v>0</v>
      </c>
      <c r="EY68" s="6">
        <v>0</v>
      </c>
      <c r="EZ68" s="6">
        <v>0</v>
      </c>
      <c r="FA68" s="6">
        <v>0</v>
      </c>
      <c r="FB68" s="6">
        <v>4000</v>
      </c>
      <c r="FC68" s="6">
        <v>0</v>
      </c>
      <c r="FD68" s="6">
        <f t="shared" si="1433"/>
        <v>4000</v>
      </c>
      <c r="FE68" s="6">
        <v>0</v>
      </c>
      <c r="FF68" s="6">
        <v>0</v>
      </c>
      <c r="FG68" s="6">
        <f t="shared" si="1434"/>
        <v>0</v>
      </c>
      <c r="FH68" s="6">
        <v>0</v>
      </c>
      <c r="FI68" s="6">
        <v>0</v>
      </c>
      <c r="FJ68" s="6">
        <f t="shared" si="1435"/>
        <v>0</v>
      </c>
      <c r="FK68" s="6">
        <v>0</v>
      </c>
      <c r="FL68" s="6">
        <v>0</v>
      </c>
      <c r="FM68" s="6">
        <f t="shared" si="1436"/>
        <v>0</v>
      </c>
      <c r="FN68" s="6">
        <v>0</v>
      </c>
      <c r="FO68" s="6">
        <v>0</v>
      </c>
      <c r="FP68" s="6">
        <f t="shared" si="1437"/>
        <v>0</v>
      </c>
      <c r="FQ68" s="6">
        <v>0</v>
      </c>
      <c r="FR68" s="6">
        <v>0</v>
      </c>
      <c r="FS68" s="6">
        <f t="shared" si="1438"/>
        <v>0</v>
      </c>
      <c r="FT68" s="6">
        <v>0</v>
      </c>
      <c r="FU68" s="6">
        <v>0</v>
      </c>
      <c r="FV68" s="6">
        <f t="shared" si="1439"/>
        <v>0</v>
      </c>
      <c r="FW68" s="6">
        <v>0</v>
      </c>
      <c r="FX68" s="6">
        <v>0</v>
      </c>
      <c r="FY68" s="6">
        <f t="shared" si="1440"/>
        <v>0</v>
      </c>
      <c r="FZ68" s="6">
        <v>0</v>
      </c>
      <c r="GA68" s="6">
        <v>0</v>
      </c>
      <c r="GB68" s="6">
        <f t="shared" si="1441"/>
        <v>0</v>
      </c>
      <c r="GC68" s="6">
        <v>12900</v>
      </c>
      <c r="GD68" s="6">
        <v>6000</v>
      </c>
      <c r="GE68" s="6">
        <f t="shared" si="1442"/>
        <v>18900</v>
      </c>
      <c r="GF68" s="6">
        <v>0</v>
      </c>
      <c r="GG68" s="6">
        <v>0</v>
      </c>
      <c r="GH68" s="6">
        <f t="shared" si="1443"/>
        <v>0</v>
      </c>
      <c r="GI68" s="6">
        <v>0</v>
      </c>
      <c r="GJ68" s="6">
        <v>0</v>
      </c>
      <c r="GK68" s="6">
        <f t="shared" si="1444"/>
        <v>0</v>
      </c>
      <c r="GL68" s="10">
        <v>0</v>
      </c>
      <c r="GM68" s="10">
        <v>1500</v>
      </c>
      <c r="GN68" s="10">
        <f t="shared" si="1445"/>
        <v>1500</v>
      </c>
      <c r="GO68" s="6">
        <v>120</v>
      </c>
      <c r="GP68" s="6">
        <v>1100</v>
      </c>
      <c r="GQ68" s="6">
        <f t="shared" si="1446"/>
        <v>1220</v>
      </c>
      <c r="GR68" s="10"/>
      <c r="GS68" s="10">
        <v>281</v>
      </c>
      <c r="GT68" s="6">
        <f t="shared" si="1447"/>
        <v>281</v>
      </c>
      <c r="GU68" s="6">
        <v>200</v>
      </c>
      <c r="GV68" s="6">
        <v>0</v>
      </c>
      <c r="GW68" s="6">
        <f t="shared" si="1448"/>
        <v>200</v>
      </c>
      <c r="GX68" s="6">
        <v>517</v>
      </c>
      <c r="GY68" s="6">
        <v>0</v>
      </c>
      <c r="GZ68" s="6">
        <f t="shared" si="1449"/>
        <v>517</v>
      </c>
      <c r="HA68" s="10">
        <f t="shared" si="1450"/>
        <v>17737</v>
      </c>
      <c r="HB68" s="10">
        <f t="shared" si="1451"/>
        <v>8881</v>
      </c>
      <c r="HC68" s="10">
        <f t="shared" si="1452"/>
        <v>26618</v>
      </c>
      <c r="HD68" s="10">
        <f t="shared" si="1453"/>
        <v>17173</v>
      </c>
      <c r="HE68" s="10">
        <f t="shared" si="1454"/>
        <v>9552</v>
      </c>
      <c r="HF68" s="10">
        <f t="shared" si="1455"/>
        <v>0</v>
      </c>
      <c r="HG68" s="10">
        <f t="shared" si="1456"/>
        <v>0</v>
      </c>
      <c r="HH68" s="10">
        <f t="shared" si="1456"/>
        <v>26725</v>
      </c>
      <c r="HI68" s="9">
        <f t="shared" si="1457"/>
        <v>3.1630378229494166E-3</v>
      </c>
      <c r="HJ68" s="9">
        <f t="shared" si="1458"/>
        <v>0</v>
      </c>
      <c r="HK68" s="65">
        <f t="shared" si="107"/>
        <v>3.1630378229494166E-3</v>
      </c>
      <c r="HL68" s="65">
        <f t="shared" si="108"/>
        <v>3.1630378229494166E-3</v>
      </c>
      <c r="HM68" s="6">
        <f t="shared" si="937"/>
        <v>0</v>
      </c>
      <c r="HN68" s="6">
        <f t="shared" si="938"/>
        <v>0</v>
      </c>
      <c r="HO68" s="10">
        <f t="shared" si="939"/>
        <v>26725</v>
      </c>
      <c r="HP68" s="10">
        <f t="shared" si="940"/>
        <v>26618</v>
      </c>
      <c r="HQ68" s="10">
        <f t="shared" si="1459"/>
        <v>107</v>
      </c>
      <c r="HR68" s="8">
        <v>0.41127000000000002</v>
      </c>
      <c r="HS68" s="10">
        <f t="shared" si="1460"/>
        <v>44.005890000000001</v>
      </c>
      <c r="HT68" s="10">
        <f t="shared" si="941"/>
        <v>-26725</v>
      </c>
      <c r="HU68" s="66">
        <v>0</v>
      </c>
      <c r="HV68" s="6"/>
    </row>
    <row r="69" spans="1:230" s="44" customFormat="1" ht="33" customHeight="1" x14ac:dyDescent="0.5">
      <c r="A69" s="6">
        <v>5853</v>
      </c>
      <c r="B69" s="6" t="s">
        <v>56</v>
      </c>
      <c r="C69" s="6" t="s">
        <v>167</v>
      </c>
      <c r="D69" s="6" t="s">
        <v>205</v>
      </c>
      <c r="E69" s="34" t="s">
        <v>53</v>
      </c>
      <c r="F69" s="6">
        <v>31</v>
      </c>
      <c r="G69" s="48">
        <v>219135</v>
      </c>
      <c r="H69" s="39" t="s">
        <v>115</v>
      </c>
      <c r="I69" s="8">
        <v>0</v>
      </c>
      <c r="J69" s="9">
        <v>0</v>
      </c>
      <c r="K69" s="4">
        <v>1216202</v>
      </c>
      <c r="L69" s="32">
        <v>1180002</v>
      </c>
      <c r="M69" s="4"/>
      <c r="N69" s="6">
        <f t="shared" si="1400"/>
        <v>1180002</v>
      </c>
      <c r="O69" s="6">
        <f t="shared" si="1401"/>
        <v>0</v>
      </c>
      <c r="P69" s="6">
        <f t="shared" si="1402"/>
        <v>0</v>
      </c>
      <c r="Q69" s="6">
        <f t="shared" si="1403"/>
        <v>0</v>
      </c>
      <c r="R69" s="10">
        <v>0</v>
      </c>
      <c r="S69" s="10">
        <v>0</v>
      </c>
      <c r="T69" s="10">
        <v>0</v>
      </c>
      <c r="U69" s="10">
        <v>0</v>
      </c>
      <c r="V69" s="10">
        <f t="shared" si="1404"/>
        <v>0</v>
      </c>
      <c r="W69" s="10">
        <v>0</v>
      </c>
      <c r="X69" s="10"/>
      <c r="Y69" s="10"/>
      <c r="Z69" s="10"/>
      <c r="AA69" s="10">
        <f t="shared" si="1405"/>
        <v>0</v>
      </c>
      <c r="AB69" s="10">
        <v>0</v>
      </c>
      <c r="AC69" s="10">
        <v>0</v>
      </c>
      <c r="AD69" s="6"/>
      <c r="AE69" s="6"/>
      <c r="AF69" s="10">
        <f t="shared" si="1406"/>
        <v>0</v>
      </c>
      <c r="AG69" s="10">
        <v>0</v>
      </c>
      <c r="AH69" s="10">
        <v>0</v>
      </c>
      <c r="AI69" s="10">
        <v>0</v>
      </c>
      <c r="AJ69" s="10">
        <v>0</v>
      </c>
      <c r="AK69" s="10">
        <f t="shared" si="1407"/>
        <v>0</v>
      </c>
      <c r="AL69" s="10">
        <v>0</v>
      </c>
      <c r="AM69" s="10">
        <v>0</v>
      </c>
      <c r="AN69" s="10">
        <v>0</v>
      </c>
      <c r="AO69" s="6">
        <v>0</v>
      </c>
      <c r="AP69" s="10">
        <f t="shared" si="1408"/>
        <v>0</v>
      </c>
      <c r="AQ69" s="6"/>
      <c r="AR69" s="13"/>
      <c r="AS69" s="6"/>
      <c r="AT69" s="6"/>
      <c r="AU69" s="6"/>
      <c r="AV69" s="6"/>
      <c r="AW69" s="6"/>
      <c r="AX69" s="6"/>
      <c r="AY69" s="6"/>
      <c r="AZ69" s="6"/>
      <c r="BA69" s="6">
        <v>0</v>
      </c>
      <c r="BB69" s="6">
        <v>0</v>
      </c>
      <c r="BC69" s="6">
        <v>0</v>
      </c>
      <c r="BD69" s="6">
        <v>0</v>
      </c>
      <c r="BE69" s="10">
        <f t="shared" si="1409"/>
        <v>0</v>
      </c>
      <c r="BF69" s="6">
        <v>23</v>
      </c>
      <c r="BG69" s="6">
        <v>0</v>
      </c>
      <c r="BH69" s="6">
        <v>0</v>
      </c>
      <c r="BI69" s="6">
        <v>0</v>
      </c>
      <c r="BJ69" s="10">
        <f t="shared" si="1410"/>
        <v>23</v>
      </c>
      <c r="BK69" s="6">
        <v>32</v>
      </c>
      <c r="BL69" s="6">
        <v>0</v>
      </c>
      <c r="BM69" s="6">
        <v>0</v>
      </c>
      <c r="BN69" s="6">
        <v>0</v>
      </c>
      <c r="BO69" s="10">
        <f t="shared" si="1411"/>
        <v>32</v>
      </c>
      <c r="BP69" s="6">
        <v>0</v>
      </c>
      <c r="BQ69" s="6">
        <v>0</v>
      </c>
      <c r="BR69" s="6">
        <v>0</v>
      </c>
      <c r="BS69" s="6">
        <v>0</v>
      </c>
      <c r="BT69" s="10">
        <f t="shared" si="1412"/>
        <v>0</v>
      </c>
      <c r="BU69" s="6">
        <v>0</v>
      </c>
      <c r="BV69" s="6">
        <v>0</v>
      </c>
      <c r="BW69" s="6">
        <v>0</v>
      </c>
      <c r="BX69" s="6">
        <v>0</v>
      </c>
      <c r="BY69" s="10">
        <f t="shared" si="1413"/>
        <v>0</v>
      </c>
      <c r="BZ69" s="6">
        <v>0</v>
      </c>
      <c r="CA69" s="6">
        <v>0</v>
      </c>
      <c r="CB69" s="6">
        <v>0</v>
      </c>
      <c r="CC69" s="6">
        <v>0</v>
      </c>
      <c r="CD69" s="10">
        <f t="shared" si="1414"/>
        <v>0</v>
      </c>
      <c r="CE69" s="10">
        <f>IFERROR(VLOOKUP(G69,'[1]Ass MF'!G$2:H$491,2,0),0)</f>
        <v>0</v>
      </c>
      <c r="CF69" s="10">
        <v>4</v>
      </c>
      <c r="CG69" s="10">
        <v>0</v>
      </c>
      <c r="CH69" s="10">
        <v>0</v>
      </c>
      <c r="CI69" s="10">
        <f t="shared" si="1415"/>
        <v>4</v>
      </c>
      <c r="CJ69" s="10">
        <v>0</v>
      </c>
      <c r="CK69" s="10">
        <v>0</v>
      </c>
      <c r="CL69" s="10">
        <v>0</v>
      </c>
      <c r="CM69" s="10">
        <v>0</v>
      </c>
      <c r="CN69" s="10">
        <f t="shared" si="1416"/>
        <v>0</v>
      </c>
      <c r="CO69" s="10">
        <v>0</v>
      </c>
      <c r="CP69" s="10">
        <v>15</v>
      </c>
      <c r="CQ69" s="10">
        <v>0</v>
      </c>
      <c r="CR69" s="10">
        <v>0</v>
      </c>
      <c r="CS69" s="10">
        <f t="shared" si="1417"/>
        <v>15</v>
      </c>
      <c r="CT69" s="10">
        <v>4</v>
      </c>
      <c r="CU69" s="10">
        <v>70</v>
      </c>
      <c r="CV69" s="10">
        <v>0</v>
      </c>
      <c r="CW69" s="10">
        <v>0</v>
      </c>
      <c r="CX69" s="10">
        <f t="shared" si="1418"/>
        <v>74</v>
      </c>
      <c r="CY69" s="10">
        <v>11</v>
      </c>
      <c r="CZ69" s="10">
        <v>150</v>
      </c>
      <c r="DA69" s="10">
        <v>0</v>
      </c>
      <c r="DB69" s="10"/>
      <c r="DC69" s="10">
        <f t="shared" si="1419"/>
        <v>161</v>
      </c>
      <c r="DD69" s="10">
        <v>0</v>
      </c>
      <c r="DE69" s="10">
        <v>0</v>
      </c>
      <c r="DF69" s="10">
        <v>0</v>
      </c>
      <c r="DG69" s="10">
        <v>0</v>
      </c>
      <c r="DH69" s="10">
        <f t="shared" si="1420"/>
        <v>0</v>
      </c>
      <c r="DI69" s="10">
        <v>13</v>
      </c>
      <c r="DJ69" s="10">
        <v>70</v>
      </c>
      <c r="DK69" s="10">
        <f>IFERROR(VLOOKUP(G69,'[2]Rep MF'!G$2:H$233,2,0),0)</f>
        <v>0</v>
      </c>
      <c r="DL69" s="10">
        <v>0</v>
      </c>
      <c r="DM69" s="10">
        <f t="shared" si="1421"/>
        <v>83</v>
      </c>
      <c r="DN69" s="10">
        <v>1</v>
      </c>
      <c r="DO69" s="10">
        <v>73</v>
      </c>
      <c r="DP69" s="10">
        <v>0</v>
      </c>
      <c r="DQ69" s="10">
        <v>0</v>
      </c>
      <c r="DR69" s="10">
        <f t="shared" si="1422"/>
        <v>74</v>
      </c>
      <c r="DS69" s="10">
        <f t="shared" si="1423"/>
        <v>84</v>
      </c>
      <c r="DT69" s="10">
        <f t="shared" si="1424"/>
        <v>382</v>
      </c>
      <c r="DU69" s="10">
        <f t="shared" si="1425"/>
        <v>0</v>
      </c>
      <c r="DV69" s="10">
        <f t="shared" si="1426"/>
        <v>0</v>
      </c>
      <c r="DW69" s="4">
        <f t="shared" si="1427"/>
        <v>466</v>
      </c>
      <c r="DX69" s="12">
        <f t="shared" si="1428"/>
        <v>3.9491458489053407E-4</v>
      </c>
      <c r="DY69" s="9">
        <f t="shared" si="1429"/>
        <v>0</v>
      </c>
      <c r="DZ69" s="12">
        <f t="shared" si="1430"/>
        <v>3.9491458489053407E-4</v>
      </c>
      <c r="EA69" s="10">
        <v>0</v>
      </c>
      <c r="EB69" s="6">
        <v>0</v>
      </c>
      <c r="EC69" s="10">
        <f t="shared" si="1431"/>
        <v>0</v>
      </c>
      <c r="ED69" s="6">
        <v>0</v>
      </c>
      <c r="EE69" s="6">
        <v>0</v>
      </c>
      <c r="EF69" s="6">
        <v>0</v>
      </c>
      <c r="EG69" s="6">
        <v>0</v>
      </c>
      <c r="EH69" s="6">
        <v>0</v>
      </c>
      <c r="EI69" s="6">
        <v>0</v>
      </c>
      <c r="EJ69" s="6">
        <v>0</v>
      </c>
      <c r="EK69" s="6">
        <v>0</v>
      </c>
      <c r="EL69" s="6">
        <v>0</v>
      </c>
      <c r="EM69" s="6">
        <v>0</v>
      </c>
      <c r="EN69" s="6">
        <v>0</v>
      </c>
      <c r="EO69" s="6">
        <f t="shared" si="1432"/>
        <v>0</v>
      </c>
      <c r="EP69" s="6">
        <v>0</v>
      </c>
      <c r="EQ69" s="6">
        <v>0</v>
      </c>
      <c r="ER69" s="6">
        <v>0</v>
      </c>
      <c r="ES69" s="6">
        <v>0</v>
      </c>
      <c r="ET69" s="6">
        <v>0</v>
      </c>
      <c r="EU69" s="6">
        <v>0</v>
      </c>
      <c r="EV69" s="6">
        <v>0</v>
      </c>
      <c r="EW69" s="6">
        <v>0</v>
      </c>
      <c r="EX69" s="6">
        <v>0</v>
      </c>
      <c r="EY69" s="6">
        <v>0</v>
      </c>
      <c r="EZ69" s="6">
        <v>0</v>
      </c>
      <c r="FA69" s="6">
        <v>0</v>
      </c>
      <c r="FB69" s="6">
        <v>0</v>
      </c>
      <c r="FC69" s="6">
        <v>0</v>
      </c>
      <c r="FD69" s="6">
        <f t="shared" si="1433"/>
        <v>0</v>
      </c>
      <c r="FE69" s="6">
        <v>0</v>
      </c>
      <c r="FF69" s="6">
        <v>0</v>
      </c>
      <c r="FG69" s="6">
        <f t="shared" si="1434"/>
        <v>0</v>
      </c>
      <c r="FH69" s="6">
        <v>0</v>
      </c>
      <c r="FI69" s="6">
        <v>0</v>
      </c>
      <c r="FJ69" s="6">
        <f t="shared" si="1435"/>
        <v>0</v>
      </c>
      <c r="FK69" s="6">
        <v>0</v>
      </c>
      <c r="FL69" s="6">
        <v>0</v>
      </c>
      <c r="FM69" s="6">
        <f t="shared" si="1436"/>
        <v>0</v>
      </c>
      <c r="FN69" s="6">
        <v>0</v>
      </c>
      <c r="FO69" s="6">
        <v>0</v>
      </c>
      <c r="FP69" s="6">
        <f t="shared" si="1437"/>
        <v>0</v>
      </c>
      <c r="FQ69" s="6">
        <v>0</v>
      </c>
      <c r="FR69" s="6">
        <v>0</v>
      </c>
      <c r="FS69" s="6">
        <f t="shared" si="1438"/>
        <v>0</v>
      </c>
      <c r="FT69" s="6">
        <v>0</v>
      </c>
      <c r="FU69" s="6">
        <v>0</v>
      </c>
      <c r="FV69" s="6">
        <f t="shared" si="1439"/>
        <v>0</v>
      </c>
      <c r="FW69" s="6">
        <v>0</v>
      </c>
      <c r="FX69" s="6">
        <v>0</v>
      </c>
      <c r="FY69" s="6">
        <f t="shared" si="1440"/>
        <v>0</v>
      </c>
      <c r="FZ69" s="6">
        <v>0</v>
      </c>
      <c r="GA69" s="6">
        <v>0</v>
      </c>
      <c r="GB69" s="6">
        <f t="shared" si="1441"/>
        <v>0</v>
      </c>
      <c r="GC69" s="6">
        <v>55</v>
      </c>
      <c r="GD69" s="6">
        <v>4</v>
      </c>
      <c r="GE69" s="6">
        <f t="shared" si="1442"/>
        <v>59</v>
      </c>
      <c r="GF69" s="6">
        <v>0</v>
      </c>
      <c r="GG69" s="6">
        <v>0</v>
      </c>
      <c r="GH69" s="6">
        <f t="shared" si="1443"/>
        <v>0</v>
      </c>
      <c r="GI69" s="6">
        <v>0</v>
      </c>
      <c r="GJ69" s="6">
        <v>0</v>
      </c>
      <c r="GK69" s="6">
        <f t="shared" si="1444"/>
        <v>0</v>
      </c>
      <c r="GL69" s="10">
        <v>0</v>
      </c>
      <c r="GM69" s="10">
        <v>15</v>
      </c>
      <c r="GN69" s="10">
        <f t="shared" si="1445"/>
        <v>15</v>
      </c>
      <c r="GO69" s="6">
        <v>4</v>
      </c>
      <c r="GP69" s="6">
        <v>70</v>
      </c>
      <c r="GQ69" s="6">
        <f t="shared" si="1446"/>
        <v>74</v>
      </c>
      <c r="GR69" s="10"/>
      <c r="GS69" s="10">
        <v>161</v>
      </c>
      <c r="GT69" s="6">
        <f t="shared" si="1447"/>
        <v>161</v>
      </c>
      <c r="GU69" s="6">
        <v>0</v>
      </c>
      <c r="GV69" s="6">
        <v>0</v>
      </c>
      <c r="GW69" s="6">
        <f t="shared" si="1448"/>
        <v>0</v>
      </c>
      <c r="GX69" s="6">
        <v>83</v>
      </c>
      <c r="GY69" s="6">
        <v>0</v>
      </c>
      <c r="GZ69" s="6">
        <f t="shared" si="1449"/>
        <v>83</v>
      </c>
      <c r="HA69" s="10">
        <f t="shared" si="1450"/>
        <v>142</v>
      </c>
      <c r="HB69" s="10">
        <f t="shared" si="1451"/>
        <v>250</v>
      </c>
      <c r="HC69" s="10">
        <f t="shared" si="1452"/>
        <v>392</v>
      </c>
      <c r="HD69" s="10">
        <f t="shared" si="1453"/>
        <v>84</v>
      </c>
      <c r="HE69" s="10">
        <f t="shared" si="1454"/>
        <v>382</v>
      </c>
      <c r="HF69" s="10">
        <f t="shared" si="1455"/>
        <v>0</v>
      </c>
      <c r="HG69" s="10">
        <f t="shared" si="1456"/>
        <v>0</v>
      </c>
      <c r="HH69" s="10">
        <f t="shared" si="1456"/>
        <v>466</v>
      </c>
      <c r="HI69" s="9">
        <f t="shared" si="1457"/>
        <v>3.9491458489053407E-4</v>
      </c>
      <c r="HJ69" s="9">
        <f t="shared" si="1458"/>
        <v>0</v>
      </c>
      <c r="HK69" s="65">
        <f t="shared" si="107"/>
        <v>3.9491458489053407E-4</v>
      </c>
      <c r="HL69" s="65">
        <f t="shared" si="108"/>
        <v>3.9491458489053407E-4</v>
      </c>
      <c r="HM69" s="6">
        <f t="shared" si="937"/>
        <v>0</v>
      </c>
      <c r="HN69" s="6">
        <f t="shared" si="938"/>
        <v>0</v>
      </c>
      <c r="HO69" s="10">
        <f t="shared" si="939"/>
        <v>466</v>
      </c>
      <c r="HP69" s="10">
        <f t="shared" si="940"/>
        <v>392</v>
      </c>
      <c r="HQ69" s="10">
        <f t="shared" si="1459"/>
        <v>74</v>
      </c>
      <c r="HR69" s="8">
        <v>87.333420000000004</v>
      </c>
      <c r="HS69" s="10">
        <f t="shared" si="1460"/>
        <v>6462.6730800000005</v>
      </c>
      <c r="HT69" s="10">
        <f t="shared" si="941"/>
        <v>-466</v>
      </c>
      <c r="HU69" s="66">
        <v>0</v>
      </c>
      <c r="HV69" s="6"/>
    </row>
    <row r="70" spans="1:230" s="44" customFormat="1" ht="33" customHeight="1" x14ac:dyDescent="0.5">
      <c r="A70" s="6">
        <v>5875</v>
      </c>
      <c r="B70" s="2" t="s">
        <v>56</v>
      </c>
      <c r="C70" s="6" t="s">
        <v>167</v>
      </c>
      <c r="D70" s="6" t="s">
        <v>205</v>
      </c>
      <c r="E70" s="34" t="s">
        <v>53</v>
      </c>
      <c r="F70" s="2">
        <v>53</v>
      </c>
      <c r="G70" s="1">
        <v>201207</v>
      </c>
      <c r="H70" s="41" t="s">
        <v>155</v>
      </c>
      <c r="I70" s="8">
        <v>0</v>
      </c>
      <c r="J70" s="9">
        <v>0</v>
      </c>
      <c r="K70" s="4">
        <v>198652</v>
      </c>
      <c r="L70" s="4">
        <v>140024</v>
      </c>
      <c r="M70" s="4"/>
      <c r="N70" s="6">
        <f t="shared" si="1400"/>
        <v>140024</v>
      </c>
      <c r="O70" s="6">
        <f t="shared" si="1401"/>
        <v>0</v>
      </c>
      <c r="P70" s="6">
        <f t="shared" si="1402"/>
        <v>0</v>
      </c>
      <c r="Q70" s="6">
        <f t="shared" si="1403"/>
        <v>0</v>
      </c>
      <c r="R70" s="16">
        <v>0</v>
      </c>
      <c r="S70" s="16">
        <v>0</v>
      </c>
      <c r="T70" s="16">
        <v>0</v>
      </c>
      <c r="U70" s="16">
        <v>0</v>
      </c>
      <c r="V70" s="10">
        <f t="shared" si="1404"/>
        <v>0</v>
      </c>
      <c r="W70" s="10">
        <v>0</v>
      </c>
      <c r="X70" s="16">
        <v>0</v>
      </c>
      <c r="Y70" s="16">
        <v>0</v>
      </c>
      <c r="Z70" s="16">
        <v>0</v>
      </c>
      <c r="AA70" s="10">
        <f t="shared" si="1405"/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  <c r="AK70" s="16">
        <v>0</v>
      </c>
      <c r="AL70" s="16">
        <v>0</v>
      </c>
      <c r="AM70" s="16">
        <v>0</v>
      </c>
      <c r="AN70" s="16">
        <v>0</v>
      </c>
      <c r="AO70" s="16">
        <v>0</v>
      </c>
      <c r="AP70" s="16">
        <v>0</v>
      </c>
      <c r="AQ70" s="16">
        <v>0</v>
      </c>
      <c r="AR70" s="16">
        <v>0</v>
      </c>
      <c r="AS70" s="16">
        <v>0</v>
      </c>
      <c r="AT70" s="16">
        <v>0</v>
      </c>
      <c r="AU70" s="16">
        <v>0</v>
      </c>
      <c r="AV70" s="16">
        <v>0</v>
      </c>
      <c r="AW70" s="16">
        <v>0</v>
      </c>
      <c r="AX70" s="16">
        <v>0</v>
      </c>
      <c r="AY70" s="16">
        <v>0</v>
      </c>
      <c r="AZ70" s="16">
        <v>0</v>
      </c>
      <c r="BA70" s="16">
        <v>0</v>
      </c>
      <c r="BB70" s="16">
        <v>0</v>
      </c>
      <c r="BC70" s="16">
        <v>0</v>
      </c>
      <c r="BD70" s="16">
        <v>0</v>
      </c>
      <c r="BE70" s="16">
        <v>0</v>
      </c>
      <c r="BF70" s="16">
        <v>0</v>
      </c>
      <c r="BG70" s="16">
        <v>0</v>
      </c>
      <c r="BH70" s="16">
        <v>0</v>
      </c>
      <c r="BI70" s="16">
        <v>0</v>
      </c>
      <c r="BJ70" s="16">
        <v>0</v>
      </c>
      <c r="BK70" s="16">
        <v>0</v>
      </c>
      <c r="BL70" s="16">
        <v>0</v>
      </c>
      <c r="BM70" s="16">
        <v>0</v>
      </c>
      <c r="BN70" s="16">
        <v>0</v>
      </c>
      <c r="BO70" s="16">
        <v>0</v>
      </c>
      <c r="BP70" s="16">
        <v>0</v>
      </c>
      <c r="BQ70" s="16">
        <v>0</v>
      </c>
      <c r="BR70" s="16">
        <v>0</v>
      </c>
      <c r="BS70" s="16">
        <v>0</v>
      </c>
      <c r="BT70" s="16">
        <v>0</v>
      </c>
      <c r="BU70" s="16">
        <v>0</v>
      </c>
      <c r="BV70" s="16">
        <v>0</v>
      </c>
      <c r="BW70" s="16">
        <v>0</v>
      </c>
      <c r="BX70" s="16">
        <v>0</v>
      </c>
      <c r="BY70" s="16">
        <v>0</v>
      </c>
      <c r="BZ70" s="6">
        <v>0</v>
      </c>
      <c r="CA70" s="6">
        <v>81</v>
      </c>
      <c r="CB70" s="6">
        <v>0</v>
      </c>
      <c r="CC70" s="6">
        <v>0</v>
      </c>
      <c r="CD70" s="10">
        <f t="shared" ref="CD70" si="1461">SUM(BZ70:CC70)</f>
        <v>81</v>
      </c>
      <c r="CE70" s="10">
        <f>IFERROR(VLOOKUP(G70,'[1]Ass MF'!G$2:H$491,2,0),0)</f>
        <v>0</v>
      </c>
      <c r="CF70" s="10">
        <v>0</v>
      </c>
      <c r="CG70" s="10">
        <v>0</v>
      </c>
      <c r="CH70" s="10">
        <v>0</v>
      </c>
      <c r="CI70" s="10">
        <f t="shared" si="1415"/>
        <v>0</v>
      </c>
      <c r="CJ70" s="10">
        <v>0</v>
      </c>
      <c r="CK70" s="10">
        <v>80</v>
      </c>
      <c r="CL70" s="10">
        <v>0</v>
      </c>
      <c r="CM70" s="10">
        <v>0</v>
      </c>
      <c r="CN70" s="10">
        <f t="shared" si="1416"/>
        <v>80</v>
      </c>
      <c r="CO70" s="10">
        <v>0</v>
      </c>
      <c r="CP70" s="10">
        <v>0</v>
      </c>
      <c r="CQ70" s="10">
        <v>0</v>
      </c>
      <c r="CR70" s="10">
        <v>0</v>
      </c>
      <c r="CS70" s="10">
        <f t="shared" si="1417"/>
        <v>0</v>
      </c>
      <c r="CT70" s="10">
        <v>0</v>
      </c>
      <c r="CU70" s="10">
        <v>95</v>
      </c>
      <c r="CV70" s="10">
        <v>0</v>
      </c>
      <c r="CW70" s="10">
        <v>0</v>
      </c>
      <c r="CX70" s="10">
        <f t="shared" si="1418"/>
        <v>95</v>
      </c>
      <c r="CY70" s="10">
        <v>0</v>
      </c>
      <c r="CZ70" s="10">
        <v>100</v>
      </c>
      <c r="DA70" s="10">
        <v>0</v>
      </c>
      <c r="DB70" s="10"/>
      <c r="DC70" s="10">
        <f t="shared" si="1419"/>
        <v>100</v>
      </c>
      <c r="DD70" s="10">
        <v>0</v>
      </c>
      <c r="DE70" s="10">
        <v>51</v>
      </c>
      <c r="DF70" s="10">
        <v>0</v>
      </c>
      <c r="DG70" s="10">
        <v>0</v>
      </c>
      <c r="DH70" s="10">
        <f t="shared" si="1420"/>
        <v>51</v>
      </c>
      <c r="DI70" s="10">
        <v>0</v>
      </c>
      <c r="DJ70" s="10">
        <v>219</v>
      </c>
      <c r="DK70" s="10">
        <f>IFERROR(VLOOKUP(G70,'[2]Rep MF'!G$2:H$233,2,0),0)</f>
        <v>0</v>
      </c>
      <c r="DL70" s="10">
        <v>0</v>
      </c>
      <c r="DM70" s="10">
        <f t="shared" si="1421"/>
        <v>219</v>
      </c>
      <c r="DN70" s="10">
        <v>0</v>
      </c>
      <c r="DO70" s="10">
        <v>47</v>
      </c>
      <c r="DP70" s="10">
        <v>0</v>
      </c>
      <c r="DQ70" s="10">
        <v>0</v>
      </c>
      <c r="DR70" s="10">
        <f t="shared" si="1422"/>
        <v>47</v>
      </c>
      <c r="DS70" s="10">
        <f t="shared" si="1423"/>
        <v>0</v>
      </c>
      <c r="DT70" s="10">
        <f t="shared" si="1424"/>
        <v>673</v>
      </c>
      <c r="DU70" s="10">
        <f t="shared" si="1425"/>
        <v>0</v>
      </c>
      <c r="DV70" s="10">
        <f t="shared" si="1426"/>
        <v>0</v>
      </c>
      <c r="DW70" s="4">
        <f t="shared" si="1427"/>
        <v>673</v>
      </c>
      <c r="DX70" s="12">
        <f t="shared" ref="DX70:DX77" si="1462">(DS70+DT70)/N70</f>
        <v>4.8063189167571272E-3</v>
      </c>
      <c r="DY70" s="9">
        <f t="shared" ref="DY70:DY77" si="1463">(DU70+DV70)/N70</f>
        <v>0</v>
      </c>
      <c r="DZ70" s="12">
        <f t="shared" ref="DZ70:DZ77" si="1464">+DW70/N70</f>
        <v>4.8063189167571272E-3</v>
      </c>
      <c r="EA70" s="16">
        <v>0</v>
      </c>
      <c r="EB70" s="6">
        <v>0</v>
      </c>
      <c r="EC70" s="10">
        <f t="shared" si="1431"/>
        <v>0</v>
      </c>
      <c r="ED70" s="6">
        <v>0</v>
      </c>
      <c r="EE70" s="6">
        <v>0</v>
      </c>
      <c r="EF70" s="6">
        <v>0</v>
      </c>
      <c r="EG70" s="6">
        <v>0</v>
      </c>
      <c r="EH70" s="6">
        <v>0</v>
      </c>
      <c r="EI70" s="6">
        <v>0</v>
      </c>
      <c r="EJ70" s="6">
        <v>0</v>
      </c>
      <c r="EK70" s="6">
        <v>0</v>
      </c>
      <c r="EL70" s="6">
        <v>0</v>
      </c>
      <c r="EM70" s="6">
        <v>0</v>
      </c>
      <c r="EN70" s="6">
        <v>0</v>
      </c>
      <c r="EO70" s="6">
        <f t="shared" si="1432"/>
        <v>0</v>
      </c>
      <c r="EP70" s="6">
        <v>0</v>
      </c>
      <c r="EQ70" s="6">
        <v>0</v>
      </c>
      <c r="ER70" s="6">
        <v>0</v>
      </c>
      <c r="ES70" s="6">
        <v>0</v>
      </c>
      <c r="ET70" s="6">
        <v>0</v>
      </c>
      <c r="EU70" s="6">
        <v>0</v>
      </c>
      <c r="EV70" s="6">
        <v>0</v>
      </c>
      <c r="EW70" s="6">
        <v>0</v>
      </c>
      <c r="EX70" s="6">
        <v>0</v>
      </c>
      <c r="EY70" s="6">
        <v>0</v>
      </c>
      <c r="EZ70" s="6">
        <v>0</v>
      </c>
      <c r="FA70" s="6">
        <v>0</v>
      </c>
      <c r="FB70" s="6">
        <v>0</v>
      </c>
      <c r="FC70" s="6">
        <v>0</v>
      </c>
      <c r="FD70" s="6">
        <f t="shared" si="1433"/>
        <v>0</v>
      </c>
      <c r="FE70" s="6">
        <v>0</v>
      </c>
      <c r="FF70" s="6">
        <v>0</v>
      </c>
      <c r="FG70" s="6">
        <f t="shared" si="1434"/>
        <v>0</v>
      </c>
      <c r="FH70" s="6">
        <v>0</v>
      </c>
      <c r="FI70" s="6">
        <v>0</v>
      </c>
      <c r="FJ70" s="6">
        <f t="shared" si="1435"/>
        <v>0</v>
      </c>
      <c r="FK70" s="6">
        <v>0</v>
      </c>
      <c r="FL70" s="6">
        <v>0</v>
      </c>
      <c r="FM70" s="6">
        <f t="shared" si="1436"/>
        <v>0</v>
      </c>
      <c r="FN70" s="6">
        <v>0</v>
      </c>
      <c r="FO70" s="6">
        <v>0</v>
      </c>
      <c r="FP70" s="6">
        <f t="shared" si="1437"/>
        <v>0</v>
      </c>
      <c r="FQ70" s="6">
        <v>0</v>
      </c>
      <c r="FR70" s="6">
        <v>0</v>
      </c>
      <c r="FS70" s="6">
        <f t="shared" si="1438"/>
        <v>0</v>
      </c>
      <c r="FT70" s="6">
        <v>0</v>
      </c>
      <c r="FU70" s="6">
        <v>0</v>
      </c>
      <c r="FV70" s="6">
        <f t="shared" si="1439"/>
        <v>0</v>
      </c>
      <c r="FW70" s="6">
        <v>0</v>
      </c>
      <c r="FX70" s="6">
        <v>0</v>
      </c>
      <c r="FY70" s="6">
        <f t="shared" si="1440"/>
        <v>0</v>
      </c>
      <c r="FZ70" s="6">
        <v>0</v>
      </c>
      <c r="GA70" s="6">
        <v>0</v>
      </c>
      <c r="GB70" s="6">
        <f t="shared" si="1441"/>
        <v>0</v>
      </c>
      <c r="GC70" s="6">
        <v>0</v>
      </c>
      <c r="GD70" s="6">
        <v>81</v>
      </c>
      <c r="GE70" s="6">
        <f t="shared" si="1442"/>
        <v>81</v>
      </c>
      <c r="GF70" s="6">
        <v>0</v>
      </c>
      <c r="GG70" s="6">
        <v>0</v>
      </c>
      <c r="GH70" s="6">
        <f t="shared" si="1443"/>
        <v>0</v>
      </c>
      <c r="GI70" s="6">
        <v>0</v>
      </c>
      <c r="GJ70" s="6">
        <v>80</v>
      </c>
      <c r="GK70" s="6">
        <f t="shared" si="1444"/>
        <v>80</v>
      </c>
      <c r="GL70" s="10">
        <v>0</v>
      </c>
      <c r="GM70" s="10">
        <v>0</v>
      </c>
      <c r="GN70" s="10">
        <f t="shared" si="1445"/>
        <v>0</v>
      </c>
      <c r="GO70" s="6">
        <v>0</v>
      </c>
      <c r="GP70" s="6">
        <v>95</v>
      </c>
      <c r="GQ70" s="6">
        <f t="shared" si="1446"/>
        <v>95</v>
      </c>
      <c r="GR70" s="10"/>
      <c r="GS70" s="10">
        <v>100</v>
      </c>
      <c r="GT70" s="6">
        <f t="shared" si="1447"/>
        <v>100</v>
      </c>
      <c r="GU70" s="6">
        <v>51</v>
      </c>
      <c r="GV70" s="6">
        <v>0</v>
      </c>
      <c r="GW70" s="6">
        <f t="shared" si="1448"/>
        <v>51</v>
      </c>
      <c r="GX70" s="6">
        <v>219</v>
      </c>
      <c r="GY70" s="6">
        <v>0</v>
      </c>
      <c r="GZ70" s="6">
        <f t="shared" si="1449"/>
        <v>219</v>
      </c>
      <c r="HA70" s="10">
        <f t="shared" si="1450"/>
        <v>270</v>
      </c>
      <c r="HB70" s="10">
        <f t="shared" si="1451"/>
        <v>356</v>
      </c>
      <c r="HC70" s="10">
        <f t="shared" si="1452"/>
        <v>626</v>
      </c>
      <c r="HD70" s="10">
        <f t="shared" si="1453"/>
        <v>0</v>
      </c>
      <c r="HE70" s="10">
        <f t="shared" si="1454"/>
        <v>673</v>
      </c>
      <c r="HF70" s="10">
        <f t="shared" si="1455"/>
        <v>0</v>
      </c>
      <c r="HG70" s="10">
        <f t="shared" si="1456"/>
        <v>0</v>
      </c>
      <c r="HH70" s="10">
        <f t="shared" si="1456"/>
        <v>673</v>
      </c>
      <c r="HI70" s="9">
        <f t="shared" si="1457"/>
        <v>4.8063189167571272E-3</v>
      </c>
      <c r="HJ70" s="9">
        <f t="shared" si="1458"/>
        <v>0</v>
      </c>
      <c r="HK70" s="65">
        <f t="shared" si="107"/>
        <v>4.8063189167571272E-3</v>
      </c>
      <c r="HL70" s="65">
        <f t="shared" si="108"/>
        <v>4.4063874764326116E-3</v>
      </c>
      <c r="HM70" s="6">
        <f t="shared" si="937"/>
        <v>0</v>
      </c>
      <c r="HN70" s="6">
        <f t="shared" si="938"/>
        <v>0</v>
      </c>
      <c r="HO70" s="10">
        <f t="shared" si="939"/>
        <v>673</v>
      </c>
      <c r="HP70" s="10">
        <f t="shared" si="940"/>
        <v>626</v>
      </c>
      <c r="HQ70" s="10">
        <f t="shared" si="1459"/>
        <v>47</v>
      </c>
      <c r="HR70" s="8">
        <v>33.556089999999998</v>
      </c>
      <c r="HS70" s="10">
        <f t="shared" si="1460"/>
        <v>1577.1362299999998</v>
      </c>
      <c r="HT70" s="10">
        <f t="shared" si="941"/>
        <v>-673</v>
      </c>
      <c r="HU70" s="66">
        <v>56</v>
      </c>
      <c r="HV70" s="6"/>
    </row>
    <row r="71" spans="1:230" s="44" customFormat="1" ht="33" customHeight="1" x14ac:dyDescent="0.5">
      <c r="A71" s="6">
        <v>5878</v>
      </c>
      <c r="B71" s="2" t="s">
        <v>56</v>
      </c>
      <c r="C71" s="6" t="s">
        <v>167</v>
      </c>
      <c r="D71" s="6" t="s">
        <v>205</v>
      </c>
      <c r="E71" s="34" t="s">
        <v>53</v>
      </c>
      <c r="F71" s="2">
        <v>56</v>
      </c>
      <c r="G71" s="48">
        <v>201205</v>
      </c>
      <c r="H71" s="41" t="s">
        <v>170</v>
      </c>
      <c r="I71" s="30">
        <v>0</v>
      </c>
      <c r="J71" s="9">
        <v>0</v>
      </c>
      <c r="K71" s="4">
        <v>254763</v>
      </c>
      <c r="L71" s="4">
        <v>130000</v>
      </c>
      <c r="M71" s="4"/>
      <c r="N71" s="6">
        <f t="shared" si="1400"/>
        <v>130000</v>
      </c>
      <c r="O71" s="6">
        <f t="shared" si="1401"/>
        <v>0</v>
      </c>
      <c r="P71" s="6">
        <f t="shared" si="1402"/>
        <v>0</v>
      </c>
      <c r="Q71" s="6">
        <f t="shared" si="1403"/>
        <v>0</v>
      </c>
      <c r="R71" s="16">
        <v>0</v>
      </c>
      <c r="S71" s="16">
        <v>0</v>
      </c>
      <c r="T71" s="16">
        <v>0</v>
      </c>
      <c r="U71" s="16">
        <v>0</v>
      </c>
      <c r="V71" s="10">
        <f t="shared" si="1404"/>
        <v>0</v>
      </c>
      <c r="W71" s="10">
        <v>0</v>
      </c>
      <c r="X71" s="16">
        <v>0</v>
      </c>
      <c r="Y71" s="16">
        <v>0</v>
      </c>
      <c r="Z71" s="16">
        <v>0</v>
      </c>
      <c r="AA71" s="10">
        <f t="shared" si="1405"/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  <c r="AK71" s="16">
        <v>0</v>
      </c>
      <c r="AL71" s="16">
        <v>0</v>
      </c>
      <c r="AM71" s="16">
        <v>0</v>
      </c>
      <c r="AN71" s="16">
        <v>0</v>
      </c>
      <c r="AO71" s="16">
        <v>0</v>
      </c>
      <c r="AP71" s="16">
        <v>0</v>
      </c>
      <c r="AQ71" s="16">
        <v>0</v>
      </c>
      <c r="AR71" s="16">
        <v>0</v>
      </c>
      <c r="AS71" s="16">
        <v>0</v>
      </c>
      <c r="AT71" s="16">
        <v>0</v>
      </c>
      <c r="AU71" s="16">
        <v>0</v>
      </c>
      <c r="AV71" s="16">
        <v>0</v>
      </c>
      <c r="AW71" s="16">
        <v>0</v>
      </c>
      <c r="AX71" s="16">
        <v>0</v>
      </c>
      <c r="AY71" s="16">
        <v>0</v>
      </c>
      <c r="AZ71" s="16">
        <v>0</v>
      </c>
      <c r="BA71" s="16">
        <v>0</v>
      </c>
      <c r="BB71" s="16">
        <v>0</v>
      </c>
      <c r="BC71" s="16">
        <v>0</v>
      </c>
      <c r="BD71" s="16">
        <v>0</v>
      </c>
      <c r="BE71" s="16">
        <v>0</v>
      </c>
      <c r="BF71" s="16">
        <v>0</v>
      </c>
      <c r="BG71" s="16">
        <v>0</v>
      </c>
      <c r="BH71" s="16">
        <v>0</v>
      </c>
      <c r="BI71" s="16">
        <v>0</v>
      </c>
      <c r="BJ71" s="16">
        <v>0</v>
      </c>
      <c r="BK71" s="16">
        <v>0</v>
      </c>
      <c r="BL71" s="16">
        <v>0</v>
      </c>
      <c r="BM71" s="16">
        <v>0</v>
      </c>
      <c r="BN71" s="16">
        <v>0</v>
      </c>
      <c r="BO71" s="16">
        <v>0</v>
      </c>
      <c r="BP71" s="16">
        <v>0</v>
      </c>
      <c r="BQ71" s="16">
        <v>0</v>
      </c>
      <c r="BR71" s="16">
        <v>0</v>
      </c>
      <c r="BS71" s="16">
        <v>0</v>
      </c>
      <c r="BT71" s="16">
        <v>0</v>
      </c>
      <c r="BU71" s="16">
        <v>0</v>
      </c>
      <c r="BV71" s="16">
        <v>0</v>
      </c>
      <c r="BW71" s="16">
        <v>0</v>
      </c>
      <c r="BX71" s="16">
        <v>0</v>
      </c>
      <c r="BY71" s="16">
        <v>0</v>
      </c>
      <c r="BZ71" s="6">
        <v>0</v>
      </c>
      <c r="CA71" s="6">
        <v>0</v>
      </c>
      <c r="CB71" s="2">
        <v>0</v>
      </c>
      <c r="CC71" s="2">
        <v>0</v>
      </c>
      <c r="CD71" s="2">
        <v>0</v>
      </c>
      <c r="CE71" s="10">
        <f>IFERROR(VLOOKUP(G71,'[1]Ass MF'!G$2:H$491,2,0),0)</f>
        <v>0</v>
      </c>
      <c r="CF71" s="10">
        <v>0</v>
      </c>
      <c r="CG71" s="10">
        <v>0</v>
      </c>
      <c r="CH71" s="10">
        <v>0</v>
      </c>
      <c r="CI71" s="10">
        <f t="shared" si="1415"/>
        <v>0</v>
      </c>
      <c r="CJ71" s="4">
        <v>0</v>
      </c>
      <c r="CK71" s="4">
        <v>0</v>
      </c>
      <c r="CL71" s="4">
        <v>0</v>
      </c>
      <c r="CM71" s="4">
        <v>0</v>
      </c>
      <c r="CN71" s="4">
        <f t="shared" si="1416"/>
        <v>0</v>
      </c>
      <c r="CO71" s="10">
        <v>0</v>
      </c>
      <c r="CP71" s="10">
        <v>0</v>
      </c>
      <c r="CQ71" s="10">
        <v>0</v>
      </c>
      <c r="CR71" s="10">
        <v>18</v>
      </c>
      <c r="CS71" s="10">
        <f t="shared" si="1417"/>
        <v>18</v>
      </c>
      <c r="CT71" s="10">
        <v>0</v>
      </c>
      <c r="CU71" s="10">
        <v>25</v>
      </c>
      <c r="CV71" s="10">
        <v>0</v>
      </c>
      <c r="CW71" s="10">
        <v>0</v>
      </c>
      <c r="CX71" s="10">
        <f t="shared" si="1418"/>
        <v>25</v>
      </c>
      <c r="CY71" s="10">
        <v>0</v>
      </c>
      <c r="CZ71" s="10">
        <v>0</v>
      </c>
      <c r="DA71" s="10">
        <v>0</v>
      </c>
      <c r="DB71" s="10"/>
      <c r="DC71" s="10">
        <f t="shared" si="1419"/>
        <v>0</v>
      </c>
      <c r="DD71" s="10">
        <v>0</v>
      </c>
      <c r="DE71" s="10">
        <v>0</v>
      </c>
      <c r="DF71" s="10">
        <v>0</v>
      </c>
      <c r="DG71" s="10">
        <v>0</v>
      </c>
      <c r="DH71" s="10">
        <f t="shared" si="1420"/>
        <v>0</v>
      </c>
      <c r="DI71" s="10">
        <v>0</v>
      </c>
      <c r="DJ71" s="10">
        <v>0</v>
      </c>
      <c r="DK71" s="10">
        <f>IFERROR(VLOOKUP(G71,'[2]Rep MF'!G$2:H$233,2,0),0)</f>
        <v>0</v>
      </c>
      <c r="DL71" s="10">
        <v>0</v>
      </c>
      <c r="DM71" s="10">
        <f t="shared" si="1421"/>
        <v>0</v>
      </c>
      <c r="DN71" s="10">
        <v>0</v>
      </c>
      <c r="DO71" s="10">
        <v>24</v>
      </c>
      <c r="DP71" s="10">
        <v>0</v>
      </c>
      <c r="DQ71" s="10">
        <v>0</v>
      </c>
      <c r="DR71" s="10">
        <f t="shared" si="1422"/>
        <v>24</v>
      </c>
      <c r="DS71" s="10">
        <f t="shared" si="1423"/>
        <v>0</v>
      </c>
      <c r="DT71" s="10">
        <f t="shared" si="1424"/>
        <v>49</v>
      </c>
      <c r="DU71" s="10">
        <f t="shared" si="1425"/>
        <v>0</v>
      </c>
      <c r="DV71" s="10">
        <f t="shared" si="1426"/>
        <v>18</v>
      </c>
      <c r="DW71" s="4">
        <f t="shared" si="1427"/>
        <v>67</v>
      </c>
      <c r="DX71" s="12">
        <f t="shared" si="1462"/>
        <v>3.7692307692307694E-4</v>
      </c>
      <c r="DY71" s="9">
        <f t="shared" si="1463"/>
        <v>1.3846153846153847E-4</v>
      </c>
      <c r="DZ71" s="12">
        <f t="shared" si="1464"/>
        <v>5.1538461538461536E-4</v>
      </c>
      <c r="EA71" s="16">
        <v>0</v>
      </c>
      <c r="EB71" s="6">
        <v>0</v>
      </c>
      <c r="EC71" s="10">
        <f t="shared" si="1431"/>
        <v>0</v>
      </c>
      <c r="ED71" s="6">
        <v>0</v>
      </c>
      <c r="EE71" s="6">
        <v>0</v>
      </c>
      <c r="EF71" s="6">
        <v>0</v>
      </c>
      <c r="EG71" s="6">
        <v>0</v>
      </c>
      <c r="EH71" s="6">
        <v>0</v>
      </c>
      <c r="EI71" s="6">
        <v>0</v>
      </c>
      <c r="EJ71" s="6">
        <v>0</v>
      </c>
      <c r="EK71" s="6">
        <v>0</v>
      </c>
      <c r="EL71" s="6">
        <v>0</v>
      </c>
      <c r="EM71" s="6">
        <v>0</v>
      </c>
      <c r="EN71" s="6">
        <v>0</v>
      </c>
      <c r="EO71" s="6">
        <f t="shared" si="1432"/>
        <v>0</v>
      </c>
      <c r="EP71" s="6">
        <v>0</v>
      </c>
      <c r="EQ71" s="6">
        <v>0</v>
      </c>
      <c r="ER71" s="6">
        <v>0</v>
      </c>
      <c r="ES71" s="6">
        <v>0</v>
      </c>
      <c r="ET71" s="6">
        <v>0</v>
      </c>
      <c r="EU71" s="6">
        <v>0</v>
      </c>
      <c r="EV71" s="6">
        <v>0</v>
      </c>
      <c r="EW71" s="6">
        <v>0</v>
      </c>
      <c r="EX71" s="6">
        <v>0</v>
      </c>
      <c r="EY71" s="6">
        <v>0</v>
      </c>
      <c r="EZ71" s="6">
        <v>0</v>
      </c>
      <c r="FA71" s="6">
        <v>0</v>
      </c>
      <c r="FB71" s="6">
        <v>0</v>
      </c>
      <c r="FC71" s="6">
        <v>0</v>
      </c>
      <c r="FD71" s="6">
        <f t="shared" si="1433"/>
        <v>0</v>
      </c>
      <c r="FE71" s="6">
        <v>0</v>
      </c>
      <c r="FF71" s="6">
        <v>0</v>
      </c>
      <c r="FG71" s="6">
        <f t="shared" si="1434"/>
        <v>0</v>
      </c>
      <c r="FH71" s="6">
        <v>0</v>
      </c>
      <c r="FI71" s="6">
        <v>0</v>
      </c>
      <c r="FJ71" s="6">
        <f t="shared" si="1435"/>
        <v>0</v>
      </c>
      <c r="FK71" s="6">
        <v>0</v>
      </c>
      <c r="FL71" s="6">
        <v>0</v>
      </c>
      <c r="FM71" s="6">
        <f t="shared" si="1436"/>
        <v>0</v>
      </c>
      <c r="FN71" s="6">
        <v>0</v>
      </c>
      <c r="FO71" s="6">
        <v>0</v>
      </c>
      <c r="FP71" s="6">
        <f t="shared" si="1437"/>
        <v>0</v>
      </c>
      <c r="FQ71" s="6">
        <v>0</v>
      </c>
      <c r="FR71" s="6">
        <v>0</v>
      </c>
      <c r="FS71" s="6">
        <f t="shared" si="1438"/>
        <v>0</v>
      </c>
      <c r="FT71" s="6">
        <v>0</v>
      </c>
      <c r="FU71" s="6">
        <v>0</v>
      </c>
      <c r="FV71" s="6">
        <f t="shared" si="1439"/>
        <v>0</v>
      </c>
      <c r="FW71" s="6">
        <v>0</v>
      </c>
      <c r="FX71" s="6">
        <v>0</v>
      </c>
      <c r="FY71" s="6">
        <f t="shared" si="1440"/>
        <v>0</v>
      </c>
      <c r="FZ71" s="6">
        <v>0</v>
      </c>
      <c r="GA71" s="6">
        <v>0</v>
      </c>
      <c r="GB71" s="6">
        <f t="shared" si="1441"/>
        <v>0</v>
      </c>
      <c r="GC71" s="6">
        <v>0</v>
      </c>
      <c r="GD71" s="6">
        <v>0</v>
      </c>
      <c r="GE71" s="6">
        <f t="shared" si="1442"/>
        <v>0</v>
      </c>
      <c r="GF71" s="6">
        <v>0</v>
      </c>
      <c r="GG71" s="6">
        <v>0</v>
      </c>
      <c r="GH71" s="6">
        <f t="shared" si="1443"/>
        <v>0</v>
      </c>
      <c r="GI71" s="6">
        <v>0</v>
      </c>
      <c r="GJ71" s="6">
        <v>0</v>
      </c>
      <c r="GK71" s="6">
        <f t="shared" si="1444"/>
        <v>0</v>
      </c>
      <c r="GL71" s="10">
        <v>0</v>
      </c>
      <c r="GM71" s="10">
        <v>18</v>
      </c>
      <c r="GN71" s="10">
        <f t="shared" si="1445"/>
        <v>18</v>
      </c>
      <c r="GO71" s="6">
        <v>0</v>
      </c>
      <c r="GP71" s="6">
        <v>25</v>
      </c>
      <c r="GQ71" s="6">
        <f t="shared" si="1446"/>
        <v>25</v>
      </c>
      <c r="GR71" s="6"/>
      <c r="GS71" s="6"/>
      <c r="GT71" s="6">
        <f t="shared" si="1447"/>
        <v>0</v>
      </c>
      <c r="GU71" s="6">
        <v>0</v>
      </c>
      <c r="GV71" s="6">
        <v>0</v>
      </c>
      <c r="GW71" s="6">
        <f t="shared" si="1448"/>
        <v>0</v>
      </c>
      <c r="GX71" s="6">
        <v>0</v>
      </c>
      <c r="GY71" s="6">
        <v>0</v>
      </c>
      <c r="GZ71" s="6">
        <f t="shared" si="1449"/>
        <v>0</v>
      </c>
      <c r="HA71" s="10">
        <f t="shared" si="1450"/>
        <v>0</v>
      </c>
      <c r="HB71" s="10">
        <f t="shared" si="1451"/>
        <v>43</v>
      </c>
      <c r="HC71" s="10">
        <f t="shared" si="1452"/>
        <v>43</v>
      </c>
      <c r="HD71" s="4">
        <f t="shared" si="1453"/>
        <v>0</v>
      </c>
      <c r="HE71" s="4">
        <f t="shared" si="1454"/>
        <v>49</v>
      </c>
      <c r="HF71" s="4">
        <f t="shared" si="1455"/>
        <v>0</v>
      </c>
      <c r="HG71" s="4">
        <f t="shared" si="1456"/>
        <v>18</v>
      </c>
      <c r="HH71" s="10">
        <f t="shared" si="1456"/>
        <v>67</v>
      </c>
      <c r="HI71" s="9">
        <f t="shared" si="1457"/>
        <v>3.7692307692307694E-4</v>
      </c>
      <c r="HJ71" s="9">
        <f t="shared" si="1458"/>
        <v>1.3846153846153847E-4</v>
      </c>
      <c r="HK71" s="65">
        <f t="shared" si="107"/>
        <v>5.1538461538461547E-4</v>
      </c>
      <c r="HL71" s="65">
        <f t="shared" si="108"/>
        <v>-1.9538461538461537E-3</v>
      </c>
      <c r="HM71" s="6">
        <f t="shared" si="937"/>
        <v>0</v>
      </c>
      <c r="HN71" s="6">
        <f t="shared" si="938"/>
        <v>0</v>
      </c>
      <c r="HO71" s="10">
        <f t="shared" si="939"/>
        <v>67</v>
      </c>
      <c r="HP71" s="10">
        <f t="shared" si="940"/>
        <v>43</v>
      </c>
      <c r="HQ71" s="10">
        <f t="shared" si="1459"/>
        <v>24</v>
      </c>
      <c r="HR71" s="8">
        <v>29.579329999999999</v>
      </c>
      <c r="HS71" s="10">
        <f t="shared" si="1460"/>
        <v>709.90391999999997</v>
      </c>
      <c r="HT71" s="10">
        <f t="shared" si="941"/>
        <v>-67</v>
      </c>
      <c r="HU71" s="66">
        <v>321</v>
      </c>
      <c r="HV71" s="6"/>
    </row>
    <row r="72" spans="1:230" s="44" customFormat="1" ht="33" customHeight="1" x14ac:dyDescent="0.5">
      <c r="A72" s="6">
        <v>5879</v>
      </c>
      <c r="B72" s="2" t="s">
        <v>56</v>
      </c>
      <c r="C72" s="6" t="s">
        <v>167</v>
      </c>
      <c r="D72" s="6" t="s">
        <v>205</v>
      </c>
      <c r="E72" s="34" t="s">
        <v>53</v>
      </c>
      <c r="F72" s="2">
        <v>57</v>
      </c>
      <c r="G72" s="48">
        <v>244622</v>
      </c>
      <c r="H72" s="41" t="s">
        <v>172</v>
      </c>
      <c r="I72" s="30">
        <v>1</v>
      </c>
      <c r="J72" s="9">
        <v>0</v>
      </c>
      <c r="K72" s="4">
        <v>214066</v>
      </c>
      <c r="L72" s="4">
        <v>119090</v>
      </c>
      <c r="M72" s="4"/>
      <c r="N72" s="6">
        <f t="shared" si="1400"/>
        <v>119090</v>
      </c>
      <c r="O72" s="6">
        <f t="shared" si="1401"/>
        <v>0</v>
      </c>
      <c r="P72" s="6">
        <f t="shared" si="1402"/>
        <v>0</v>
      </c>
      <c r="Q72" s="6">
        <f t="shared" si="1403"/>
        <v>0</v>
      </c>
      <c r="R72" s="16">
        <v>0</v>
      </c>
      <c r="S72" s="16">
        <v>0</v>
      </c>
      <c r="T72" s="16">
        <v>0</v>
      </c>
      <c r="U72" s="16">
        <v>0</v>
      </c>
      <c r="V72" s="10">
        <f t="shared" si="1404"/>
        <v>0</v>
      </c>
      <c r="W72" s="10">
        <v>0</v>
      </c>
      <c r="X72" s="16">
        <v>0</v>
      </c>
      <c r="Y72" s="16">
        <v>0</v>
      </c>
      <c r="Z72" s="16">
        <v>0</v>
      </c>
      <c r="AA72" s="10">
        <f t="shared" si="1405"/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  <c r="AK72" s="16">
        <v>0</v>
      </c>
      <c r="AL72" s="16">
        <v>0</v>
      </c>
      <c r="AM72" s="16">
        <v>0</v>
      </c>
      <c r="AN72" s="16">
        <v>0</v>
      </c>
      <c r="AO72" s="16">
        <v>0</v>
      </c>
      <c r="AP72" s="16">
        <v>0</v>
      </c>
      <c r="AQ72" s="16">
        <v>0</v>
      </c>
      <c r="AR72" s="16">
        <v>0</v>
      </c>
      <c r="AS72" s="16">
        <v>0</v>
      </c>
      <c r="AT72" s="16">
        <v>0</v>
      </c>
      <c r="AU72" s="16">
        <v>0</v>
      </c>
      <c r="AV72" s="16">
        <v>0</v>
      </c>
      <c r="AW72" s="16">
        <v>0</v>
      </c>
      <c r="AX72" s="16">
        <v>0</v>
      </c>
      <c r="AY72" s="16">
        <v>0</v>
      </c>
      <c r="AZ72" s="16">
        <v>0</v>
      </c>
      <c r="BA72" s="16">
        <v>0</v>
      </c>
      <c r="BB72" s="16">
        <v>0</v>
      </c>
      <c r="BC72" s="16">
        <v>0</v>
      </c>
      <c r="BD72" s="16">
        <v>0</v>
      </c>
      <c r="BE72" s="16">
        <v>0</v>
      </c>
      <c r="BF72" s="16">
        <v>0</v>
      </c>
      <c r="BG72" s="16">
        <v>0</v>
      </c>
      <c r="BH72" s="16">
        <v>0</v>
      </c>
      <c r="BI72" s="16">
        <v>0</v>
      </c>
      <c r="BJ72" s="16">
        <v>0</v>
      </c>
      <c r="BK72" s="16">
        <v>0</v>
      </c>
      <c r="BL72" s="16">
        <v>0</v>
      </c>
      <c r="BM72" s="16">
        <v>0</v>
      </c>
      <c r="BN72" s="16">
        <v>0</v>
      </c>
      <c r="BO72" s="16">
        <v>0</v>
      </c>
      <c r="BP72" s="16">
        <v>0</v>
      </c>
      <c r="BQ72" s="16">
        <v>0</v>
      </c>
      <c r="BR72" s="16">
        <v>0</v>
      </c>
      <c r="BS72" s="16">
        <v>0</v>
      </c>
      <c r="BT72" s="16">
        <v>0</v>
      </c>
      <c r="BU72" s="16">
        <v>0</v>
      </c>
      <c r="BV72" s="16">
        <v>0</v>
      </c>
      <c r="BW72" s="16">
        <v>0</v>
      </c>
      <c r="BX72" s="16">
        <v>0</v>
      </c>
      <c r="BY72" s="16">
        <v>0</v>
      </c>
      <c r="BZ72" s="6">
        <v>0</v>
      </c>
      <c r="CA72" s="6">
        <v>0</v>
      </c>
      <c r="CB72" s="2">
        <v>0</v>
      </c>
      <c r="CC72" s="2">
        <v>0</v>
      </c>
      <c r="CD72" s="2">
        <v>0</v>
      </c>
      <c r="CE72" s="10">
        <f>IFERROR(VLOOKUP(G72,'[1]Ass MF'!G$2:H$491,2,0),0)</f>
        <v>0</v>
      </c>
      <c r="CF72" s="10">
        <v>0</v>
      </c>
      <c r="CG72" s="10">
        <v>0</v>
      </c>
      <c r="CH72" s="10">
        <v>0</v>
      </c>
      <c r="CI72" s="10">
        <f t="shared" si="1415"/>
        <v>0</v>
      </c>
      <c r="CJ72" s="4">
        <v>0</v>
      </c>
      <c r="CK72" s="4">
        <v>0</v>
      </c>
      <c r="CL72" s="4">
        <v>0</v>
      </c>
      <c r="CM72" s="4">
        <v>0</v>
      </c>
      <c r="CN72" s="4">
        <f t="shared" si="1416"/>
        <v>0</v>
      </c>
      <c r="CO72" s="10">
        <v>0</v>
      </c>
      <c r="CP72" s="10">
        <v>2</v>
      </c>
      <c r="CQ72" s="10">
        <v>0</v>
      </c>
      <c r="CR72" s="10">
        <v>0</v>
      </c>
      <c r="CS72" s="10">
        <f t="shared" si="1417"/>
        <v>2</v>
      </c>
      <c r="CT72" s="10">
        <v>0</v>
      </c>
      <c r="CU72" s="10">
        <v>0</v>
      </c>
      <c r="CV72" s="10">
        <v>0</v>
      </c>
      <c r="CW72" s="10">
        <v>0</v>
      </c>
      <c r="CX72" s="10">
        <f t="shared" si="1418"/>
        <v>0</v>
      </c>
      <c r="CY72" s="10">
        <v>0</v>
      </c>
      <c r="CZ72" s="10">
        <v>0</v>
      </c>
      <c r="DA72" s="10">
        <v>0</v>
      </c>
      <c r="DB72" s="10"/>
      <c r="DC72" s="10">
        <f t="shared" si="1419"/>
        <v>0</v>
      </c>
      <c r="DD72" s="10">
        <v>0</v>
      </c>
      <c r="DE72" s="10">
        <v>0</v>
      </c>
      <c r="DF72" s="10">
        <v>0</v>
      </c>
      <c r="DG72" s="10">
        <v>0</v>
      </c>
      <c r="DH72" s="10">
        <f t="shared" si="1420"/>
        <v>0</v>
      </c>
      <c r="DI72" s="10">
        <v>0</v>
      </c>
      <c r="DJ72" s="10">
        <v>0</v>
      </c>
      <c r="DK72" s="10">
        <f>IFERROR(VLOOKUP(G72,'[2]Rep MF'!G$2:H$233,2,0),0)</f>
        <v>0</v>
      </c>
      <c r="DL72" s="10">
        <v>0</v>
      </c>
      <c r="DM72" s="10">
        <f t="shared" si="1421"/>
        <v>0</v>
      </c>
      <c r="DN72" s="10">
        <v>1</v>
      </c>
      <c r="DO72" s="10">
        <v>2</v>
      </c>
      <c r="DP72" s="10">
        <v>0</v>
      </c>
      <c r="DQ72" s="10">
        <v>0</v>
      </c>
      <c r="DR72" s="10">
        <f t="shared" si="1422"/>
        <v>3</v>
      </c>
      <c r="DS72" s="10">
        <f t="shared" si="1423"/>
        <v>1</v>
      </c>
      <c r="DT72" s="10">
        <f t="shared" si="1424"/>
        <v>4</v>
      </c>
      <c r="DU72" s="10">
        <f t="shared" si="1425"/>
        <v>0</v>
      </c>
      <c r="DV72" s="10">
        <f t="shared" si="1426"/>
        <v>0</v>
      </c>
      <c r="DW72" s="4">
        <f t="shared" si="1427"/>
        <v>5</v>
      </c>
      <c r="DX72" s="12">
        <f t="shared" si="1462"/>
        <v>4.1985053321017718E-5</v>
      </c>
      <c r="DY72" s="9">
        <f t="shared" si="1463"/>
        <v>0</v>
      </c>
      <c r="DZ72" s="12">
        <f t="shared" si="1464"/>
        <v>4.1985053321017718E-5</v>
      </c>
      <c r="EA72" s="16">
        <v>0</v>
      </c>
      <c r="EB72" s="6">
        <v>0</v>
      </c>
      <c r="EC72" s="10">
        <f t="shared" si="1431"/>
        <v>0</v>
      </c>
      <c r="ED72" s="6">
        <v>0</v>
      </c>
      <c r="EE72" s="6">
        <v>0</v>
      </c>
      <c r="EF72" s="6">
        <v>0</v>
      </c>
      <c r="EG72" s="6">
        <v>0</v>
      </c>
      <c r="EH72" s="6">
        <v>0</v>
      </c>
      <c r="EI72" s="6">
        <v>0</v>
      </c>
      <c r="EJ72" s="6">
        <v>0</v>
      </c>
      <c r="EK72" s="6">
        <v>0</v>
      </c>
      <c r="EL72" s="6">
        <v>0</v>
      </c>
      <c r="EM72" s="6">
        <v>0</v>
      </c>
      <c r="EN72" s="6">
        <v>0</v>
      </c>
      <c r="EO72" s="6">
        <f t="shared" si="1432"/>
        <v>0</v>
      </c>
      <c r="EP72" s="6">
        <v>0</v>
      </c>
      <c r="EQ72" s="6">
        <v>0</v>
      </c>
      <c r="ER72" s="6">
        <v>0</v>
      </c>
      <c r="ES72" s="6">
        <v>0</v>
      </c>
      <c r="ET72" s="6">
        <v>0</v>
      </c>
      <c r="EU72" s="6">
        <v>0</v>
      </c>
      <c r="EV72" s="6">
        <v>0</v>
      </c>
      <c r="EW72" s="6">
        <v>0</v>
      </c>
      <c r="EX72" s="6">
        <v>0</v>
      </c>
      <c r="EY72" s="6">
        <v>0</v>
      </c>
      <c r="EZ72" s="6">
        <v>0</v>
      </c>
      <c r="FA72" s="6">
        <v>0</v>
      </c>
      <c r="FB72" s="6">
        <v>0</v>
      </c>
      <c r="FC72" s="6">
        <v>0</v>
      </c>
      <c r="FD72" s="6">
        <f t="shared" si="1433"/>
        <v>0</v>
      </c>
      <c r="FE72" s="6">
        <v>0</v>
      </c>
      <c r="FF72" s="6">
        <v>0</v>
      </c>
      <c r="FG72" s="6">
        <f t="shared" si="1434"/>
        <v>0</v>
      </c>
      <c r="FH72" s="6">
        <v>0</v>
      </c>
      <c r="FI72" s="6">
        <v>0</v>
      </c>
      <c r="FJ72" s="6">
        <f t="shared" si="1435"/>
        <v>0</v>
      </c>
      <c r="FK72" s="6">
        <v>0</v>
      </c>
      <c r="FL72" s="6">
        <v>0</v>
      </c>
      <c r="FM72" s="6">
        <f t="shared" si="1436"/>
        <v>0</v>
      </c>
      <c r="FN72" s="6">
        <v>0</v>
      </c>
      <c r="FO72" s="6">
        <v>0</v>
      </c>
      <c r="FP72" s="6">
        <f t="shared" si="1437"/>
        <v>0</v>
      </c>
      <c r="FQ72" s="6">
        <v>0</v>
      </c>
      <c r="FR72" s="6">
        <v>0</v>
      </c>
      <c r="FS72" s="6">
        <f t="shared" si="1438"/>
        <v>0</v>
      </c>
      <c r="FT72" s="6">
        <v>0</v>
      </c>
      <c r="FU72" s="6">
        <v>0</v>
      </c>
      <c r="FV72" s="6">
        <f t="shared" si="1439"/>
        <v>0</v>
      </c>
      <c r="FW72" s="6">
        <v>0</v>
      </c>
      <c r="FX72" s="6">
        <v>0</v>
      </c>
      <c r="FY72" s="6">
        <f t="shared" si="1440"/>
        <v>0</v>
      </c>
      <c r="FZ72" s="6">
        <v>0</v>
      </c>
      <c r="GA72" s="6">
        <v>0</v>
      </c>
      <c r="GB72" s="6">
        <f t="shared" si="1441"/>
        <v>0</v>
      </c>
      <c r="GC72" s="6">
        <v>0</v>
      </c>
      <c r="GD72" s="6">
        <v>0</v>
      </c>
      <c r="GE72" s="6">
        <f t="shared" si="1442"/>
        <v>0</v>
      </c>
      <c r="GF72" s="6">
        <v>0</v>
      </c>
      <c r="GG72" s="6">
        <v>0</v>
      </c>
      <c r="GH72" s="6">
        <f t="shared" si="1443"/>
        <v>0</v>
      </c>
      <c r="GI72" s="6">
        <v>0</v>
      </c>
      <c r="GJ72" s="6">
        <v>0</v>
      </c>
      <c r="GK72" s="6">
        <f t="shared" si="1444"/>
        <v>0</v>
      </c>
      <c r="GL72" s="10">
        <v>0</v>
      </c>
      <c r="GM72" s="10">
        <v>2</v>
      </c>
      <c r="GN72" s="10">
        <f t="shared" si="1445"/>
        <v>2</v>
      </c>
      <c r="GO72" s="6">
        <v>0</v>
      </c>
      <c r="GP72" s="6">
        <v>0</v>
      </c>
      <c r="GQ72" s="6">
        <f t="shared" si="1446"/>
        <v>0</v>
      </c>
      <c r="GR72" s="6"/>
      <c r="GS72" s="6"/>
      <c r="GT72" s="6">
        <f t="shared" si="1447"/>
        <v>0</v>
      </c>
      <c r="GU72" s="6">
        <v>0</v>
      </c>
      <c r="GV72" s="6">
        <v>0</v>
      </c>
      <c r="GW72" s="6">
        <f t="shared" si="1448"/>
        <v>0</v>
      </c>
      <c r="GX72" s="6">
        <v>0</v>
      </c>
      <c r="GY72" s="6">
        <v>0</v>
      </c>
      <c r="GZ72" s="6">
        <f t="shared" si="1449"/>
        <v>0</v>
      </c>
      <c r="HA72" s="10">
        <f t="shared" si="1450"/>
        <v>0</v>
      </c>
      <c r="HB72" s="10">
        <f t="shared" si="1451"/>
        <v>2</v>
      </c>
      <c r="HC72" s="10">
        <f t="shared" si="1452"/>
        <v>2</v>
      </c>
      <c r="HD72" s="4">
        <f t="shared" si="1453"/>
        <v>1</v>
      </c>
      <c r="HE72" s="4">
        <f t="shared" si="1454"/>
        <v>4</v>
      </c>
      <c r="HF72" s="4">
        <f t="shared" si="1455"/>
        <v>0</v>
      </c>
      <c r="HG72" s="4">
        <f t="shared" si="1456"/>
        <v>0</v>
      </c>
      <c r="HH72" s="10">
        <f t="shared" si="1456"/>
        <v>5</v>
      </c>
      <c r="HI72" s="9">
        <f t="shared" si="1457"/>
        <v>4.1985053321017718E-5</v>
      </c>
      <c r="HJ72" s="9">
        <f t="shared" si="1458"/>
        <v>0</v>
      </c>
      <c r="HK72" s="65">
        <f t="shared" si="107"/>
        <v>4.1985053321017718E-5</v>
      </c>
      <c r="HL72" s="65">
        <f t="shared" si="108"/>
        <v>4.1985053321017718E-5</v>
      </c>
      <c r="HM72" s="6">
        <f t="shared" ref="HM72:HM101" si="1465">M72</f>
        <v>0</v>
      </c>
      <c r="HN72" s="6">
        <f t="shared" ref="HN72:HN101" si="1466">P72</f>
        <v>0</v>
      </c>
      <c r="HO72" s="10">
        <f t="shared" ref="HO72:HO101" si="1467">HH72-P72</f>
        <v>5</v>
      </c>
      <c r="HP72" s="10">
        <f t="shared" ref="HP72:HP101" si="1468">HC72</f>
        <v>2</v>
      </c>
      <c r="HQ72" s="10">
        <f t="shared" si="1459"/>
        <v>3</v>
      </c>
      <c r="HR72" s="8">
        <v>84.319829999999996</v>
      </c>
      <c r="HS72" s="10">
        <f t="shared" si="1460"/>
        <v>252.95948999999999</v>
      </c>
      <c r="HT72" s="10">
        <f t="shared" ref="HT72:HT101" si="1469">O72-HO72</f>
        <v>-5</v>
      </c>
      <c r="HU72" s="66">
        <v>0</v>
      </c>
      <c r="HV72" s="6"/>
    </row>
    <row r="73" spans="1:230" s="44" customFormat="1" ht="33" customHeight="1" x14ac:dyDescent="0.5">
      <c r="A73" s="6">
        <v>5882</v>
      </c>
      <c r="B73" s="2" t="s">
        <v>56</v>
      </c>
      <c r="C73" s="2" t="s">
        <v>167</v>
      </c>
      <c r="D73" s="2" t="s">
        <v>204</v>
      </c>
      <c r="E73" s="35" t="s">
        <v>53</v>
      </c>
      <c r="F73" s="2">
        <v>60</v>
      </c>
      <c r="G73" s="1">
        <v>259116</v>
      </c>
      <c r="H73" s="41" t="s">
        <v>218</v>
      </c>
      <c r="I73" s="30">
        <v>1</v>
      </c>
      <c r="J73" s="31">
        <v>0</v>
      </c>
      <c r="K73" s="4">
        <v>506510</v>
      </c>
      <c r="L73" s="4">
        <v>377510</v>
      </c>
      <c r="M73" s="4"/>
      <c r="N73" s="6">
        <f t="shared" si="1400"/>
        <v>377510</v>
      </c>
      <c r="O73" s="6">
        <f t="shared" si="1401"/>
        <v>0</v>
      </c>
      <c r="P73" s="6">
        <f t="shared" si="1402"/>
        <v>0</v>
      </c>
      <c r="Q73" s="6">
        <f t="shared" si="1403"/>
        <v>0</v>
      </c>
      <c r="R73" s="16">
        <v>0</v>
      </c>
      <c r="S73" s="16">
        <v>0</v>
      </c>
      <c r="T73" s="16">
        <v>0</v>
      </c>
      <c r="U73" s="16">
        <v>0</v>
      </c>
      <c r="V73" s="10">
        <f t="shared" si="1404"/>
        <v>0</v>
      </c>
      <c r="W73" s="10">
        <v>0</v>
      </c>
      <c r="X73" s="16">
        <v>0</v>
      </c>
      <c r="Y73" s="16">
        <v>0</v>
      </c>
      <c r="Z73" s="16">
        <v>0</v>
      </c>
      <c r="AA73" s="10">
        <f t="shared" si="1405"/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N73" s="16">
        <v>0</v>
      </c>
      <c r="AO73" s="16">
        <v>0</v>
      </c>
      <c r="AP73" s="16">
        <v>0</v>
      </c>
      <c r="AQ73" s="16">
        <v>0</v>
      </c>
      <c r="AR73" s="16">
        <v>0</v>
      </c>
      <c r="AS73" s="16">
        <v>0</v>
      </c>
      <c r="AT73" s="16">
        <v>0</v>
      </c>
      <c r="AU73" s="16">
        <v>0</v>
      </c>
      <c r="AV73" s="16">
        <v>0</v>
      </c>
      <c r="AW73" s="16">
        <v>0</v>
      </c>
      <c r="AX73" s="16">
        <v>0</v>
      </c>
      <c r="AY73" s="16">
        <v>0</v>
      </c>
      <c r="AZ73" s="16">
        <v>0</v>
      </c>
      <c r="BA73" s="16">
        <v>0</v>
      </c>
      <c r="BB73" s="16">
        <v>0</v>
      </c>
      <c r="BC73" s="16">
        <v>0</v>
      </c>
      <c r="BD73" s="16">
        <v>0</v>
      </c>
      <c r="BE73" s="16">
        <v>0</v>
      </c>
      <c r="BF73" s="16">
        <v>0</v>
      </c>
      <c r="BG73" s="16">
        <v>0</v>
      </c>
      <c r="BH73" s="16">
        <v>0</v>
      </c>
      <c r="BI73" s="16">
        <v>0</v>
      </c>
      <c r="BJ73" s="16">
        <v>0</v>
      </c>
      <c r="BK73" s="16">
        <v>0</v>
      </c>
      <c r="BL73" s="16">
        <v>0</v>
      </c>
      <c r="BM73" s="16">
        <v>0</v>
      </c>
      <c r="BN73" s="16">
        <v>0</v>
      </c>
      <c r="BO73" s="16">
        <v>0</v>
      </c>
      <c r="BP73" s="16">
        <v>0</v>
      </c>
      <c r="BQ73" s="16">
        <v>0</v>
      </c>
      <c r="BR73" s="16">
        <v>0</v>
      </c>
      <c r="BS73" s="16">
        <v>0</v>
      </c>
      <c r="BT73" s="16">
        <v>0</v>
      </c>
      <c r="BU73" s="16">
        <v>0</v>
      </c>
      <c r="BV73" s="16">
        <v>0</v>
      </c>
      <c r="BW73" s="16">
        <v>0</v>
      </c>
      <c r="BX73" s="16">
        <v>0</v>
      </c>
      <c r="BY73" s="16">
        <v>0</v>
      </c>
      <c r="BZ73" s="6">
        <v>0</v>
      </c>
      <c r="CA73" s="6">
        <v>0</v>
      </c>
      <c r="CB73" s="2">
        <v>0</v>
      </c>
      <c r="CC73" s="2">
        <v>0</v>
      </c>
      <c r="CD73" s="2">
        <v>0</v>
      </c>
      <c r="CE73" s="10">
        <f>IFERROR(VLOOKUP(G73,'[1]Ass MF'!G$2:H$491,2,0),0)</f>
        <v>0</v>
      </c>
      <c r="CF73" s="10">
        <v>0</v>
      </c>
      <c r="CG73" s="10">
        <v>0</v>
      </c>
      <c r="CH73" s="10">
        <v>0</v>
      </c>
      <c r="CI73" s="10">
        <f t="shared" si="1415"/>
        <v>0</v>
      </c>
      <c r="CJ73" s="4">
        <v>0</v>
      </c>
      <c r="CK73" s="4">
        <v>0</v>
      </c>
      <c r="CL73" s="4">
        <v>0</v>
      </c>
      <c r="CM73" s="4">
        <v>0</v>
      </c>
      <c r="CN73" s="4">
        <f t="shared" si="1416"/>
        <v>0</v>
      </c>
      <c r="CO73" s="2">
        <v>0</v>
      </c>
      <c r="CP73" s="2">
        <v>0</v>
      </c>
      <c r="CQ73" s="2">
        <v>0</v>
      </c>
      <c r="CR73" s="2">
        <v>0</v>
      </c>
      <c r="CS73" s="10">
        <f t="shared" si="1417"/>
        <v>0</v>
      </c>
      <c r="CT73" s="2">
        <v>0</v>
      </c>
      <c r="CU73" s="2">
        <v>0</v>
      </c>
      <c r="CV73" s="2">
        <v>0</v>
      </c>
      <c r="CW73" s="2">
        <v>0</v>
      </c>
      <c r="CX73" s="10">
        <f t="shared" si="1418"/>
        <v>0</v>
      </c>
      <c r="CY73" s="10">
        <v>400</v>
      </c>
      <c r="CZ73" s="10">
        <v>50</v>
      </c>
      <c r="DA73" s="10">
        <v>0</v>
      </c>
      <c r="DB73" s="2"/>
      <c r="DC73" s="10">
        <f t="shared" si="1419"/>
        <v>450</v>
      </c>
      <c r="DD73" s="10">
        <v>0</v>
      </c>
      <c r="DE73" s="10">
        <v>0</v>
      </c>
      <c r="DF73" s="10">
        <v>0</v>
      </c>
      <c r="DG73" s="10">
        <v>0</v>
      </c>
      <c r="DH73" s="10">
        <f t="shared" si="1420"/>
        <v>0</v>
      </c>
      <c r="DI73" s="10">
        <v>38</v>
      </c>
      <c r="DJ73" s="10">
        <v>80</v>
      </c>
      <c r="DK73" s="10">
        <f>IFERROR(VLOOKUP(G73,'[2]Rep MF'!G$2:H$233,2,0),0)</f>
        <v>0</v>
      </c>
      <c r="DL73" s="10">
        <v>0</v>
      </c>
      <c r="DM73" s="10">
        <f t="shared" si="1421"/>
        <v>118</v>
      </c>
      <c r="DN73" s="10">
        <v>19</v>
      </c>
      <c r="DO73" s="10">
        <v>0</v>
      </c>
      <c r="DP73" s="10">
        <v>0</v>
      </c>
      <c r="DQ73" s="10">
        <v>0</v>
      </c>
      <c r="DR73" s="10">
        <f t="shared" si="1422"/>
        <v>19</v>
      </c>
      <c r="DS73" s="10">
        <f t="shared" si="1423"/>
        <v>457</v>
      </c>
      <c r="DT73" s="10">
        <f t="shared" si="1424"/>
        <v>130</v>
      </c>
      <c r="DU73" s="10">
        <f t="shared" si="1425"/>
        <v>0</v>
      </c>
      <c r="DV73" s="10">
        <f t="shared" si="1426"/>
        <v>0</v>
      </c>
      <c r="DW73" s="4">
        <f t="shared" si="1427"/>
        <v>587</v>
      </c>
      <c r="DX73" s="12">
        <f t="shared" si="1462"/>
        <v>1.5549256973325209E-3</v>
      </c>
      <c r="DY73" s="9">
        <f t="shared" si="1463"/>
        <v>0</v>
      </c>
      <c r="DZ73" s="12">
        <f t="shared" si="1464"/>
        <v>1.5549256973325209E-3</v>
      </c>
      <c r="EA73" s="16">
        <v>0</v>
      </c>
      <c r="EB73" s="6">
        <v>0</v>
      </c>
      <c r="EC73" s="10">
        <f t="shared" si="1431"/>
        <v>0</v>
      </c>
      <c r="ED73" s="6">
        <v>0</v>
      </c>
      <c r="EE73" s="6">
        <v>0</v>
      </c>
      <c r="EF73" s="6">
        <v>0</v>
      </c>
      <c r="EG73" s="6">
        <v>0</v>
      </c>
      <c r="EH73" s="6">
        <v>0</v>
      </c>
      <c r="EI73" s="6">
        <v>0</v>
      </c>
      <c r="EJ73" s="6">
        <v>0</v>
      </c>
      <c r="EK73" s="6">
        <v>0</v>
      </c>
      <c r="EL73" s="6">
        <v>0</v>
      </c>
      <c r="EM73" s="6">
        <v>0</v>
      </c>
      <c r="EN73" s="6">
        <v>0</v>
      </c>
      <c r="EO73" s="6">
        <f t="shared" si="1432"/>
        <v>0</v>
      </c>
      <c r="EP73" s="6">
        <v>0</v>
      </c>
      <c r="EQ73" s="6">
        <v>0</v>
      </c>
      <c r="ER73" s="6">
        <v>0</v>
      </c>
      <c r="ES73" s="6">
        <v>0</v>
      </c>
      <c r="ET73" s="6">
        <v>0</v>
      </c>
      <c r="EU73" s="6">
        <v>0</v>
      </c>
      <c r="EV73" s="6">
        <v>0</v>
      </c>
      <c r="EW73" s="6">
        <v>0</v>
      </c>
      <c r="EX73" s="6">
        <v>0</v>
      </c>
      <c r="EY73" s="6">
        <v>0</v>
      </c>
      <c r="EZ73" s="6">
        <v>0</v>
      </c>
      <c r="FA73" s="6">
        <v>0</v>
      </c>
      <c r="FB73" s="6">
        <v>0</v>
      </c>
      <c r="FC73" s="6">
        <v>0</v>
      </c>
      <c r="FD73" s="6">
        <f t="shared" si="1433"/>
        <v>0</v>
      </c>
      <c r="FE73" s="6">
        <v>0</v>
      </c>
      <c r="FF73" s="6">
        <v>0</v>
      </c>
      <c r="FG73" s="6">
        <f t="shared" si="1434"/>
        <v>0</v>
      </c>
      <c r="FH73" s="6">
        <v>0</v>
      </c>
      <c r="FI73" s="6">
        <v>0</v>
      </c>
      <c r="FJ73" s="6">
        <f t="shared" si="1435"/>
        <v>0</v>
      </c>
      <c r="FK73" s="6">
        <v>0</v>
      </c>
      <c r="FL73" s="6">
        <v>0</v>
      </c>
      <c r="FM73" s="6">
        <f t="shared" si="1436"/>
        <v>0</v>
      </c>
      <c r="FN73" s="6">
        <v>0</v>
      </c>
      <c r="FO73" s="6">
        <v>0</v>
      </c>
      <c r="FP73" s="6">
        <f t="shared" si="1437"/>
        <v>0</v>
      </c>
      <c r="FQ73" s="6">
        <v>0</v>
      </c>
      <c r="FR73" s="6">
        <v>0</v>
      </c>
      <c r="FS73" s="6">
        <f t="shared" si="1438"/>
        <v>0</v>
      </c>
      <c r="FT73" s="6">
        <v>0</v>
      </c>
      <c r="FU73" s="6">
        <v>0</v>
      </c>
      <c r="FV73" s="6">
        <f t="shared" si="1439"/>
        <v>0</v>
      </c>
      <c r="FW73" s="6">
        <v>0</v>
      </c>
      <c r="FX73" s="6">
        <v>0</v>
      </c>
      <c r="FY73" s="6">
        <f t="shared" si="1440"/>
        <v>0</v>
      </c>
      <c r="FZ73" s="6">
        <v>0</v>
      </c>
      <c r="GA73" s="6">
        <v>0</v>
      </c>
      <c r="GB73" s="6">
        <f t="shared" si="1441"/>
        <v>0</v>
      </c>
      <c r="GC73" s="6">
        <v>0</v>
      </c>
      <c r="GD73" s="6">
        <v>0</v>
      </c>
      <c r="GE73" s="6">
        <f t="shared" si="1442"/>
        <v>0</v>
      </c>
      <c r="GF73" s="6">
        <v>0</v>
      </c>
      <c r="GG73" s="6">
        <v>0</v>
      </c>
      <c r="GH73" s="6">
        <f t="shared" si="1443"/>
        <v>0</v>
      </c>
      <c r="GI73" s="6">
        <v>0</v>
      </c>
      <c r="GJ73" s="6">
        <v>0</v>
      </c>
      <c r="GK73" s="6">
        <f t="shared" si="1444"/>
        <v>0</v>
      </c>
      <c r="GL73" s="10">
        <v>0</v>
      </c>
      <c r="GM73" s="10">
        <v>0</v>
      </c>
      <c r="GN73" s="10">
        <f t="shared" si="1445"/>
        <v>0</v>
      </c>
      <c r="GO73" s="6">
        <v>0</v>
      </c>
      <c r="GP73" s="6">
        <v>0</v>
      </c>
      <c r="GQ73" s="6">
        <f t="shared" si="1446"/>
        <v>0</v>
      </c>
      <c r="GR73" s="10">
        <v>400</v>
      </c>
      <c r="GS73" s="10">
        <v>50</v>
      </c>
      <c r="GT73" s="6">
        <f t="shared" si="1447"/>
        <v>450</v>
      </c>
      <c r="GU73" s="6">
        <v>0</v>
      </c>
      <c r="GV73" s="6">
        <v>0</v>
      </c>
      <c r="GW73" s="6">
        <f t="shared" si="1448"/>
        <v>0</v>
      </c>
      <c r="GX73" s="6">
        <v>118</v>
      </c>
      <c r="GY73" s="6">
        <v>0</v>
      </c>
      <c r="GZ73" s="6">
        <f t="shared" si="1449"/>
        <v>118</v>
      </c>
      <c r="HA73" s="10">
        <f t="shared" si="1450"/>
        <v>518</v>
      </c>
      <c r="HB73" s="10">
        <f t="shared" si="1451"/>
        <v>50</v>
      </c>
      <c r="HC73" s="10">
        <f t="shared" si="1452"/>
        <v>568</v>
      </c>
      <c r="HD73" s="2">
        <f t="shared" si="1453"/>
        <v>457</v>
      </c>
      <c r="HE73" s="2">
        <f t="shared" si="1454"/>
        <v>130</v>
      </c>
      <c r="HF73" s="2">
        <f t="shared" si="1455"/>
        <v>0</v>
      </c>
      <c r="HG73" s="2">
        <f t="shared" si="1456"/>
        <v>0</v>
      </c>
      <c r="HH73" s="10">
        <f t="shared" si="1456"/>
        <v>587</v>
      </c>
      <c r="HI73" s="9">
        <f t="shared" si="1457"/>
        <v>1.5549256973325209E-3</v>
      </c>
      <c r="HJ73" s="9">
        <f t="shared" si="1458"/>
        <v>0</v>
      </c>
      <c r="HK73" s="65">
        <f t="shared" ref="HK73:HK103" si="1470">HI73+HJ73</f>
        <v>1.5549256973325209E-3</v>
      </c>
      <c r="HL73" s="65">
        <f t="shared" ref="HL73:HL101" si="1471">(HH73-HU73)/N73</f>
        <v>1.5549256973325209E-3</v>
      </c>
      <c r="HM73" s="6">
        <f t="shared" si="1465"/>
        <v>0</v>
      </c>
      <c r="HN73" s="6">
        <f t="shared" si="1466"/>
        <v>0</v>
      </c>
      <c r="HO73" s="10">
        <f t="shared" si="1467"/>
        <v>587</v>
      </c>
      <c r="HP73" s="10">
        <f t="shared" si="1468"/>
        <v>568</v>
      </c>
      <c r="HQ73" s="10">
        <f t="shared" si="1459"/>
        <v>19</v>
      </c>
      <c r="HR73" s="8">
        <v>0.31594</v>
      </c>
      <c r="HS73" s="10">
        <f t="shared" si="1460"/>
        <v>6.0028600000000001</v>
      </c>
      <c r="HT73" s="10">
        <f t="shared" si="1469"/>
        <v>-587</v>
      </c>
      <c r="HU73" s="66">
        <v>0</v>
      </c>
      <c r="HV73" s="6"/>
    </row>
    <row r="74" spans="1:230" s="44" customFormat="1" ht="33" customHeight="1" x14ac:dyDescent="0.5">
      <c r="A74" s="6">
        <v>5884</v>
      </c>
      <c r="B74" s="2" t="s">
        <v>56</v>
      </c>
      <c r="C74" s="2" t="s">
        <v>167</v>
      </c>
      <c r="D74" s="2" t="s">
        <v>204</v>
      </c>
      <c r="E74" s="35" t="s">
        <v>53</v>
      </c>
      <c r="F74" s="2">
        <v>62</v>
      </c>
      <c r="G74" s="1">
        <v>261664</v>
      </c>
      <c r="H74" s="41" t="s">
        <v>219</v>
      </c>
      <c r="I74" s="30">
        <v>1</v>
      </c>
      <c r="J74" s="31">
        <v>0</v>
      </c>
      <c r="K74" s="4">
        <v>198789</v>
      </c>
      <c r="L74" s="4">
        <v>119605</v>
      </c>
      <c r="M74" s="4"/>
      <c r="N74" s="6">
        <f t="shared" si="1400"/>
        <v>119605</v>
      </c>
      <c r="O74" s="6">
        <f t="shared" si="1401"/>
        <v>0</v>
      </c>
      <c r="P74" s="6">
        <f t="shared" si="1402"/>
        <v>0</v>
      </c>
      <c r="Q74" s="6">
        <f t="shared" si="1403"/>
        <v>0</v>
      </c>
      <c r="R74" s="16">
        <v>0</v>
      </c>
      <c r="S74" s="16">
        <v>0</v>
      </c>
      <c r="T74" s="16">
        <v>0</v>
      </c>
      <c r="U74" s="16">
        <v>0</v>
      </c>
      <c r="V74" s="10">
        <f t="shared" si="1404"/>
        <v>0</v>
      </c>
      <c r="W74" s="10">
        <v>0</v>
      </c>
      <c r="X74" s="16">
        <v>0</v>
      </c>
      <c r="Y74" s="16">
        <v>0</v>
      </c>
      <c r="Z74" s="16">
        <v>0</v>
      </c>
      <c r="AA74" s="10">
        <f t="shared" si="1405"/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  <c r="AK74" s="16">
        <v>0</v>
      </c>
      <c r="AL74" s="16">
        <v>0</v>
      </c>
      <c r="AM74" s="16">
        <v>0</v>
      </c>
      <c r="AN74" s="16">
        <v>0</v>
      </c>
      <c r="AO74" s="16">
        <v>0</v>
      </c>
      <c r="AP74" s="16">
        <v>0</v>
      </c>
      <c r="AQ74" s="16">
        <v>0</v>
      </c>
      <c r="AR74" s="16">
        <v>0</v>
      </c>
      <c r="AS74" s="16">
        <v>0</v>
      </c>
      <c r="AT74" s="16">
        <v>0</v>
      </c>
      <c r="AU74" s="16">
        <v>0</v>
      </c>
      <c r="AV74" s="16">
        <v>0</v>
      </c>
      <c r="AW74" s="16">
        <v>0</v>
      </c>
      <c r="AX74" s="16">
        <v>0</v>
      </c>
      <c r="AY74" s="16">
        <v>0</v>
      </c>
      <c r="AZ74" s="16">
        <v>0</v>
      </c>
      <c r="BA74" s="16">
        <v>0</v>
      </c>
      <c r="BB74" s="16">
        <v>0</v>
      </c>
      <c r="BC74" s="16">
        <v>0</v>
      </c>
      <c r="BD74" s="16">
        <v>0</v>
      </c>
      <c r="BE74" s="16">
        <v>0</v>
      </c>
      <c r="BF74" s="16">
        <v>0</v>
      </c>
      <c r="BG74" s="16">
        <v>0</v>
      </c>
      <c r="BH74" s="16">
        <v>0</v>
      </c>
      <c r="BI74" s="16">
        <v>0</v>
      </c>
      <c r="BJ74" s="16">
        <v>0</v>
      </c>
      <c r="BK74" s="16">
        <v>0</v>
      </c>
      <c r="BL74" s="16">
        <v>0</v>
      </c>
      <c r="BM74" s="16">
        <v>0</v>
      </c>
      <c r="BN74" s="16">
        <v>0</v>
      </c>
      <c r="BO74" s="16">
        <v>0</v>
      </c>
      <c r="BP74" s="16">
        <v>0</v>
      </c>
      <c r="BQ74" s="16">
        <v>0</v>
      </c>
      <c r="BR74" s="16">
        <v>0</v>
      </c>
      <c r="BS74" s="16">
        <v>0</v>
      </c>
      <c r="BT74" s="16">
        <v>0</v>
      </c>
      <c r="BU74" s="16">
        <v>0</v>
      </c>
      <c r="BV74" s="16">
        <v>0</v>
      </c>
      <c r="BW74" s="16">
        <v>0</v>
      </c>
      <c r="BX74" s="16">
        <v>0</v>
      </c>
      <c r="BY74" s="16">
        <v>0</v>
      </c>
      <c r="BZ74" s="6">
        <v>0</v>
      </c>
      <c r="CA74" s="6">
        <v>0</v>
      </c>
      <c r="CB74" s="2">
        <v>0</v>
      </c>
      <c r="CC74" s="2">
        <v>0</v>
      </c>
      <c r="CD74" s="2">
        <v>0</v>
      </c>
      <c r="CE74" s="10">
        <f>IFERROR(VLOOKUP(G74,'[1]Ass MF'!G$2:H$491,2,0),0)</f>
        <v>0</v>
      </c>
      <c r="CF74" s="10">
        <v>0</v>
      </c>
      <c r="CG74" s="10">
        <v>0</v>
      </c>
      <c r="CH74" s="10">
        <v>0</v>
      </c>
      <c r="CI74" s="10">
        <f t="shared" si="1415"/>
        <v>0</v>
      </c>
      <c r="CJ74" s="4">
        <v>0</v>
      </c>
      <c r="CK74" s="4">
        <v>0</v>
      </c>
      <c r="CL74" s="4">
        <v>0</v>
      </c>
      <c r="CM74" s="4">
        <v>0</v>
      </c>
      <c r="CN74" s="4">
        <f t="shared" si="1416"/>
        <v>0</v>
      </c>
      <c r="CO74" s="2">
        <v>0</v>
      </c>
      <c r="CP74" s="2">
        <v>0</v>
      </c>
      <c r="CQ74" s="2">
        <v>0</v>
      </c>
      <c r="CR74" s="2">
        <v>0</v>
      </c>
      <c r="CS74" s="10">
        <f t="shared" si="1417"/>
        <v>0</v>
      </c>
      <c r="CT74" s="2">
        <v>0</v>
      </c>
      <c r="CU74" s="2">
        <v>0</v>
      </c>
      <c r="CV74" s="2">
        <v>0</v>
      </c>
      <c r="CW74" s="2">
        <v>0</v>
      </c>
      <c r="CX74" s="10">
        <f t="shared" si="1418"/>
        <v>0</v>
      </c>
      <c r="CY74" s="10">
        <v>0</v>
      </c>
      <c r="CZ74" s="10">
        <v>25</v>
      </c>
      <c r="DA74" s="10">
        <v>0</v>
      </c>
      <c r="DB74" s="2"/>
      <c r="DC74" s="10">
        <f t="shared" si="1419"/>
        <v>25</v>
      </c>
      <c r="DD74" s="10">
        <v>0</v>
      </c>
      <c r="DE74" s="10">
        <v>0</v>
      </c>
      <c r="DF74" s="10">
        <v>0</v>
      </c>
      <c r="DG74" s="10">
        <v>0</v>
      </c>
      <c r="DH74" s="10">
        <f t="shared" si="1420"/>
        <v>0</v>
      </c>
      <c r="DI74" s="10">
        <v>1</v>
      </c>
      <c r="DJ74" s="10">
        <v>0</v>
      </c>
      <c r="DK74" s="10">
        <f>IFERROR(VLOOKUP(G74,'[2]Rep MF'!G$2:H$233,2,0),0)</f>
        <v>0</v>
      </c>
      <c r="DL74" s="10">
        <v>0</v>
      </c>
      <c r="DM74" s="10">
        <f t="shared" si="1421"/>
        <v>1</v>
      </c>
      <c r="DN74" s="10">
        <v>0</v>
      </c>
      <c r="DO74" s="10">
        <v>10</v>
      </c>
      <c r="DP74" s="10">
        <v>0</v>
      </c>
      <c r="DQ74" s="10">
        <v>0</v>
      </c>
      <c r="DR74" s="10">
        <f t="shared" si="1422"/>
        <v>10</v>
      </c>
      <c r="DS74" s="10">
        <f t="shared" si="1423"/>
        <v>1</v>
      </c>
      <c r="DT74" s="10">
        <f t="shared" si="1424"/>
        <v>35</v>
      </c>
      <c r="DU74" s="10">
        <f t="shared" si="1425"/>
        <v>0</v>
      </c>
      <c r="DV74" s="10">
        <f t="shared" si="1426"/>
        <v>0</v>
      </c>
      <c r="DW74" s="4">
        <f t="shared" si="1427"/>
        <v>36</v>
      </c>
      <c r="DX74" s="12">
        <f t="shared" si="1462"/>
        <v>3.0099076125580032E-4</v>
      </c>
      <c r="DY74" s="9">
        <f t="shared" si="1463"/>
        <v>0</v>
      </c>
      <c r="DZ74" s="12">
        <f t="shared" si="1464"/>
        <v>3.0099076125580032E-4</v>
      </c>
      <c r="EA74" s="16">
        <v>0</v>
      </c>
      <c r="EB74" s="6">
        <v>0</v>
      </c>
      <c r="EC74" s="10">
        <f t="shared" si="1431"/>
        <v>0</v>
      </c>
      <c r="ED74" s="6">
        <v>0</v>
      </c>
      <c r="EE74" s="6">
        <v>0</v>
      </c>
      <c r="EF74" s="6">
        <v>0</v>
      </c>
      <c r="EG74" s="6">
        <v>0</v>
      </c>
      <c r="EH74" s="6">
        <v>0</v>
      </c>
      <c r="EI74" s="6">
        <v>0</v>
      </c>
      <c r="EJ74" s="6">
        <v>0</v>
      </c>
      <c r="EK74" s="6">
        <v>0</v>
      </c>
      <c r="EL74" s="6">
        <v>0</v>
      </c>
      <c r="EM74" s="6">
        <v>0</v>
      </c>
      <c r="EN74" s="6">
        <v>0</v>
      </c>
      <c r="EO74" s="6">
        <f t="shared" si="1432"/>
        <v>0</v>
      </c>
      <c r="EP74" s="6">
        <v>0</v>
      </c>
      <c r="EQ74" s="6">
        <v>0</v>
      </c>
      <c r="ER74" s="6">
        <v>0</v>
      </c>
      <c r="ES74" s="6">
        <v>0</v>
      </c>
      <c r="ET74" s="6">
        <v>0</v>
      </c>
      <c r="EU74" s="6">
        <v>0</v>
      </c>
      <c r="EV74" s="6">
        <v>0</v>
      </c>
      <c r="EW74" s="6">
        <v>0</v>
      </c>
      <c r="EX74" s="6">
        <v>0</v>
      </c>
      <c r="EY74" s="6">
        <v>0</v>
      </c>
      <c r="EZ74" s="6">
        <v>0</v>
      </c>
      <c r="FA74" s="6">
        <v>0</v>
      </c>
      <c r="FB74" s="6">
        <v>0</v>
      </c>
      <c r="FC74" s="6">
        <v>0</v>
      </c>
      <c r="FD74" s="6">
        <f t="shared" si="1433"/>
        <v>0</v>
      </c>
      <c r="FE74" s="6">
        <v>0</v>
      </c>
      <c r="FF74" s="6">
        <v>0</v>
      </c>
      <c r="FG74" s="6">
        <f t="shared" si="1434"/>
        <v>0</v>
      </c>
      <c r="FH74" s="6">
        <v>0</v>
      </c>
      <c r="FI74" s="6">
        <v>0</v>
      </c>
      <c r="FJ74" s="6">
        <f t="shared" si="1435"/>
        <v>0</v>
      </c>
      <c r="FK74" s="6">
        <v>0</v>
      </c>
      <c r="FL74" s="6">
        <v>0</v>
      </c>
      <c r="FM74" s="6">
        <f t="shared" si="1436"/>
        <v>0</v>
      </c>
      <c r="FN74" s="6">
        <v>0</v>
      </c>
      <c r="FO74" s="6">
        <v>0</v>
      </c>
      <c r="FP74" s="6">
        <f t="shared" si="1437"/>
        <v>0</v>
      </c>
      <c r="FQ74" s="6">
        <v>0</v>
      </c>
      <c r="FR74" s="6">
        <v>0</v>
      </c>
      <c r="FS74" s="6">
        <f t="shared" si="1438"/>
        <v>0</v>
      </c>
      <c r="FT74" s="6">
        <v>0</v>
      </c>
      <c r="FU74" s="6">
        <v>0</v>
      </c>
      <c r="FV74" s="6">
        <f t="shared" si="1439"/>
        <v>0</v>
      </c>
      <c r="FW74" s="6">
        <v>0</v>
      </c>
      <c r="FX74" s="6">
        <v>0</v>
      </c>
      <c r="FY74" s="6">
        <f t="shared" si="1440"/>
        <v>0</v>
      </c>
      <c r="FZ74" s="6">
        <v>0</v>
      </c>
      <c r="GA74" s="6">
        <v>0</v>
      </c>
      <c r="GB74" s="6">
        <f t="shared" si="1441"/>
        <v>0</v>
      </c>
      <c r="GC74" s="6">
        <v>0</v>
      </c>
      <c r="GD74" s="6">
        <v>0</v>
      </c>
      <c r="GE74" s="6">
        <f t="shared" si="1442"/>
        <v>0</v>
      </c>
      <c r="GF74" s="6">
        <v>0</v>
      </c>
      <c r="GG74" s="6">
        <v>0</v>
      </c>
      <c r="GH74" s="6">
        <f t="shared" si="1443"/>
        <v>0</v>
      </c>
      <c r="GI74" s="6">
        <v>0</v>
      </c>
      <c r="GJ74" s="6">
        <v>0</v>
      </c>
      <c r="GK74" s="6">
        <f t="shared" si="1444"/>
        <v>0</v>
      </c>
      <c r="GL74" s="10">
        <v>0</v>
      </c>
      <c r="GM74" s="10">
        <v>0</v>
      </c>
      <c r="GN74" s="10">
        <f t="shared" si="1445"/>
        <v>0</v>
      </c>
      <c r="GO74" s="6">
        <v>0</v>
      </c>
      <c r="GP74" s="6">
        <v>0</v>
      </c>
      <c r="GQ74" s="6">
        <f t="shared" si="1446"/>
        <v>0</v>
      </c>
      <c r="GR74" s="10">
        <v>0</v>
      </c>
      <c r="GS74" s="10">
        <v>25</v>
      </c>
      <c r="GT74" s="6">
        <f t="shared" si="1447"/>
        <v>25</v>
      </c>
      <c r="GU74" s="6">
        <v>0</v>
      </c>
      <c r="GV74" s="6">
        <v>0</v>
      </c>
      <c r="GW74" s="6">
        <f t="shared" si="1448"/>
        <v>0</v>
      </c>
      <c r="GX74" s="6">
        <v>1</v>
      </c>
      <c r="GY74" s="6">
        <v>0</v>
      </c>
      <c r="GZ74" s="6">
        <f t="shared" si="1449"/>
        <v>1</v>
      </c>
      <c r="HA74" s="10">
        <f t="shared" si="1450"/>
        <v>1</v>
      </c>
      <c r="HB74" s="10">
        <f t="shared" si="1451"/>
        <v>25</v>
      </c>
      <c r="HC74" s="10">
        <f t="shared" si="1452"/>
        <v>26</v>
      </c>
      <c r="HD74" s="2">
        <f t="shared" si="1453"/>
        <v>1</v>
      </c>
      <c r="HE74" s="2">
        <f t="shared" si="1454"/>
        <v>35</v>
      </c>
      <c r="HF74" s="2">
        <f t="shared" si="1455"/>
        <v>0</v>
      </c>
      <c r="HG74" s="2">
        <f t="shared" si="1456"/>
        <v>0</v>
      </c>
      <c r="HH74" s="10">
        <f t="shared" si="1456"/>
        <v>36</v>
      </c>
      <c r="HI74" s="9">
        <f t="shared" si="1457"/>
        <v>3.0099076125580032E-4</v>
      </c>
      <c r="HJ74" s="9">
        <f t="shared" si="1458"/>
        <v>0</v>
      </c>
      <c r="HK74" s="65">
        <f t="shared" si="1470"/>
        <v>3.0099076125580032E-4</v>
      </c>
      <c r="HL74" s="65">
        <f t="shared" si="1471"/>
        <v>3.0099076125580032E-4</v>
      </c>
      <c r="HM74" s="6">
        <f t="shared" si="1465"/>
        <v>0</v>
      </c>
      <c r="HN74" s="6">
        <f t="shared" si="1466"/>
        <v>0</v>
      </c>
      <c r="HO74" s="10">
        <f t="shared" si="1467"/>
        <v>36</v>
      </c>
      <c r="HP74" s="10">
        <f t="shared" si="1468"/>
        <v>26</v>
      </c>
      <c r="HQ74" s="10">
        <f t="shared" si="1459"/>
        <v>10</v>
      </c>
      <c r="HR74" s="8">
        <v>90.797179999999997</v>
      </c>
      <c r="HS74" s="10">
        <f t="shared" si="1460"/>
        <v>907.97180000000003</v>
      </c>
      <c r="HT74" s="10">
        <f t="shared" si="1469"/>
        <v>-36</v>
      </c>
      <c r="HU74" s="66">
        <v>0</v>
      </c>
      <c r="HV74" s="6"/>
    </row>
    <row r="75" spans="1:230" s="44" customFormat="1" ht="33" customHeight="1" x14ac:dyDescent="0.5">
      <c r="A75" s="6">
        <v>5886</v>
      </c>
      <c r="B75" s="2" t="s">
        <v>56</v>
      </c>
      <c r="C75" s="2" t="s">
        <v>167</v>
      </c>
      <c r="D75" s="2" t="s">
        <v>204</v>
      </c>
      <c r="E75" s="35" t="s">
        <v>53</v>
      </c>
      <c r="F75" s="2">
        <v>64</v>
      </c>
      <c r="G75" s="1">
        <v>259119</v>
      </c>
      <c r="H75" s="41" t="s">
        <v>222</v>
      </c>
      <c r="I75" s="23">
        <f>IFERROR(VLOOKUP(G75,'[3]All BOM'!B$2:D$9523,3,0),0)</f>
        <v>0</v>
      </c>
      <c r="J75" s="9">
        <v>0</v>
      </c>
      <c r="K75" s="4">
        <v>26000</v>
      </c>
      <c r="L75" s="2">
        <v>23000</v>
      </c>
      <c r="M75" s="4"/>
      <c r="N75" s="6">
        <f t="shared" si="1400"/>
        <v>23000</v>
      </c>
      <c r="O75" s="6">
        <f t="shared" si="1401"/>
        <v>0</v>
      </c>
      <c r="P75" s="6">
        <f t="shared" si="1402"/>
        <v>0</v>
      </c>
      <c r="Q75" s="6">
        <f t="shared" si="1403"/>
        <v>0</v>
      </c>
      <c r="R75" s="16">
        <v>0</v>
      </c>
      <c r="S75" s="16">
        <v>0</v>
      </c>
      <c r="T75" s="16">
        <v>0</v>
      </c>
      <c r="U75" s="16">
        <v>0</v>
      </c>
      <c r="V75" s="10">
        <f t="shared" si="1404"/>
        <v>0</v>
      </c>
      <c r="W75" s="10">
        <v>0</v>
      </c>
      <c r="X75" s="16">
        <v>0</v>
      </c>
      <c r="Y75" s="16">
        <v>0</v>
      </c>
      <c r="Z75" s="16">
        <v>0</v>
      </c>
      <c r="AA75" s="10">
        <f t="shared" si="1405"/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  <c r="AK75" s="16">
        <v>0</v>
      </c>
      <c r="AL75" s="16">
        <v>0</v>
      </c>
      <c r="AM75" s="16">
        <v>0</v>
      </c>
      <c r="AN75" s="16">
        <v>0</v>
      </c>
      <c r="AO75" s="16">
        <v>0</v>
      </c>
      <c r="AP75" s="16">
        <v>0</v>
      </c>
      <c r="AQ75" s="16">
        <v>0</v>
      </c>
      <c r="AR75" s="16">
        <v>0</v>
      </c>
      <c r="AS75" s="16">
        <v>0</v>
      </c>
      <c r="AT75" s="16">
        <v>0</v>
      </c>
      <c r="AU75" s="16">
        <v>0</v>
      </c>
      <c r="AV75" s="16">
        <v>0</v>
      </c>
      <c r="AW75" s="16">
        <v>0</v>
      </c>
      <c r="AX75" s="16">
        <v>0</v>
      </c>
      <c r="AY75" s="16">
        <v>0</v>
      </c>
      <c r="AZ75" s="16">
        <v>0</v>
      </c>
      <c r="BA75" s="16">
        <v>0</v>
      </c>
      <c r="BB75" s="16">
        <v>0</v>
      </c>
      <c r="BC75" s="16">
        <v>0</v>
      </c>
      <c r="BD75" s="16">
        <v>0</v>
      </c>
      <c r="BE75" s="16">
        <v>0</v>
      </c>
      <c r="BF75" s="16">
        <v>0</v>
      </c>
      <c r="BG75" s="16">
        <v>0</v>
      </c>
      <c r="BH75" s="16">
        <v>0</v>
      </c>
      <c r="BI75" s="16">
        <v>0</v>
      </c>
      <c r="BJ75" s="16">
        <v>0</v>
      </c>
      <c r="BK75" s="16">
        <v>0</v>
      </c>
      <c r="BL75" s="16">
        <v>0</v>
      </c>
      <c r="BM75" s="16">
        <v>0</v>
      </c>
      <c r="BN75" s="16">
        <v>0</v>
      </c>
      <c r="BO75" s="16">
        <v>0</v>
      </c>
      <c r="BP75" s="16">
        <v>0</v>
      </c>
      <c r="BQ75" s="16">
        <v>0</v>
      </c>
      <c r="BR75" s="16">
        <v>0</v>
      </c>
      <c r="BS75" s="16">
        <v>0</v>
      </c>
      <c r="BT75" s="16">
        <v>0</v>
      </c>
      <c r="BU75" s="16">
        <v>0</v>
      </c>
      <c r="BV75" s="16">
        <v>0</v>
      </c>
      <c r="BW75" s="16">
        <v>0</v>
      </c>
      <c r="BX75" s="16">
        <v>0</v>
      </c>
      <c r="BY75" s="16">
        <v>0</v>
      </c>
      <c r="BZ75" s="6">
        <v>0</v>
      </c>
      <c r="CA75" s="6">
        <v>0</v>
      </c>
      <c r="CB75" s="2">
        <v>0</v>
      </c>
      <c r="CC75" s="2">
        <v>0</v>
      </c>
      <c r="CD75" s="2">
        <v>0</v>
      </c>
      <c r="CE75" s="10">
        <f>IFERROR(VLOOKUP(G75,'[1]Ass MF'!G$2:H$491,2,0),0)</f>
        <v>0</v>
      </c>
      <c r="CF75" s="10">
        <v>0</v>
      </c>
      <c r="CG75" s="10">
        <v>0</v>
      </c>
      <c r="CH75" s="10">
        <v>0</v>
      </c>
      <c r="CI75" s="10">
        <f t="shared" si="1415"/>
        <v>0</v>
      </c>
      <c r="CJ75" s="4">
        <v>0</v>
      </c>
      <c r="CK75" s="4">
        <v>0</v>
      </c>
      <c r="CL75" s="4">
        <v>0</v>
      </c>
      <c r="CM75" s="4">
        <v>0</v>
      </c>
      <c r="CN75" s="4">
        <f t="shared" si="1416"/>
        <v>0</v>
      </c>
      <c r="CO75" s="2">
        <v>0</v>
      </c>
      <c r="CP75" s="2">
        <v>0</v>
      </c>
      <c r="CQ75" s="2">
        <v>0</v>
      </c>
      <c r="CR75" s="2">
        <v>0</v>
      </c>
      <c r="CS75" s="10">
        <f t="shared" si="1417"/>
        <v>0</v>
      </c>
      <c r="CT75" s="2">
        <v>0</v>
      </c>
      <c r="CU75" s="2">
        <v>0</v>
      </c>
      <c r="CV75" s="2">
        <v>0</v>
      </c>
      <c r="CW75" s="2">
        <v>0</v>
      </c>
      <c r="CX75" s="10">
        <f t="shared" si="1418"/>
        <v>0</v>
      </c>
      <c r="CY75" s="10">
        <v>0</v>
      </c>
      <c r="CZ75" s="10">
        <v>0</v>
      </c>
      <c r="DA75" s="10">
        <v>0</v>
      </c>
      <c r="DB75" s="10">
        <v>0</v>
      </c>
      <c r="DC75" s="10">
        <f t="shared" si="1419"/>
        <v>0</v>
      </c>
      <c r="DD75" s="10">
        <v>0</v>
      </c>
      <c r="DE75" s="10">
        <v>52</v>
      </c>
      <c r="DF75" s="10">
        <v>0</v>
      </c>
      <c r="DG75" s="10">
        <v>0</v>
      </c>
      <c r="DH75" s="10">
        <f t="shared" si="1420"/>
        <v>52</v>
      </c>
      <c r="DI75" s="10">
        <v>0</v>
      </c>
      <c r="DJ75" s="10">
        <v>12</v>
      </c>
      <c r="DK75" s="10">
        <f>IFERROR(VLOOKUP(G75,'[2]Rep MF'!G$2:H$233,2,0),0)</f>
        <v>0</v>
      </c>
      <c r="DL75" s="10">
        <v>0</v>
      </c>
      <c r="DM75" s="10">
        <f t="shared" si="1421"/>
        <v>12</v>
      </c>
      <c r="DN75" s="10">
        <v>0</v>
      </c>
      <c r="DO75" s="10">
        <v>13</v>
      </c>
      <c r="DP75" s="10">
        <v>0</v>
      </c>
      <c r="DQ75" s="10">
        <v>0</v>
      </c>
      <c r="DR75" s="10">
        <f t="shared" si="1422"/>
        <v>13</v>
      </c>
      <c r="DS75" s="10">
        <f t="shared" si="1423"/>
        <v>0</v>
      </c>
      <c r="DT75" s="10">
        <f t="shared" si="1424"/>
        <v>77</v>
      </c>
      <c r="DU75" s="10">
        <f t="shared" si="1425"/>
        <v>0</v>
      </c>
      <c r="DV75" s="10">
        <f t="shared" si="1426"/>
        <v>0</v>
      </c>
      <c r="DW75" s="4">
        <f t="shared" si="1427"/>
        <v>77</v>
      </c>
      <c r="DX75" s="12">
        <f t="shared" si="1462"/>
        <v>3.3478260869565218E-3</v>
      </c>
      <c r="DY75" s="9">
        <f t="shared" si="1463"/>
        <v>0</v>
      </c>
      <c r="DZ75" s="12">
        <f t="shared" si="1464"/>
        <v>3.3478260869565218E-3</v>
      </c>
      <c r="EA75" s="16">
        <v>0</v>
      </c>
      <c r="EB75" s="6">
        <v>0</v>
      </c>
      <c r="EC75" s="10">
        <f t="shared" si="1431"/>
        <v>0</v>
      </c>
      <c r="ED75" s="6">
        <v>0</v>
      </c>
      <c r="EE75" s="6">
        <v>0</v>
      </c>
      <c r="EF75" s="6">
        <v>0</v>
      </c>
      <c r="EG75" s="6">
        <v>0</v>
      </c>
      <c r="EH75" s="6">
        <v>0</v>
      </c>
      <c r="EI75" s="6">
        <v>0</v>
      </c>
      <c r="EJ75" s="6">
        <v>0</v>
      </c>
      <c r="EK75" s="6">
        <v>0</v>
      </c>
      <c r="EL75" s="6">
        <v>0</v>
      </c>
      <c r="EM75" s="6">
        <v>0</v>
      </c>
      <c r="EN75" s="6">
        <v>0</v>
      </c>
      <c r="EO75" s="6">
        <f t="shared" si="1432"/>
        <v>0</v>
      </c>
      <c r="EP75" s="6">
        <v>0</v>
      </c>
      <c r="EQ75" s="6">
        <v>0</v>
      </c>
      <c r="ER75" s="6">
        <v>0</v>
      </c>
      <c r="ES75" s="6">
        <v>0</v>
      </c>
      <c r="ET75" s="6">
        <v>0</v>
      </c>
      <c r="EU75" s="6">
        <v>0</v>
      </c>
      <c r="EV75" s="6">
        <v>0</v>
      </c>
      <c r="EW75" s="6">
        <v>0</v>
      </c>
      <c r="EX75" s="6">
        <v>0</v>
      </c>
      <c r="EY75" s="6">
        <v>0</v>
      </c>
      <c r="EZ75" s="6">
        <v>0</v>
      </c>
      <c r="FA75" s="6">
        <v>0</v>
      </c>
      <c r="FB75" s="6">
        <v>0</v>
      </c>
      <c r="FC75" s="6">
        <v>0</v>
      </c>
      <c r="FD75" s="6">
        <f t="shared" si="1433"/>
        <v>0</v>
      </c>
      <c r="FE75" s="6">
        <v>0</v>
      </c>
      <c r="FF75" s="6">
        <v>0</v>
      </c>
      <c r="FG75" s="6">
        <f t="shared" si="1434"/>
        <v>0</v>
      </c>
      <c r="FH75" s="6">
        <v>0</v>
      </c>
      <c r="FI75" s="6">
        <v>0</v>
      </c>
      <c r="FJ75" s="6">
        <f t="shared" si="1435"/>
        <v>0</v>
      </c>
      <c r="FK75" s="6">
        <v>0</v>
      </c>
      <c r="FL75" s="6">
        <v>0</v>
      </c>
      <c r="FM75" s="6">
        <f t="shared" si="1436"/>
        <v>0</v>
      </c>
      <c r="FN75" s="6">
        <v>0</v>
      </c>
      <c r="FO75" s="6">
        <v>0</v>
      </c>
      <c r="FP75" s="6">
        <f t="shared" si="1437"/>
        <v>0</v>
      </c>
      <c r="FQ75" s="6">
        <v>0</v>
      </c>
      <c r="FR75" s="6">
        <v>0</v>
      </c>
      <c r="FS75" s="6">
        <f t="shared" si="1438"/>
        <v>0</v>
      </c>
      <c r="FT75" s="6">
        <v>0</v>
      </c>
      <c r="FU75" s="6">
        <v>0</v>
      </c>
      <c r="FV75" s="6">
        <f t="shared" si="1439"/>
        <v>0</v>
      </c>
      <c r="FW75" s="6">
        <v>0</v>
      </c>
      <c r="FX75" s="6">
        <v>0</v>
      </c>
      <c r="FY75" s="6">
        <f t="shared" si="1440"/>
        <v>0</v>
      </c>
      <c r="FZ75" s="6">
        <v>0</v>
      </c>
      <c r="GA75" s="6">
        <v>0</v>
      </c>
      <c r="GB75" s="6">
        <f t="shared" si="1441"/>
        <v>0</v>
      </c>
      <c r="GC75" s="6">
        <v>0</v>
      </c>
      <c r="GD75" s="6">
        <v>0</v>
      </c>
      <c r="GE75" s="6">
        <f t="shared" si="1442"/>
        <v>0</v>
      </c>
      <c r="GF75" s="6">
        <v>0</v>
      </c>
      <c r="GG75" s="6">
        <v>0</v>
      </c>
      <c r="GH75" s="6">
        <f t="shared" si="1443"/>
        <v>0</v>
      </c>
      <c r="GI75" s="6">
        <v>0</v>
      </c>
      <c r="GJ75" s="6">
        <v>0</v>
      </c>
      <c r="GK75" s="6">
        <f t="shared" si="1444"/>
        <v>0</v>
      </c>
      <c r="GL75" s="10">
        <v>0</v>
      </c>
      <c r="GM75" s="10">
        <v>0</v>
      </c>
      <c r="GN75" s="10">
        <f t="shared" si="1445"/>
        <v>0</v>
      </c>
      <c r="GO75" s="6">
        <v>0</v>
      </c>
      <c r="GP75" s="6">
        <v>0</v>
      </c>
      <c r="GQ75" s="6">
        <f t="shared" si="1446"/>
        <v>0</v>
      </c>
      <c r="GR75" s="2"/>
      <c r="GS75" s="2"/>
      <c r="GT75" s="6">
        <f t="shared" si="1447"/>
        <v>0</v>
      </c>
      <c r="GU75" s="6">
        <v>52</v>
      </c>
      <c r="GV75" s="6">
        <v>0</v>
      </c>
      <c r="GW75" s="6">
        <f t="shared" si="1448"/>
        <v>52</v>
      </c>
      <c r="GX75" s="6">
        <v>12</v>
      </c>
      <c r="GY75" s="6">
        <v>0</v>
      </c>
      <c r="GZ75" s="6">
        <f t="shared" si="1449"/>
        <v>12</v>
      </c>
      <c r="HA75" s="10">
        <f t="shared" si="1450"/>
        <v>64</v>
      </c>
      <c r="HB75" s="10">
        <f t="shared" si="1451"/>
        <v>0</v>
      </c>
      <c r="HC75" s="10">
        <f t="shared" si="1452"/>
        <v>64</v>
      </c>
      <c r="HD75" s="2">
        <f t="shared" si="1453"/>
        <v>0</v>
      </c>
      <c r="HE75" s="2">
        <f t="shared" si="1454"/>
        <v>77</v>
      </c>
      <c r="HF75" s="2">
        <f t="shared" si="1455"/>
        <v>0</v>
      </c>
      <c r="HG75" s="2">
        <f t="shared" si="1456"/>
        <v>0</v>
      </c>
      <c r="HH75" s="10">
        <f t="shared" si="1456"/>
        <v>77</v>
      </c>
      <c r="HI75" s="9">
        <f t="shared" si="1457"/>
        <v>3.3478260869565218E-3</v>
      </c>
      <c r="HJ75" s="9">
        <f t="shared" si="1458"/>
        <v>0</v>
      </c>
      <c r="HK75" s="65">
        <f t="shared" si="1470"/>
        <v>3.3478260869565218E-3</v>
      </c>
      <c r="HL75" s="65">
        <f t="shared" si="1471"/>
        <v>3.3478260869565218E-3</v>
      </c>
      <c r="HM75" s="6">
        <f t="shared" si="1465"/>
        <v>0</v>
      </c>
      <c r="HN75" s="6">
        <f t="shared" si="1466"/>
        <v>0</v>
      </c>
      <c r="HO75" s="10">
        <f t="shared" si="1467"/>
        <v>77</v>
      </c>
      <c r="HP75" s="10">
        <f t="shared" si="1468"/>
        <v>64</v>
      </c>
      <c r="HQ75" s="10">
        <f t="shared" si="1459"/>
        <v>13</v>
      </c>
      <c r="HR75" s="8">
        <v>14.05226</v>
      </c>
      <c r="HS75" s="10">
        <f t="shared" si="1460"/>
        <v>182.67938000000001</v>
      </c>
      <c r="HT75" s="10">
        <f t="shared" si="1469"/>
        <v>-77</v>
      </c>
      <c r="HU75" s="66">
        <v>0</v>
      </c>
      <c r="HV75" s="6"/>
    </row>
    <row r="76" spans="1:230" s="44" customFormat="1" ht="33" customHeight="1" x14ac:dyDescent="0.5">
      <c r="A76" s="6">
        <v>5887</v>
      </c>
      <c r="B76" s="2" t="s">
        <v>56</v>
      </c>
      <c r="C76" s="2" t="s">
        <v>167</v>
      </c>
      <c r="D76" s="2" t="s">
        <v>204</v>
      </c>
      <c r="E76" s="35" t="s">
        <v>53</v>
      </c>
      <c r="F76" s="2">
        <v>65</v>
      </c>
      <c r="G76" s="1">
        <v>269365</v>
      </c>
      <c r="H76" s="41" t="s">
        <v>228</v>
      </c>
      <c r="I76" s="23">
        <f>IFERROR(VLOOKUP(G76,'[3]All BOM'!B$2:D$9523,3,0),0)</f>
        <v>1</v>
      </c>
      <c r="J76" s="9">
        <v>0</v>
      </c>
      <c r="K76" s="4">
        <v>47048</v>
      </c>
      <c r="L76" s="2">
        <v>20031</v>
      </c>
      <c r="M76" s="4"/>
      <c r="N76" s="6">
        <f t="shared" si="1400"/>
        <v>20031</v>
      </c>
      <c r="O76" s="6">
        <f t="shared" si="1401"/>
        <v>0</v>
      </c>
      <c r="P76" s="6">
        <f t="shared" si="1402"/>
        <v>0</v>
      </c>
      <c r="Q76" s="6">
        <f t="shared" si="1403"/>
        <v>0</v>
      </c>
      <c r="R76" s="16">
        <v>0</v>
      </c>
      <c r="S76" s="16">
        <v>0</v>
      </c>
      <c r="T76" s="16">
        <v>0</v>
      </c>
      <c r="U76" s="16">
        <v>0</v>
      </c>
      <c r="V76" s="10">
        <f t="shared" si="1404"/>
        <v>0</v>
      </c>
      <c r="W76" s="10">
        <v>0</v>
      </c>
      <c r="X76" s="16">
        <v>0</v>
      </c>
      <c r="Y76" s="16">
        <v>0</v>
      </c>
      <c r="Z76" s="16">
        <v>0</v>
      </c>
      <c r="AA76" s="10">
        <f t="shared" si="1405"/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N76" s="16">
        <v>0</v>
      </c>
      <c r="AO76" s="16">
        <v>0</v>
      </c>
      <c r="AP76" s="16">
        <v>0</v>
      </c>
      <c r="AQ76" s="16">
        <v>0</v>
      </c>
      <c r="AR76" s="16">
        <v>0</v>
      </c>
      <c r="AS76" s="16">
        <v>0</v>
      </c>
      <c r="AT76" s="16">
        <v>0</v>
      </c>
      <c r="AU76" s="16">
        <v>0</v>
      </c>
      <c r="AV76" s="16">
        <v>0</v>
      </c>
      <c r="AW76" s="16">
        <v>0</v>
      </c>
      <c r="AX76" s="16">
        <v>0</v>
      </c>
      <c r="AY76" s="16">
        <v>0</v>
      </c>
      <c r="AZ76" s="16">
        <v>0</v>
      </c>
      <c r="BA76" s="16">
        <v>0</v>
      </c>
      <c r="BB76" s="16">
        <v>0</v>
      </c>
      <c r="BC76" s="16">
        <v>0</v>
      </c>
      <c r="BD76" s="16">
        <v>0</v>
      </c>
      <c r="BE76" s="16">
        <v>0</v>
      </c>
      <c r="BF76" s="16">
        <v>0</v>
      </c>
      <c r="BG76" s="16">
        <v>0</v>
      </c>
      <c r="BH76" s="16">
        <v>0</v>
      </c>
      <c r="BI76" s="16">
        <v>0</v>
      </c>
      <c r="BJ76" s="16">
        <v>0</v>
      </c>
      <c r="BK76" s="16">
        <v>0</v>
      </c>
      <c r="BL76" s="16">
        <v>0</v>
      </c>
      <c r="BM76" s="16">
        <v>0</v>
      </c>
      <c r="BN76" s="16">
        <v>0</v>
      </c>
      <c r="BO76" s="16">
        <v>0</v>
      </c>
      <c r="BP76" s="16">
        <v>0</v>
      </c>
      <c r="BQ76" s="16">
        <v>0</v>
      </c>
      <c r="BR76" s="16">
        <v>0</v>
      </c>
      <c r="BS76" s="16">
        <v>0</v>
      </c>
      <c r="BT76" s="16">
        <v>0</v>
      </c>
      <c r="BU76" s="16">
        <v>0</v>
      </c>
      <c r="BV76" s="16">
        <v>0</v>
      </c>
      <c r="BW76" s="16">
        <v>0</v>
      </c>
      <c r="BX76" s="16">
        <v>0</v>
      </c>
      <c r="BY76" s="16">
        <v>0</v>
      </c>
      <c r="BZ76" s="6">
        <v>0</v>
      </c>
      <c r="CA76" s="6">
        <v>0</v>
      </c>
      <c r="CB76" s="2">
        <v>0</v>
      </c>
      <c r="CC76" s="2">
        <v>0</v>
      </c>
      <c r="CD76" s="2">
        <v>0</v>
      </c>
      <c r="CE76" s="10">
        <f>IFERROR(VLOOKUP(G76,'[1]Ass MF'!G$2:H$491,2,0),0)</f>
        <v>0</v>
      </c>
      <c r="CF76" s="10">
        <v>0</v>
      </c>
      <c r="CG76" s="10">
        <v>0</v>
      </c>
      <c r="CH76" s="10">
        <v>0</v>
      </c>
      <c r="CI76" s="10">
        <f t="shared" si="1415"/>
        <v>0</v>
      </c>
      <c r="CJ76" s="4">
        <v>0</v>
      </c>
      <c r="CK76" s="4">
        <v>0</v>
      </c>
      <c r="CL76" s="4">
        <v>0</v>
      </c>
      <c r="CM76" s="4">
        <v>0</v>
      </c>
      <c r="CN76" s="4">
        <f t="shared" si="1416"/>
        <v>0</v>
      </c>
      <c r="CO76" s="2">
        <v>0</v>
      </c>
      <c r="CP76" s="2">
        <v>0</v>
      </c>
      <c r="CQ76" s="2">
        <v>0</v>
      </c>
      <c r="CR76" s="2">
        <v>0</v>
      </c>
      <c r="CS76" s="10">
        <f t="shared" si="1417"/>
        <v>0</v>
      </c>
      <c r="CT76" s="2">
        <v>0</v>
      </c>
      <c r="CU76" s="2">
        <v>0</v>
      </c>
      <c r="CV76" s="2">
        <v>0</v>
      </c>
      <c r="CW76" s="2">
        <v>0</v>
      </c>
      <c r="CX76" s="10">
        <f t="shared" si="1418"/>
        <v>0</v>
      </c>
      <c r="CY76" s="10">
        <v>0</v>
      </c>
      <c r="CZ76" s="10">
        <v>0</v>
      </c>
      <c r="DA76" s="10">
        <v>0</v>
      </c>
      <c r="DB76" s="10">
        <v>0</v>
      </c>
      <c r="DC76" s="10">
        <f t="shared" si="1419"/>
        <v>0</v>
      </c>
      <c r="DD76" s="10">
        <v>3</v>
      </c>
      <c r="DE76" s="10">
        <v>1</v>
      </c>
      <c r="DF76" s="10">
        <v>0</v>
      </c>
      <c r="DG76" s="10">
        <v>0</v>
      </c>
      <c r="DH76" s="10">
        <f t="shared" si="1420"/>
        <v>4</v>
      </c>
      <c r="DI76" s="10">
        <v>2</v>
      </c>
      <c r="DJ76" s="10">
        <v>0</v>
      </c>
      <c r="DK76" s="10">
        <f>IFERROR(VLOOKUP(G76,'[2]Rep MF'!G$2:H$233,2,0),0)</f>
        <v>0</v>
      </c>
      <c r="DL76" s="10">
        <v>0</v>
      </c>
      <c r="DM76" s="10">
        <f t="shared" si="1421"/>
        <v>2</v>
      </c>
      <c r="DN76" s="10">
        <v>3</v>
      </c>
      <c r="DO76" s="10">
        <v>1</v>
      </c>
      <c r="DP76" s="10">
        <v>0</v>
      </c>
      <c r="DQ76" s="10">
        <v>0</v>
      </c>
      <c r="DR76" s="10">
        <f t="shared" si="1422"/>
        <v>4</v>
      </c>
      <c r="DS76" s="10">
        <f t="shared" si="1423"/>
        <v>8</v>
      </c>
      <c r="DT76" s="10">
        <f t="shared" si="1424"/>
        <v>2</v>
      </c>
      <c r="DU76" s="10">
        <f t="shared" si="1425"/>
        <v>0</v>
      </c>
      <c r="DV76" s="10">
        <f t="shared" si="1426"/>
        <v>0</v>
      </c>
      <c r="DW76" s="4">
        <f t="shared" si="1427"/>
        <v>10</v>
      </c>
      <c r="DX76" s="12">
        <f t="shared" si="1462"/>
        <v>4.9922619939094404E-4</v>
      </c>
      <c r="DY76" s="9">
        <f t="shared" si="1463"/>
        <v>0</v>
      </c>
      <c r="DZ76" s="12">
        <f t="shared" si="1464"/>
        <v>4.9922619939094404E-4</v>
      </c>
      <c r="EA76" s="16">
        <v>0</v>
      </c>
      <c r="EB76" s="6">
        <v>0</v>
      </c>
      <c r="EC76" s="10">
        <f t="shared" si="1431"/>
        <v>0</v>
      </c>
      <c r="ED76" s="6">
        <v>0</v>
      </c>
      <c r="EE76" s="6">
        <v>0</v>
      </c>
      <c r="EF76" s="6">
        <v>0</v>
      </c>
      <c r="EG76" s="6">
        <v>0</v>
      </c>
      <c r="EH76" s="6">
        <v>0</v>
      </c>
      <c r="EI76" s="6">
        <v>0</v>
      </c>
      <c r="EJ76" s="6">
        <v>0</v>
      </c>
      <c r="EK76" s="6">
        <v>0</v>
      </c>
      <c r="EL76" s="6">
        <v>0</v>
      </c>
      <c r="EM76" s="6">
        <v>0</v>
      </c>
      <c r="EN76" s="6">
        <v>0</v>
      </c>
      <c r="EO76" s="6">
        <f t="shared" si="1432"/>
        <v>0</v>
      </c>
      <c r="EP76" s="6">
        <v>0</v>
      </c>
      <c r="EQ76" s="6">
        <v>0</v>
      </c>
      <c r="ER76" s="6">
        <v>0</v>
      </c>
      <c r="ES76" s="6">
        <v>0</v>
      </c>
      <c r="ET76" s="6">
        <v>0</v>
      </c>
      <c r="EU76" s="6">
        <v>0</v>
      </c>
      <c r="EV76" s="6">
        <v>0</v>
      </c>
      <c r="EW76" s="6">
        <v>0</v>
      </c>
      <c r="EX76" s="6">
        <v>0</v>
      </c>
      <c r="EY76" s="6">
        <v>0</v>
      </c>
      <c r="EZ76" s="6">
        <v>0</v>
      </c>
      <c r="FA76" s="6">
        <v>0</v>
      </c>
      <c r="FB76" s="6">
        <v>0</v>
      </c>
      <c r="FC76" s="6">
        <v>0</v>
      </c>
      <c r="FD76" s="6">
        <f t="shared" si="1433"/>
        <v>0</v>
      </c>
      <c r="FE76" s="6">
        <v>0</v>
      </c>
      <c r="FF76" s="6">
        <v>0</v>
      </c>
      <c r="FG76" s="6">
        <f t="shared" si="1434"/>
        <v>0</v>
      </c>
      <c r="FH76" s="6">
        <v>0</v>
      </c>
      <c r="FI76" s="6">
        <v>0</v>
      </c>
      <c r="FJ76" s="6">
        <f t="shared" si="1435"/>
        <v>0</v>
      </c>
      <c r="FK76" s="6">
        <v>0</v>
      </c>
      <c r="FL76" s="6">
        <v>0</v>
      </c>
      <c r="FM76" s="6">
        <f t="shared" si="1436"/>
        <v>0</v>
      </c>
      <c r="FN76" s="6">
        <v>0</v>
      </c>
      <c r="FO76" s="6">
        <v>0</v>
      </c>
      <c r="FP76" s="6">
        <f t="shared" si="1437"/>
        <v>0</v>
      </c>
      <c r="FQ76" s="6">
        <v>0</v>
      </c>
      <c r="FR76" s="6">
        <v>0</v>
      </c>
      <c r="FS76" s="6">
        <f t="shared" si="1438"/>
        <v>0</v>
      </c>
      <c r="FT76" s="6">
        <v>0</v>
      </c>
      <c r="FU76" s="6">
        <v>0</v>
      </c>
      <c r="FV76" s="6">
        <f t="shared" si="1439"/>
        <v>0</v>
      </c>
      <c r="FW76" s="6">
        <v>0</v>
      </c>
      <c r="FX76" s="6">
        <v>0</v>
      </c>
      <c r="FY76" s="6">
        <f t="shared" si="1440"/>
        <v>0</v>
      </c>
      <c r="FZ76" s="6">
        <v>0</v>
      </c>
      <c r="GA76" s="6">
        <v>0</v>
      </c>
      <c r="GB76" s="6">
        <f t="shared" si="1441"/>
        <v>0</v>
      </c>
      <c r="GC76" s="6">
        <v>0</v>
      </c>
      <c r="GD76" s="6">
        <v>0</v>
      </c>
      <c r="GE76" s="6">
        <f t="shared" si="1442"/>
        <v>0</v>
      </c>
      <c r="GF76" s="6">
        <v>0</v>
      </c>
      <c r="GG76" s="6">
        <v>0</v>
      </c>
      <c r="GH76" s="6">
        <f t="shared" si="1443"/>
        <v>0</v>
      </c>
      <c r="GI76" s="6">
        <v>0</v>
      </c>
      <c r="GJ76" s="6">
        <v>0</v>
      </c>
      <c r="GK76" s="6">
        <f t="shared" si="1444"/>
        <v>0</v>
      </c>
      <c r="GL76" s="10">
        <v>0</v>
      </c>
      <c r="GM76" s="10">
        <v>0</v>
      </c>
      <c r="GN76" s="10">
        <f t="shared" si="1445"/>
        <v>0</v>
      </c>
      <c r="GO76" s="6">
        <v>0</v>
      </c>
      <c r="GP76" s="6">
        <v>0</v>
      </c>
      <c r="GQ76" s="6">
        <f t="shared" si="1446"/>
        <v>0</v>
      </c>
      <c r="GR76" s="2"/>
      <c r="GS76" s="2"/>
      <c r="GT76" s="6">
        <f t="shared" si="1447"/>
        <v>0</v>
      </c>
      <c r="GU76" s="6">
        <v>4</v>
      </c>
      <c r="GV76" s="6">
        <v>0</v>
      </c>
      <c r="GW76" s="6">
        <f t="shared" si="1448"/>
        <v>4</v>
      </c>
      <c r="GX76" s="6">
        <v>2</v>
      </c>
      <c r="GY76" s="6">
        <v>0</v>
      </c>
      <c r="GZ76" s="6">
        <f t="shared" si="1449"/>
        <v>2</v>
      </c>
      <c r="HA76" s="10">
        <f t="shared" si="1450"/>
        <v>6</v>
      </c>
      <c r="HB76" s="10">
        <f t="shared" si="1451"/>
        <v>0</v>
      </c>
      <c r="HC76" s="10">
        <f t="shared" si="1452"/>
        <v>6</v>
      </c>
      <c r="HD76" s="2">
        <f t="shared" si="1453"/>
        <v>8</v>
      </c>
      <c r="HE76" s="2">
        <f t="shared" si="1454"/>
        <v>2</v>
      </c>
      <c r="HF76" s="2">
        <f t="shared" si="1455"/>
        <v>0</v>
      </c>
      <c r="HG76" s="2">
        <f t="shared" si="1456"/>
        <v>0</v>
      </c>
      <c r="HH76" s="10">
        <f t="shared" si="1456"/>
        <v>10</v>
      </c>
      <c r="HI76" s="9">
        <f t="shared" si="1457"/>
        <v>4.9922619939094404E-4</v>
      </c>
      <c r="HJ76" s="9">
        <f t="shared" si="1458"/>
        <v>0</v>
      </c>
      <c r="HK76" s="65">
        <f t="shared" si="1470"/>
        <v>4.9922619939094404E-4</v>
      </c>
      <c r="HL76" s="65">
        <f t="shared" si="1471"/>
        <v>4.9922619939094404E-4</v>
      </c>
      <c r="HM76" s="6">
        <f t="shared" si="1465"/>
        <v>0</v>
      </c>
      <c r="HN76" s="6">
        <f t="shared" si="1466"/>
        <v>0</v>
      </c>
      <c r="HO76" s="10">
        <f t="shared" si="1467"/>
        <v>10</v>
      </c>
      <c r="HP76" s="10">
        <f t="shared" si="1468"/>
        <v>6</v>
      </c>
      <c r="HQ76" s="10">
        <f t="shared" si="1459"/>
        <v>4</v>
      </c>
      <c r="HR76" s="8">
        <v>134.89033000000001</v>
      </c>
      <c r="HS76" s="10">
        <f t="shared" si="1460"/>
        <v>539.56132000000002</v>
      </c>
      <c r="HT76" s="10">
        <f t="shared" si="1469"/>
        <v>-10</v>
      </c>
      <c r="HU76" s="66">
        <v>0</v>
      </c>
      <c r="HV76" s="6"/>
    </row>
    <row r="77" spans="1:230" s="44" customFormat="1" ht="33" customHeight="1" x14ac:dyDescent="0.5">
      <c r="A77" s="6">
        <v>5888</v>
      </c>
      <c r="B77" s="2" t="s">
        <v>208</v>
      </c>
      <c r="C77" s="2" t="s">
        <v>167</v>
      </c>
      <c r="D77" s="6" t="s">
        <v>205</v>
      </c>
      <c r="E77" s="35" t="s">
        <v>53</v>
      </c>
      <c r="F77" s="2">
        <v>1</v>
      </c>
      <c r="G77" s="1">
        <v>238366</v>
      </c>
      <c r="H77" s="41" t="s">
        <v>183</v>
      </c>
      <c r="I77" s="30">
        <v>1</v>
      </c>
      <c r="J77" s="9">
        <v>0</v>
      </c>
      <c r="K77" s="4">
        <v>92973</v>
      </c>
      <c r="L77" s="2"/>
      <c r="M77" s="4">
        <v>81000</v>
      </c>
      <c r="N77" s="6">
        <f t="shared" si="1400"/>
        <v>81000</v>
      </c>
      <c r="O77" s="6">
        <f t="shared" si="1401"/>
        <v>0</v>
      </c>
      <c r="P77" s="6">
        <f t="shared" si="1402"/>
        <v>0</v>
      </c>
      <c r="Q77" s="6">
        <f t="shared" si="1403"/>
        <v>0</v>
      </c>
      <c r="R77" s="16">
        <v>0</v>
      </c>
      <c r="S77" s="16">
        <v>0</v>
      </c>
      <c r="T77" s="16">
        <v>0</v>
      </c>
      <c r="U77" s="16">
        <v>0</v>
      </c>
      <c r="V77" s="10">
        <f t="shared" si="1404"/>
        <v>0</v>
      </c>
      <c r="W77" s="10">
        <v>0</v>
      </c>
      <c r="X77" s="16">
        <v>0</v>
      </c>
      <c r="Y77" s="16">
        <v>0</v>
      </c>
      <c r="Z77" s="16">
        <v>0</v>
      </c>
      <c r="AA77" s="10">
        <f t="shared" si="1405"/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  <c r="AK77" s="16">
        <v>0</v>
      </c>
      <c r="AL77" s="16">
        <v>0</v>
      </c>
      <c r="AM77" s="16">
        <v>0</v>
      </c>
      <c r="AN77" s="16">
        <v>0</v>
      </c>
      <c r="AO77" s="16">
        <v>0</v>
      </c>
      <c r="AP77" s="16">
        <v>0</v>
      </c>
      <c r="AQ77" s="16">
        <v>0</v>
      </c>
      <c r="AR77" s="16">
        <v>0</v>
      </c>
      <c r="AS77" s="16">
        <v>0</v>
      </c>
      <c r="AT77" s="16">
        <v>0</v>
      </c>
      <c r="AU77" s="16">
        <v>0</v>
      </c>
      <c r="AV77" s="16">
        <v>0</v>
      </c>
      <c r="AW77" s="16">
        <v>0</v>
      </c>
      <c r="AX77" s="16">
        <v>0</v>
      </c>
      <c r="AY77" s="16">
        <v>0</v>
      </c>
      <c r="AZ77" s="16">
        <v>0</v>
      </c>
      <c r="BA77" s="16">
        <v>0</v>
      </c>
      <c r="BB77" s="16">
        <v>0</v>
      </c>
      <c r="BC77" s="16">
        <v>0</v>
      </c>
      <c r="BD77" s="16">
        <v>0</v>
      </c>
      <c r="BE77" s="16">
        <v>0</v>
      </c>
      <c r="BF77" s="16">
        <v>0</v>
      </c>
      <c r="BG77" s="16">
        <v>0</v>
      </c>
      <c r="BH77" s="16">
        <v>0</v>
      </c>
      <c r="BI77" s="16">
        <v>0</v>
      </c>
      <c r="BJ77" s="16">
        <v>0</v>
      </c>
      <c r="BK77" s="16">
        <v>0</v>
      </c>
      <c r="BL77" s="16">
        <v>0</v>
      </c>
      <c r="BM77" s="16">
        <v>0</v>
      </c>
      <c r="BN77" s="16">
        <v>0</v>
      </c>
      <c r="BO77" s="16">
        <v>0</v>
      </c>
      <c r="BP77" s="16">
        <v>0</v>
      </c>
      <c r="BQ77" s="16">
        <v>0</v>
      </c>
      <c r="BR77" s="16">
        <v>0</v>
      </c>
      <c r="BS77" s="16">
        <v>0</v>
      </c>
      <c r="BT77" s="16">
        <v>0</v>
      </c>
      <c r="BU77" s="16">
        <v>0</v>
      </c>
      <c r="BV77" s="16">
        <v>0</v>
      </c>
      <c r="BW77" s="16">
        <v>0</v>
      </c>
      <c r="BX77" s="16">
        <v>0</v>
      </c>
      <c r="BY77" s="16">
        <v>0</v>
      </c>
      <c r="BZ77" s="6">
        <v>0</v>
      </c>
      <c r="CA77" s="6">
        <v>0</v>
      </c>
      <c r="CB77" s="2">
        <v>0</v>
      </c>
      <c r="CC77" s="2">
        <v>0</v>
      </c>
      <c r="CD77" s="2">
        <v>0</v>
      </c>
      <c r="CE77" s="10">
        <f>IFERROR(VLOOKUP(G77,'[1]Ass MF'!G$2:H$491,2,0),0)</f>
        <v>0</v>
      </c>
      <c r="CF77" s="10">
        <v>0</v>
      </c>
      <c r="CG77" s="10">
        <v>0</v>
      </c>
      <c r="CH77" s="10">
        <v>0</v>
      </c>
      <c r="CI77" s="10">
        <f t="shared" si="1415"/>
        <v>0</v>
      </c>
      <c r="CJ77" s="4">
        <v>0</v>
      </c>
      <c r="CK77" s="4">
        <v>0</v>
      </c>
      <c r="CL77" s="4">
        <v>0</v>
      </c>
      <c r="CM77" s="4">
        <v>0</v>
      </c>
      <c r="CN77" s="4">
        <f t="shared" si="1416"/>
        <v>0</v>
      </c>
      <c r="CO77" s="2">
        <v>0</v>
      </c>
      <c r="CP77" s="2">
        <v>0</v>
      </c>
      <c r="CQ77" s="2">
        <v>0</v>
      </c>
      <c r="CR77" s="2">
        <v>0</v>
      </c>
      <c r="CS77" s="10">
        <f t="shared" si="1417"/>
        <v>0</v>
      </c>
      <c r="CT77" s="10">
        <v>89</v>
      </c>
      <c r="CU77" s="10">
        <v>112</v>
      </c>
      <c r="CV77" s="10">
        <v>0</v>
      </c>
      <c r="CW77" s="10">
        <v>0</v>
      </c>
      <c r="CX77" s="10">
        <f t="shared" si="1418"/>
        <v>201</v>
      </c>
      <c r="CY77" s="10">
        <v>0</v>
      </c>
      <c r="CZ77" s="10">
        <v>1</v>
      </c>
      <c r="DA77" s="10">
        <v>0</v>
      </c>
      <c r="DB77" s="10"/>
      <c r="DC77" s="10">
        <f t="shared" si="1419"/>
        <v>1</v>
      </c>
      <c r="DD77" s="10">
        <v>0</v>
      </c>
      <c r="DE77" s="10">
        <v>5</v>
      </c>
      <c r="DF77" s="10">
        <v>0</v>
      </c>
      <c r="DG77" s="10">
        <v>3</v>
      </c>
      <c r="DH77" s="10">
        <f t="shared" si="1420"/>
        <v>8</v>
      </c>
      <c r="DI77" s="10">
        <v>0</v>
      </c>
      <c r="DJ77" s="10">
        <v>0</v>
      </c>
      <c r="DK77" s="10">
        <f>IFERROR(VLOOKUP(G77,'[2]Rep MF'!G$2:H$233,2,0),0)</f>
        <v>0</v>
      </c>
      <c r="DL77" s="10">
        <v>0</v>
      </c>
      <c r="DM77" s="10">
        <f t="shared" si="1421"/>
        <v>0</v>
      </c>
      <c r="DN77" s="10">
        <v>0</v>
      </c>
      <c r="DO77" s="10">
        <v>58</v>
      </c>
      <c r="DP77" s="10">
        <v>0</v>
      </c>
      <c r="DQ77" s="10">
        <v>0</v>
      </c>
      <c r="DR77" s="10">
        <f t="shared" si="1422"/>
        <v>58</v>
      </c>
      <c r="DS77" s="10">
        <f t="shared" si="1423"/>
        <v>89</v>
      </c>
      <c r="DT77" s="10">
        <f t="shared" si="1424"/>
        <v>176</v>
      </c>
      <c r="DU77" s="10">
        <f t="shared" si="1425"/>
        <v>0</v>
      </c>
      <c r="DV77" s="10">
        <f t="shared" si="1426"/>
        <v>3</v>
      </c>
      <c r="DW77" s="4">
        <f t="shared" si="1427"/>
        <v>268</v>
      </c>
      <c r="DX77" s="12">
        <f t="shared" si="1462"/>
        <v>3.2716049382716049E-3</v>
      </c>
      <c r="DY77" s="9">
        <f t="shared" si="1463"/>
        <v>3.7037037037037037E-5</v>
      </c>
      <c r="DZ77" s="12">
        <f t="shared" si="1464"/>
        <v>3.3086419753086418E-3</v>
      </c>
      <c r="EA77" s="16">
        <v>0</v>
      </c>
      <c r="EB77" s="6">
        <v>0</v>
      </c>
      <c r="EC77" s="10">
        <f t="shared" si="1431"/>
        <v>0</v>
      </c>
      <c r="ED77" s="6">
        <v>0</v>
      </c>
      <c r="EE77" s="6">
        <v>0</v>
      </c>
      <c r="EF77" s="6">
        <v>0</v>
      </c>
      <c r="EG77" s="6">
        <v>0</v>
      </c>
      <c r="EH77" s="6">
        <v>0</v>
      </c>
      <c r="EI77" s="6">
        <v>0</v>
      </c>
      <c r="EJ77" s="6">
        <v>0</v>
      </c>
      <c r="EK77" s="6">
        <v>0</v>
      </c>
      <c r="EL77" s="6">
        <v>0</v>
      </c>
      <c r="EM77" s="6">
        <v>0</v>
      </c>
      <c r="EN77" s="6">
        <v>0</v>
      </c>
      <c r="EO77" s="6">
        <f t="shared" si="1432"/>
        <v>0</v>
      </c>
      <c r="EP77" s="6">
        <v>0</v>
      </c>
      <c r="EQ77" s="6">
        <v>0</v>
      </c>
      <c r="ER77" s="6">
        <v>0</v>
      </c>
      <c r="ES77" s="6">
        <v>0</v>
      </c>
      <c r="ET77" s="6">
        <v>0</v>
      </c>
      <c r="EU77" s="6">
        <v>0</v>
      </c>
      <c r="EV77" s="6">
        <v>0</v>
      </c>
      <c r="EW77" s="6">
        <v>0</v>
      </c>
      <c r="EX77" s="6">
        <v>0</v>
      </c>
      <c r="EY77" s="6">
        <v>0</v>
      </c>
      <c r="EZ77" s="6">
        <v>0</v>
      </c>
      <c r="FA77" s="6">
        <v>0</v>
      </c>
      <c r="FB77" s="6">
        <v>0</v>
      </c>
      <c r="FC77" s="6">
        <v>0</v>
      </c>
      <c r="FD77" s="6">
        <f t="shared" si="1433"/>
        <v>0</v>
      </c>
      <c r="FE77" s="6">
        <v>0</v>
      </c>
      <c r="FF77" s="6">
        <v>0</v>
      </c>
      <c r="FG77" s="6">
        <f t="shared" si="1434"/>
        <v>0</v>
      </c>
      <c r="FH77" s="6">
        <v>0</v>
      </c>
      <c r="FI77" s="6">
        <v>0</v>
      </c>
      <c r="FJ77" s="6">
        <f t="shared" si="1435"/>
        <v>0</v>
      </c>
      <c r="FK77" s="6">
        <v>0</v>
      </c>
      <c r="FL77" s="6">
        <v>0</v>
      </c>
      <c r="FM77" s="6">
        <f t="shared" si="1436"/>
        <v>0</v>
      </c>
      <c r="FN77" s="6">
        <v>0</v>
      </c>
      <c r="FO77" s="6">
        <v>0</v>
      </c>
      <c r="FP77" s="6">
        <f t="shared" si="1437"/>
        <v>0</v>
      </c>
      <c r="FQ77" s="6">
        <v>0</v>
      </c>
      <c r="FR77" s="6">
        <v>0</v>
      </c>
      <c r="FS77" s="6">
        <f t="shared" si="1438"/>
        <v>0</v>
      </c>
      <c r="FT77" s="6">
        <v>0</v>
      </c>
      <c r="FU77" s="6">
        <v>0</v>
      </c>
      <c r="FV77" s="6">
        <f t="shared" si="1439"/>
        <v>0</v>
      </c>
      <c r="FW77" s="6">
        <v>0</v>
      </c>
      <c r="FX77" s="6">
        <v>0</v>
      </c>
      <c r="FY77" s="6">
        <f t="shared" si="1440"/>
        <v>0</v>
      </c>
      <c r="FZ77" s="6">
        <v>0</v>
      </c>
      <c r="GA77" s="6">
        <v>0</v>
      </c>
      <c r="GB77" s="6">
        <f t="shared" si="1441"/>
        <v>0</v>
      </c>
      <c r="GC77" s="6">
        <v>0</v>
      </c>
      <c r="GD77" s="6">
        <v>0</v>
      </c>
      <c r="GE77" s="6">
        <f t="shared" si="1442"/>
        <v>0</v>
      </c>
      <c r="GF77" s="6">
        <v>0</v>
      </c>
      <c r="GG77" s="6">
        <v>0</v>
      </c>
      <c r="GH77" s="6">
        <f t="shared" si="1443"/>
        <v>0</v>
      </c>
      <c r="GI77" s="6">
        <v>0</v>
      </c>
      <c r="GJ77" s="6">
        <v>0</v>
      </c>
      <c r="GK77" s="6">
        <f t="shared" si="1444"/>
        <v>0</v>
      </c>
      <c r="GL77" s="10">
        <v>0</v>
      </c>
      <c r="GM77" s="10">
        <v>0</v>
      </c>
      <c r="GN77" s="10">
        <f t="shared" si="1445"/>
        <v>0</v>
      </c>
      <c r="GO77" s="6">
        <v>89</v>
      </c>
      <c r="GP77" s="6">
        <v>112</v>
      </c>
      <c r="GQ77" s="6">
        <f t="shared" si="1446"/>
        <v>201</v>
      </c>
      <c r="GR77" s="10"/>
      <c r="GS77" s="10">
        <v>1</v>
      </c>
      <c r="GT77" s="6">
        <f t="shared" si="1447"/>
        <v>1</v>
      </c>
      <c r="GU77" s="6">
        <v>8</v>
      </c>
      <c r="GV77" s="6">
        <v>0</v>
      </c>
      <c r="GW77" s="6">
        <f t="shared" si="1448"/>
        <v>8</v>
      </c>
      <c r="GX77" s="6">
        <v>0</v>
      </c>
      <c r="GY77" s="6">
        <v>0</v>
      </c>
      <c r="GZ77" s="6">
        <f t="shared" si="1449"/>
        <v>0</v>
      </c>
      <c r="HA77" s="10">
        <f t="shared" si="1450"/>
        <v>97</v>
      </c>
      <c r="HB77" s="10">
        <f t="shared" si="1451"/>
        <v>113</v>
      </c>
      <c r="HC77" s="10">
        <f t="shared" si="1452"/>
        <v>210</v>
      </c>
      <c r="HD77" s="2">
        <f t="shared" si="1453"/>
        <v>89</v>
      </c>
      <c r="HE77" s="2">
        <f t="shared" si="1454"/>
        <v>176</v>
      </c>
      <c r="HF77" s="2">
        <f t="shared" si="1455"/>
        <v>0</v>
      </c>
      <c r="HG77" s="2">
        <f t="shared" si="1456"/>
        <v>3</v>
      </c>
      <c r="HH77" s="10">
        <f t="shared" si="1456"/>
        <v>268</v>
      </c>
      <c r="HI77" s="9">
        <f t="shared" si="1457"/>
        <v>3.2716049382716049E-3</v>
      </c>
      <c r="HJ77" s="9">
        <f t="shared" si="1458"/>
        <v>3.7037037037037037E-5</v>
      </c>
      <c r="HK77" s="65">
        <f t="shared" si="1470"/>
        <v>3.3086419753086422E-3</v>
      </c>
      <c r="HL77" s="65">
        <f t="shared" si="1471"/>
        <v>3.3086419753086418E-3</v>
      </c>
      <c r="HM77" s="6">
        <f t="shared" si="1465"/>
        <v>81000</v>
      </c>
      <c r="HN77" s="6">
        <f t="shared" si="1466"/>
        <v>0</v>
      </c>
      <c r="HO77" s="10">
        <f t="shared" si="1467"/>
        <v>268</v>
      </c>
      <c r="HP77" s="10">
        <f t="shared" si="1468"/>
        <v>210</v>
      </c>
      <c r="HQ77" s="10">
        <f t="shared" si="1459"/>
        <v>58</v>
      </c>
      <c r="HR77" s="8">
        <v>11.9</v>
      </c>
      <c r="HS77" s="10">
        <f t="shared" si="1460"/>
        <v>690.2</v>
      </c>
      <c r="HT77" s="10">
        <f t="shared" si="1469"/>
        <v>-268</v>
      </c>
      <c r="HU77" s="66">
        <v>0</v>
      </c>
      <c r="HV77" s="6"/>
    </row>
    <row r="78" spans="1:230" s="44" customFormat="1" ht="33" customHeight="1" x14ac:dyDescent="0.5">
      <c r="A78" s="6">
        <v>5922</v>
      </c>
      <c r="B78" s="2" t="s">
        <v>200</v>
      </c>
      <c r="C78" s="6" t="s">
        <v>167</v>
      </c>
      <c r="D78" s="6" t="s">
        <v>205</v>
      </c>
      <c r="E78" s="34" t="s">
        <v>53</v>
      </c>
      <c r="F78" s="2">
        <v>1</v>
      </c>
      <c r="G78" s="48">
        <v>238367</v>
      </c>
      <c r="H78" s="39" t="s">
        <v>178</v>
      </c>
      <c r="I78" s="2">
        <v>1</v>
      </c>
      <c r="J78" s="9">
        <v>0</v>
      </c>
      <c r="K78" s="4">
        <v>110696</v>
      </c>
      <c r="L78" s="2"/>
      <c r="M78" s="4">
        <v>110000</v>
      </c>
      <c r="N78" s="6">
        <f t="shared" ref="N78" si="1472">L78+M78</f>
        <v>110000</v>
      </c>
      <c r="O78" s="6">
        <f t="shared" ref="O78" si="1473">L78*J78</f>
        <v>0</v>
      </c>
      <c r="P78" s="6">
        <f t="shared" ref="P78" si="1474">M78*J78</f>
        <v>0</v>
      </c>
      <c r="Q78" s="6">
        <f t="shared" ref="Q78" si="1475">O78+P78</f>
        <v>0</v>
      </c>
      <c r="R78" s="16">
        <v>0</v>
      </c>
      <c r="S78" s="16">
        <v>0</v>
      </c>
      <c r="T78" s="16">
        <v>0</v>
      </c>
      <c r="U78" s="16">
        <v>0</v>
      </c>
      <c r="V78" s="10">
        <f t="shared" ref="V78" si="1476">U78+T78+S78+R78</f>
        <v>0</v>
      </c>
      <c r="W78" s="10">
        <v>0</v>
      </c>
      <c r="X78" s="16">
        <v>0</v>
      </c>
      <c r="Y78" s="16">
        <v>0</v>
      </c>
      <c r="Z78" s="16">
        <v>0</v>
      </c>
      <c r="AA78" s="10">
        <f t="shared" ref="AA78" si="1477">SUM(W78:Z78)</f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  <c r="AK78" s="16">
        <v>0</v>
      </c>
      <c r="AL78" s="16">
        <v>0</v>
      </c>
      <c r="AM78" s="16">
        <v>0</v>
      </c>
      <c r="AN78" s="16">
        <v>0</v>
      </c>
      <c r="AO78" s="16">
        <v>0</v>
      </c>
      <c r="AP78" s="16">
        <v>0</v>
      </c>
      <c r="AQ78" s="16">
        <v>0</v>
      </c>
      <c r="AR78" s="16">
        <v>0</v>
      </c>
      <c r="AS78" s="16">
        <v>0</v>
      </c>
      <c r="AT78" s="16">
        <v>0</v>
      </c>
      <c r="AU78" s="16">
        <v>0</v>
      </c>
      <c r="AV78" s="16">
        <v>0</v>
      </c>
      <c r="AW78" s="16">
        <v>0</v>
      </c>
      <c r="AX78" s="16">
        <v>0</v>
      </c>
      <c r="AY78" s="16">
        <v>0</v>
      </c>
      <c r="AZ78" s="16">
        <v>0</v>
      </c>
      <c r="BA78" s="16">
        <v>0</v>
      </c>
      <c r="BB78" s="16">
        <v>0</v>
      </c>
      <c r="BC78" s="16">
        <v>0</v>
      </c>
      <c r="BD78" s="16">
        <v>0</v>
      </c>
      <c r="BE78" s="16">
        <v>0</v>
      </c>
      <c r="BF78" s="16">
        <v>0</v>
      </c>
      <c r="BG78" s="16">
        <v>0</v>
      </c>
      <c r="BH78" s="16">
        <v>0</v>
      </c>
      <c r="BI78" s="16">
        <v>0</v>
      </c>
      <c r="BJ78" s="16">
        <v>0</v>
      </c>
      <c r="BK78" s="16">
        <v>0</v>
      </c>
      <c r="BL78" s="16">
        <v>0</v>
      </c>
      <c r="BM78" s="16">
        <v>0</v>
      </c>
      <c r="BN78" s="16">
        <v>0</v>
      </c>
      <c r="BO78" s="16">
        <v>0</v>
      </c>
      <c r="BP78" s="16">
        <v>0</v>
      </c>
      <c r="BQ78" s="16">
        <v>0</v>
      </c>
      <c r="BR78" s="16">
        <v>0</v>
      </c>
      <c r="BS78" s="16">
        <v>0</v>
      </c>
      <c r="BT78" s="16">
        <v>0</v>
      </c>
      <c r="BU78" s="16">
        <v>0</v>
      </c>
      <c r="BV78" s="16">
        <v>0</v>
      </c>
      <c r="BW78" s="16">
        <v>0</v>
      </c>
      <c r="BX78" s="16">
        <v>0</v>
      </c>
      <c r="BY78" s="16">
        <v>0</v>
      </c>
      <c r="BZ78" s="6">
        <v>0</v>
      </c>
      <c r="CA78" s="6">
        <v>0</v>
      </c>
      <c r="CB78" s="2">
        <v>0</v>
      </c>
      <c r="CC78" s="2">
        <v>0</v>
      </c>
      <c r="CD78" s="2">
        <v>0</v>
      </c>
      <c r="CE78" s="10">
        <f>IFERROR(VLOOKUP(G78,'[1]Ass MF'!G$2:H$491,2,0),0)</f>
        <v>0</v>
      </c>
      <c r="CF78" s="10">
        <v>0</v>
      </c>
      <c r="CG78" s="10">
        <v>0</v>
      </c>
      <c r="CH78" s="10">
        <v>0</v>
      </c>
      <c r="CI78" s="10">
        <f t="shared" ref="CI78" si="1478">CH78+CG78+CF78+CE78</f>
        <v>0</v>
      </c>
      <c r="CJ78" s="4">
        <v>0</v>
      </c>
      <c r="CK78" s="4">
        <v>0</v>
      </c>
      <c r="CL78" s="4">
        <v>0</v>
      </c>
      <c r="CM78" s="4">
        <v>0</v>
      </c>
      <c r="CN78" s="4">
        <f t="shared" ref="CN78" si="1479">CM78+CL78+CK78+CJ78</f>
        <v>0</v>
      </c>
      <c r="CO78" s="10">
        <v>0</v>
      </c>
      <c r="CP78" s="10">
        <v>0</v>
      </c>
      <c r="CQ78" s="10">
        <v>0</v>
      </c>
      <c r="CR78" s="10">
        <v>0</v>
      </c>
      <c r="CS78" s="10">
        <f t="shared" ref="CS78" si="1480">CR78+CQ78+CP78+CO78</f>
        <v>0</v>
      </c>
      <c r="CT78" s="10">
        <v>11</v>
      </c>
      <c r="CU78" s="10">
        <v>111</v>
      </c>
      <c r="CV78" s="10">
        <v>0</v>
      </c>
      <c r="CW78" s="10">
        <v>0</v>
      </c>
      <c r="CX78" s="10">
        <f t="shared" ref="CX78" si="1481">CW78+CV78+CU78+CT78</f>
        <v>122</v>
      </c>
      <c r="CY78" s="10">
        <v>0</v>
      </c>
      <c r="CZ78" s="10">
        <v>114</v>
      </c>
      <c r="DA78" s="10">
        <v>0</v>
      </c>
      <c r="DB78" s="10"/>
      <c r="DC78" s="10">
        <f t="shared" ref="DC78" si="1482">DB78+DA78+CZ78+CY78</f>
        <v>114</v>
      </c>
      <c r="DD78" s="10">
        <v>0</v>
      </c>
      <c r="DE78" s="10">
        <v>61</v>
      </c>
      <c r="DF78" s="10">
        <v>0</v>
      </c>
      <c r="DG78" s="10">
        <v>6</v>
      </c>
      <c r="DH78" s="10">
        <f t="shared" ref="DH78" si="1483">DG78+DF78+DE78+DD78</f>
        <v>67</v>
      </c>
      <c r="DI78" s="10">
        <v>0</v>
      </c>
      <c r="DJ78" s="10">
        <v>2</v>
      </c>
      <c r="DK78" s="10">
        <f>IFERROR(VLOOKUP(G78,'[2]Rep MF'!G$2:H$233,2,0),0)</f>
        <v>0</v>
      </c>
      <c r="DL78" s="10">
        <v>0</v>
      </c>
      <c r="DM78" s="10">
        <f t="shared" ref="DM78" si="1484">DL78+DK78+DJ78+DI78</f>
        <v>2</v>
      </c>
      <c r="DN78" s="10">
        <v>0</v>
      </c>
      <c r="DO78" s="10">
        <v>5</v>
      </c>
      <c r="DP78" s="10">
        <v>0</v>
      </c>
      <c r="DQ78" s="10">
        <v>0</v>
      </c>
      <c r="DR78" s="10">
        <f t="shared" ref="DR78" si="1485">DQ78+DP78+DO78+DN78</f>
        <v>5</v>
      </c>
      <c r="DS78" s="10">
        <f t="shared" ref="DS78" si="1486">+R78+AB78+AG78+AL78+AQ78+AV78+BA78+BF78+BK78+BP78+BU78+W78+BZ78+CE78+CJ78+CO78+CT78+CY78+DD78+DI78+DN78</f>
        <v>11</v>
      </c>
      <c r="DT78" s="10">
        <f t="shared" ref="DT78" si="1487">+S78+AC78+AH78+AM78+AR78+AW78+BB78+BG78+BL78+BQ78+BV78+X78+CA78+CF78+CK78+CP78+CU78+CZ78+DE78+DJ78+DO78</f>
        <v>293</v>
      </c>
      <c r="DU78" s="10">
        <f t="shared" ref="DU78" si="1488">+T78+AD78+AI78+AN78+AS78+AX78+BC78+BH78+BM78+BR78+BW78+Y78+CB78+CG78+CL78+CQ78+CV78+DA78+DF78+DK78+DP78</f>
        <v>0</v>
      </c>
      <c r="DV78" s="10">
        <f t="shared" ref="DV78" si="1489">+U78+AE78+AJ78+AO78+AT78+AY78+BD78+BI78+BN78+BS78+BX78+Z78+CC78+CH78+CM78+CR78+CW78+DB78+DG78+DL78+DQ78</f>
        <v>6</v>
      </c>
      <c r="DW78" s="4">
        <f t="shared" ref="DW78" si="1490">DV78+DU78+DT78+DS78</f>
        <v>310</v>
      </c>
      <c r="DX78" s="12">
        <f t="shared" ref="DX78" si="1491">(DS78+DT78)/N78</f>
        <v>2.7636363636363635E-3</v>
      </c>
      <c r="DY78" s="9">
        <f t="shared" ref="DY78" si="1492">(DU78+DV78)/N78</f>
        <v>5.4545454545454546E-5</v>
      </c>
      <c r="DZ78" s="12">
        <f t="shared" ref="DZ78" si="1493">+DW78/N78</f>
        <v>2.8181818181818182E-3</v>
      </c>
      <c r="EA78" s="16">
        <v>0</v>
      </c>
      <c r="EB78" s="6">
        <v>0</v>
      </c>
      <c r="EC78" s="10">
        <f t="shared" ref="EC78" si="1494">EA78+EB78</f>
        <v>0</v>
      </c>
      <c r="ED78" s="6">
        <v>0</v>
      </c>
      <c r="EE78" s="6">
        <v>0</v>
      </c>
      <c r="EF78" s="6">
        <v>0</v>
      </c>
      <c r="EG78" s="6">
        <v>0</v>
      </c>
      <c r="EH78" s="6">
        <v>0</v>
      </c>
      <c r="EI78" s="6">
        <v>0</v>
      </c>
      <c r="EJ78" s="6">
        <v>0</v>
      </c>
      <c r="EK78" s="6">
        <v>0</v>
      </c>
      <c r="EL78" s="6">
        <v>0</v>
      </c>
      <c r="EM78" s="6">
        <v>0</v>
      </c>
      <c r="EN78" s="6">
        <v>0</v>
      </c>
      <c r="EO78" s="6">
        <f t="shared" ref="EO78" si="1495">EM78+EN78</f>
        <v>0</v>
      </c>
      <c r="EP78" s="6">
        <v>0</v>
      </c>
      <c r="EQ78" s="6">
        <v>0</v>
      </c>
      <c r="ER78" s="6">
        <v>0</v>
      </c>
      <c r="ES78" s="6">
        <v>0</v>
      </c>
      <c r="ET78" s="6">
        <v>0</v>
      </c>
      <c r="EU78" s="6">
        <v>0</v>
      </c>
      <c r="EV78" s="6">
        <v>0</v>
      </c>
      <c r="EW78" s="6">
        <v>0</v>
      </c>
      <c r="EX78" s="6">
        <v>0</v>
      </c>
      <c r="EY78" s="6">
        <v>0</v>
      </c>
      <c r="EZ78" s="6">
        <v>0</v>
      </c>
      <c r="FA78" s="6">
        <v>0</v>
      </c>
      <c r="FB78" s="6">
        <v>0</v>
      </c>
      <c r="FC78" s="6">
        <v>0</v>
      </c>
      <c r="FD78" s="6">
        <f t="shared" ref="FD78" si="1496">FB78+FC78</f>
        <v>0</v>
      </c>
      <c r="FE78" s="6">
        <v>0</v>
      </c>
      <c r="FF78" s="6">
        <v>0</v>
      </c>
      <c r="FG78" s="6">
        <f t="shared" ref="FG78" si="1497">FE78+FF78</f>
        <v>0</v>
      </c>
      <c r="FH78" s="6">
        <v>0</v>
      </c>
      <c r="FI78" s="6">
        <v>0</v>
      </c>
      <c r="FJ78" s="6">
        <f t="shared" ref="FJ78" si="1498">FH78+FI78</f>
        <v>0</v>
      </c>
      <c r="FK78" s="6">
        <v>0</v>
      </c>
      <c r="FL78" s="6">
        <v>0</v>
      </c>
      <c r="FM78" s="6">
        <f t="shared" ref="FM78" si="1499">FL78+FK78</f>
        <v>0</v>
      </c>
      <c r="FN78" s="6">
        <v>0</v>
      </c>
      <c r="FO78" s="6">
        <v>0</v>
      </c>
      <c r="FP78" s="6">
        <f t="shared" ref="FP78" si="1500">FO78+FN78</f>
        <v>0</v>
      </c>
      <c r="FQ78" s="6">
        <v>0</v>
      </c>
      <c r="FR78" s="6">
        <v>0</v>
      </c>
      <c r="FS78" s="6">
        <f t="shared" ref="FS78" si="1501">FQ78+FR78</f>
        <v>0</v>
      </c>
      <c r="FT78" s="6">
        <v>0</v>
      </c>
      <c r="FU78" s="6">
        <v>0</v>
      </c>
      <c r="FV78" s="6">
        <f t="shared" ref="FV78" si="1502">FU78+FT78</f>
        <v>0</v>
      </c>
      <c r="FW78" s="6">
        <v>0</v>
      </c>
      <c r="FX78" s="6">
        <v>0</v>
      </c>
      <c r="FY78" s="6">
        <f t="shared" ref="FY78" si="1503">FX78+FW78</f>
        <v>0</v>
      </c>
      <c r="FZ78" s="6">
        <v>0</v>
      </c>
      <c r="GA78" s="6">
        <v>0</v>
      </c>
      <c r="GB78" s="6">
        <f t="shared" ref="GB78" si="1504">FZ78+GA78</f>
        <v>0</v>
      </c>
      <c r="GC78" s="6">
        <v>0</v>
      </c>
      <c r="GD78" s="6">
        <v>0</v>
      </c>
      <c r="GE78" s="6">
        <f t="shared" ref="GE78" si="1505">GC78+GD78</f>
        <v>0</v>
      </c>
      <c r="GF78" s="6">
        <v>0</v>
      </c>
      <c r="GG78" s="6">
        <v>0</v>
      </c>
      <c r="GH78" s="6">
        <f t="shared" ref="GH78" si="1506">GG78+GF78</f>
        <v>0</v>
      </c>
      <c r="GI78" s="6">
        <v>0</v>
      </c>
      <c r="GJ78" s="6">
        <v>0</v>
      </c>
      <c r="GK78" s="6">
        <f t="shared" ref="GK78" si="1507">GJ78+GI78</f>
        <v>0</v>
      </c>
      <c r="GL78" s="10">
        <v>0</v>
      </c>
      <c r="GM78" s="10">
        <v>0</v>
      </c>
      <c r="GN78" s="10">
        <f t="shared" ref="GN78" si="1508">GM78+GL78</f>
        <v>0</v>
      </c>
      <c r="GO78" s="6">
        <v>11</v>
      </c>
      <c r="GP78" s="6">
        <v>111</v>
      </c>
      <c r="GQ78" s="6">
        <f t="shared" ref="GQ78" si="1509">GP78+GO78</f>
        <v>122</v>
      </c>
      <c r="GR78" s="10"/>
      <c r="GS78" s="10">
        <v>114</v>
      </c>
      <c r="GT78" s="6">
        <f t="shared" ref="GT78" si="1510">GS78+GR78</f>
        <v>114</v>
      </c>
      <c r="GU78" s="6">
        <v>67</v>
      </c>
      <c r="GV78" s="6">
        <v>0</v>
      </c>
      <c r="GW78" s="6">
        <f t="shared" ref="GW78" si="1511">GV78+GU78</f>
        <v>67</v>
      </c>
      <c r="GX78" s="6">
        <v>2</v>
      </c>
      <c r="GY78" s="6">
        <v>0</v>
      </c>
      <c r="GZ78" s="6">
        <f t="shared" ref="GZ78" si="1512">GY78+GX78</f>
        <v>2</v>
      </c>
      <c r="HA78" s="10">
        <f t="shared" ref="HA78" si="1513">GO78+GL78+GI78+GF78+GC78+FZ78+FW78+FT78+FQ78+FN78+FK78+FH78+FE78+FB78+EY78+EV78+ES78+EP78+EM78+EJ78+EG78+ED78+EA78+GR78+GU78+GX78</f>
        <v>80</v>
      </c>
      <c r="HB78" s="10">
        <f t="shared" ref="HB78" si="1514">GP78+GM78+GJ78+GG78+GD78+GA78+FX78+FU78+FR78+FO78+FL78+FI78+FF78+FC78+EZ78+EW78+ET78+EQ78+EN78+EK78+EH78+EE78+EB78+GS78+GV78+GY78</f>
        <v>225</v>
      </c>
      <c r="HC78" s="10">
        <f t="shared" ref="HC78" si="1515">HB78+HA78</f>
        <v>305</v>
      </c>
      <c r="HD78" s="4">
        <f t="shared" ref="HD78" si="1516">+DS78</f>
        <v>11</v>
      </c>
      <c r="HE78" s="4">
        <f t="shared" ref="HE78" si="1517">+DT78</f>
        <v>293</v>
      </c>
      <c r="HF78" s="4">
        <f t="shared" ref="HF78" si="1518">+DU78</f>
        <v>0</v>
      </c>
      <c r="HG78" s="4">
        <f t="shared" ref="HG78:HH78" si="1519">+DV78</f>
        <v>6</v>
      </c>
      <c r="HH78" s="10">
        <f t="shared" si="1519"/>
        <v>310</v>
      </c>
      <c r="HI78" s="9">
        <f t="shared" ref="HI78" si="1520">DX78</f>
        <v>2.7636363636363635E-3</v>
      </c>
      <c r="HJ78" s="9">
        <f t="shared" ref="HJ78" si="1521">DY78</f>
        <v>5.4545454545454546E-5</v>
      </c>
      <c r="HK78" s="65">
        <f t="shared" si="1470"/>
        <v>2.8181818181818182E-3</v>
      </c>
      <c r="HL78" s="65">
        <f t="shared" si="1471"/>
        <v>-1.1727272727272727E-2</v>
      </c>
      <c r="HM78" s="6">
        <f t="shared" si="1465"/>
        <v>110000</v>
      </c>
      <c r="HN78" s="6">
        <f t="shared" si="1466"/>
        <v>0</v>
      </c>
      <c r="HO78" s="10">
        <f t="shared" si="1467"/>
        <v>310</v>
      </c>
      <c r="HP78" s="10">
        <f t="shared" si="1468"/>
        <v>305</v>
      </c>
      <c r="HQ78" s="10">
        <f t="shared" ref="HQ78" si="1522">HO78-HP78</f>
        <v>5</v>
      </c>
      <c r="HR78" s="8">
        <v>11.9</v>
      </c>
      <c r="HS78" s="10">
        <f t="shared" ref="HS78" si="1523">HR78*HQ78</f>
        <v>59.5</v>
      </c>
      <c r="HT78" s="10">
        <f t="shared" si="1469"/>
        <v>-310</v>
      </c>
      <c r="HU78" s="66">
        <v>1600</v>
      </c>
      <c r="HV78" s="6"/>
    </row>
    <row r="79" spans="1:230" s="44" customFormat="1" ht="33" customHeight="1" x14ac:dyDescent="0.5">
      <c r="A79" s="6">
        <v>5955</v>
      </c>
      <c r="B79" s="2" t="s">
        <v>200</v>
      </c>
      <c r="C79" s="2" t="s">
        <v>167</v>
      </c>
      <c r="D79" s="6" t="s">
        <v>205</v>
      </c>
      <c r="E79" s="35" t="s">
        <v>53</v>
      </c>
      <c r="F79" s="2">
        <v>34</v>
      </c>
      <c r="G79" s="1">
        <v>261648</v>
      </c>
      <c r="H79" s="41" t="s">
        <v>193</v>
      </c>
      <c r="I79" s="30">
        <v>1</v>
      </c>
      <c r="J79" s="9">
        <v>0</v>
      </c>
      <c r="K79" s="4">
        <v>108587</v>
      </c>
      <c r="L79" s="2"/>
      <c r="M79" s="4">
        <v>110000</v>
      </c>
      <c r="N79" s="6">
        <f t="shared" ref="N79:N84" si="1524">L79+M79</f>
        <v>110000</v>
      </c>
      <c r="O79" s="6">
        <f t="shared" ref="O79:O84" si="1525">L79*J79</f>
        <v>0</v>
      </c>
      <c r="P79" s="6">
        <f t="shared" ref="P79:P84" si="1526">M79*J79</f>
        <v>0</v>
      </c>
      <c r="Q79" s="6">
        <f t="shared" ref="Q79:Q84" si="1527">O79+P79</f>
        <v>0</v>
      </c>
      <c r="R79" s="16">
        <v>0</v>
      </c>
      <c r="S79" s="16">
        <v>0</v>
      </c>
      <c r="T79" s="16">
        <v>0</v>
      </c>
      <c r="U79" s="16">
        <v>0</v>
      </c>
      <c r="V79" s="10">
        <f t="shared" ref="V79:V84" si="1528">U79+T79+S79+R79</f>
        <v>0</v>
      </c>
      <c r="W79" s="10">
        <v>0</v>
      </c>
      <c r="X79" s="16">
        <v>0</v>
      </c>
      <c r="Y79" s="16">
        <v>0</v>
      </c>
      <c r="Z79" s="16">
        <v>0</v>
      </c>
      <c r="AA79" s="10">
        <f t="shared" ref="AA79:AA83" si="1529">SUM(W79:Z79)</f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N79" s="16">
        <v>0</v>
      </c>
      <c r="AO79" s="16">
        <v>0</v>
      </c>
      <c r="AP79" s="16">
        <v>0</v>
      </c>
      <c r="AQ79" s="16">
        <v>0</v>
      </c>
      <c r="AR79" s="16">
        <v>0</v>
      </c>
      <c r="AS79" s="16">
        <v>0</v>
      </c>
      <c r="AT79" s="16">
        <v>0</v>
      </c>
      <c r="AU79" s="16">
        <v>0</v>
      </c>
      <c r="AV79" s="16">
        <v>0</v>
      </c>
      <c r="AW79" s="16">
        <v>0</v>
      </c>
      <c r="AX79" s="16">
        <v>0</v>
      </c>
      <c r="AY79" s="16">
        <v>0</v>
      </c>
      <c r="AZ79" s="16">
        <v>0</v>
      </c>
      <c r="BA79" s="16">
        <v>0</v>
      </c>
      <c r="BB79" s="16">
        <v>0</v>
      </c>
      <c r="BC79" s="16">
        <v>0</v>
      </c>
      <c r="BD79" s="16">
        <v>0</v>
      </c>
      <c r="BE79" s="16">
        <v>0</v>
      </c>
      <c r="BF79" s="16">
        <v>0</v>
      </c>
      <c r="BG79" s="16">
        <v>0</v>
      </c>
      <c r="BH79" s="16">
        <v>0</v>
      </c>
      <c r="BI79" s="16">
        <v>0</v>
      </c>
      <c r="BJ79" s="16">
        <v>0</v>
      </c>
      <c r="BK79" s="16">
        <v>0</v>
      </c>
      <c r="BL79" s="16">
        <v>0</v>
      </c>
      <c r="BM79" s="16">
        <v>0</v>
      </c>
      <c r="BN79" s="16">
        <v>0</v>
      </c>
      <c r="BO79" s="16">
        <v>0</v>
      </c>
      <c r="BP79" s="16">
        <v>0</v>
      </c>
      <c r="BQ79" s="16">
        <v>0</v>
      </c>
      <c r="BR79" s="16">
        <v>0</v>
      </c>
      <c r="BS79" s="16">
        <v>0</v>
      </c>
      <c r="BT79" s="16">
        <v>0</v>
      </c>
      <c r="BU79" s="16">
        <v>0</v>
      </c>
      <c r="BV79" s="16">
        <v>0</v>
      </c>
      <c r="BW79" s="16">
        <v>0</v>
      </c>
      <c r="BX79" s="16">
        <v>0</v>
      </c>
      <c r="BY79" s="16">
        <v>0</v>
      </c>
      <c r="BZ79" s="6">
        <v>0</v>
      </c>
      <c r="CA79" s="6">
        <v>0</v>
      </c>
      <c r="CB79" s="2">
        <v>0</v>
      </c>
      <c r="CC79" s="2">
        <v>0</v>
      </c>
      <c r="CD79" s="2">
        <v>0</v>
      </c>
      <c r="CE79" s="10">
        <f>IFERROR(VLOOKUP(G79,'[1]Ass MF'!G$2:H$491,2,0),0)</f>
        <v>0</v>
      </c>
      <c r="CF79" s="10">
        <v>0</v>
      </c>
      <c r="CG79" s="10">
        <v>0</v>
      </c>
      <c r="CH79" s="10">
        <v>0</v>
      </c>
      <c r="CI79" s="10">
        <f t="shared" ref="CI79:CI83" si="1530">CH79+CG79+CF79+CE79</f>
        <v>0</v>
      </c>
      <c r="CJ79" s="4">
        <v>0</v>
      </c>
      <c r="CK79" s="4">
        <v>0</v>
      </c>
      <c r="CL79" s="4">
        <v>0</v>
      </c>
      <c r="CM79" s="4">
        <v>0</v>
      </c>
      <c r="CN79" s="4">
        <f t="shared" ref="CN79:CN83" si="1531">CM79+CL79+CK79+CJ79</f>
        <v>0</v>
      </c>
      <c r="CO79" s="2">
        <v>0</v>
      </c>
      <c r="CP79" s="2">
        <v>0</v>
      </c>
      <c r="CQ79" s="2">
        <v>0</v>
      </c>
      <c r="CR79" s="2">
        <v>0</v>
      </c>
      <c r="CS79" s="10">
        <f t="shared" ref="CS79:CS83" si="1532">CR79+CQ79+CP79+CO79</f>
        <v>0</v>
      </c>
      <c r="CT79" s="10">
        <v>16</v>
      </c>
      <c r="CU79" s="10">
        <v>0</v>
      </c>
      <c r="CV79" s="10">
        <v>0</v>
      </c>
      <c r="CW79" s="10">
        <v>0</v>
      </c>
      <c r="CX79" s="10">
        <f t="shared" ref="CX79:CX83" si="1533">CW79+CV79+CU79+CT79</f>
        <v>16</v>
      </c>
      <c r="CY79" s="10">
        <v>32</v>
      </c>
      <c r="CZ79" s="10">
        <v>0</v>
      </c>
      <c r="DA79" s="10">
        <v>0</v>
      </c>
      <c r="DB79" s="10"/>
      <c r="DC79" s="10">
        <f t="shared" ref="DC79:DC83" si="1534">DB79+DA79+CZ79+CY79</f>
        <v>32</v>
      </c>
      <c r="DD79" s="10">
        <v>75</v>
      </c>
      <c r="DE79" s="10">
        <v>0</v>
      </c>
      <c r="DF79" s="10">
        <v>0</v>
      </c>
      <c r="DG79" s="10">
        <v>0</v>
      </c>
      <c r="DH79" s="10">
        <f t="shared" ref="DH79:DH83" si="1535">DG79+DF79+DE79+DD79</f>
        <v>75</v>
      </c>
      <c r="DI79" s="10">
        <v>0</v>
      </c>
      <c r="DJ79" s="10">
        <v>0</v>
      </c>
      <c r="DK79" s="10">
        <f>IFERROR(VLOOKUP(G79,'[2]Rep MF'!G$2:H$233,2,0),0)</f>
        <v>0</v>
      </c>
      <c r="DL79" s="10">
        <v>0</v>
      </c>
      <c r="DM79" s="10">
        <f t="shared" ref="DM79:DM84" si="1536">DL79+DK79+DJ79+DI79</f>
        <v>0</v>
      </c>
      <c r="DN79" s="10">
        <v>79</v>
      </c>
      <c r="DO79" s="10">
        <v>0</v>
      </c>
      <c r="DP79" s="10">
        <v>0</v>
      </c>
      <c r="DQ79" s="10">
        <v>0</v>
      </c>
      <c r="DR79" s="10">
        <f t="shared" ref="DR79:DR84" si="1537">DQ79+DP79+DO79+DN79</f>
        <v>79</v>
      </c>
      <c r="DS79" s="10">
        <f t="shared" ref="DS79:DS84" si="1538">+R79+AB79+AG79+AL79+AQ79+AV79+BA79+BF79+BK79+BP79+BU79+W79+BZ79+CE79+CJ79+CO79+CT79+CY79+DD79+DI79+DN79</f>
        <v>202</v>
      </c>
      <c r="DT79" s="10">
        <f t="shared" ref="DT79:DT84" si="1539">+S79+AC79+AH79+AM79+AR79+AW79+BB79+BG79+BL79+BQ79+BV79+X79+CA79+CF79+CK79+CP79+CU79+CZ79+DE79+DJ79+DO79</f>
        <v>0</v>
      </c>
      <c r="DU79" s="10">
        <f t="shared" ref="DU79:DU84" si="1540">+T79+AD79+AI79+AN79+AS79+AX79+BC79+BH79+BM79+BR79+BW79+Y79+CB79+CG79+CL79+CQ79+CV79+DA79+DF79+DK79+DP79</f>
        <v>0</v>
      </c>
      <c r="DV79" s="10">
        <f t="shared" ref="DV79:DV84" si="1541">+U79+AE79+AJ79+AO79+AT79+AY79+BD79+BI79+BN79+BS79+BX79+Z79+CC79+CH79+CM79+CR79+CW79+DB79+DG79+DL79+DQ79</f>
        <v>0</v>
      </c>
      <c r="DW79" s="4">
        <f t="shared" ref="DW79:DW84" si="1542">DV79+DU79+DT79+DS79</f>
        <v>202</v>
      </c>
      <c r="DX79" s="12">
        <f t="shared" ref="DX79:DX83" si="1543">(DS79+DT79)/N79</f>
        <v>1.8363636363636364E-3</v>
      </c>
      <c r="DY79" s="9">
        <f t="shared" ref="DY79:DY83" si="1544">(DU79+DV79)/N79</f>
        <v>0</v>
      </c>
      <c r="DZ79" s="12">
        <f t="shared" ref="DZ79:DZ83" si="1545">+DW79/N79</f>
        <v>1.8363636363636364E-3</v>
      </c>
      <c r="EA79" s="16">
        <v>0</v>
      </c>
      <c r="EB79" s="6">
        <v>0</v>
      </c>
      <c r="EC79" s="10">
        <f t="shared" ref="EC79:EC83" si="1546">EA79+EB79</f>
        <v>0</v>
      </c>
      <c r="ED79" s="6">
        <v>0</v>
      </c>
      <c r="EE79" s="6">
        <v>0</v>
      </c>
      <c r="EF79" s="6">
        <v>0</v>
      </c>
      <c r="EG79" s="6">
        <v>0</v>
      </c>
      <c r="EH79" s="6">
        <v>0</v>
      </c>
      <c r="EI79" s="6">
        <v>0</v>
      </c>
      <c r="EJ79" s="6">
        <v>0</v>
      </c>
      <c r="EK79" s="6">
        <v>0</v>
      </c>
      <c r="EL79" s="6">
        <v>0</v>
      </c>
      <c r="EM79" s="6">
        <v>0</v>
      </c>
      <c r="EN79" s="6">
        <v>0</v>
      </c>
      <c r="EO79" s="6">
        <f t="shared" ref="EO79:EO83" si="1547">EM79+EN79</f>
        <v>0</v>
      </c>
      <c r="EP79" s="6">
        <v>0</v>
      </c>
      <c r="EQ79" s="6">
        <v>0</v>
      </c>
      <c r="ER79" s="6">
        <v>0</v>
      </c>
      <c r="ES79" s="6">
        <v>0</v>
      </c>
      <c r="ET79" s="6">
        <v>0</v>
      </c>
      <c r="EU79" s="6">
        <v>0</v>
      </c>
      <c r="EV79" s="6">
        <v>0</v>
      </c>
      <c r="EW79" s="6">
        <v>0</v>
      </c>
      <c r="EX79" s="6">
        <v>0</v>
      </c>
      <c r="EY79" s="6">
        <v>0</v>
      </c>
      <c r="EZ79" s="6">
        <v>0</v>
      </c>
      <c r="FA79" s="6">
        <v>0</v>
      </c>
      <c r="FB79" s="6">
        <v>0</v>
      </c>
      <c r="FC79" s="6">
        <v>0</v>
      </c>
      <c r="FD79" s="6">
        <f t="shared" ref="FD79:FD83" si="1548">FB79+FC79</f>
        <v>0</v>
      </c>
      <c r="FE79" s="6">
        <v>0</v>
      </c>
      <c r="FF79" s="6">
        <v>0</v>
      </c>
      <c r="FG79" s="6">
        <f t="shared" ref="FG79:FG83" si="1549">FE79+FF79</f>
        <v>0</v>
      </c>
      <c r="FH79" s="6">
        <v>0</v>
      </c>
      <c r="FI79" s="6">
        <v>0</v>
      </c>
      <c r="FJ79" s="6">
        <f t="shared" ref="FJ79:FJ83" si="1550">FH79+FI79</f>
        <v>0</v>
      </c>
      <c r="FK79" s="6">
        <v>0</v>
      </c>
      <c r="FL79" s="6">
        <v>0</v>
      </c>
      <c r="FM79" s="6">
        <f t="shared" ref="FM79:FM83" si="1551">FL79+FK79</f>
        <v>0</v>
      </c>
      <c r="FN79" s="6">
        <v>0</v>
      </c>
      <c r="FO79" s="6">
        <v>0</v>
      </c>
      <c r="FP79" s="6">
        <f t="shared" ref="FP79:FP83" si="1552">FO79+FN79</f>
        <v>0</v>
      </c>
      <c r="FQ79" s="6">
        <v>0</v>
      </c>
      <c r="FR79" s="6">
        <v>0</v>
      </c>
      <c r="FS79" s="6">
        <f t="shared" ref="FS79:FS83" si="1553">FQ79+FR79</f>
        <v>0</v>
      </c>
      <c r="FT79" s="6">
        <v>0</v>
      </c>
      <c r="FU79" s="6">
        <v>0</v>
      </c>
      <c r="FV79" s="6">
        <f t="shared" ref="FV79:FV83" si="1554">FU79+FT79</f>
        <v>0</v>
      </c>
      <c r="FW79" s="6">
        <v>0</v>
      </c>
      <c r="FX79" s="6">
        <v>0</v>
      </c>
      <c r="FY79" s="6">
        <f t="shared" ref="FY79:FY83" si="1555">FX79+FW79</f>
        <v>0</v>
      </c>
      <c r="FZ79" s="6">
        <v>0</v>
      </c>
      <c r="GA79" s="6">
        <v>0</v>
      </c>
      <c r="GB79" s="6">
        <f t="shared" ref="GB79:GB83" si="1556">FZ79+GA79</f>
        <v>0</v>
      </c>
      <c r="GC79" s="6">
        <v>0</v>
      </c>
      <c r="GD79" s="6">
        <v>0</v>
      </c>
      <c r="GE79" s="6">
        <f t="shared" ref="GE79:GE83" si="1557">GC79+GD79</f>
        <v>0</v>
      </c>
      <c r="GF79" s="6">
        <v>0</v>
      </c>
      <c r="GG79" s="6">
        <v>0</v>
      </c>
      <c r="GH79" s="6">
        <f t="shared" ref="GH79:GH83" si="1558">GG79+GF79</f>
        <v>0</v>
      </c>
      <c r="GI79" s="6">
        <v>0</v>
      </c>
      <c r="GJ79" s="6">
        <v>0</v>
      </c>
      <c r="GK79" s="6">
        <f t="shared" ref="GK79:GK83" si="1559">GJ79+GI79</f>
        <v>0</v>
      </c>
      <c r="GL79" s="10">
        <v>0</v>
      </c>
      <c r="GM79" s="10">
        <v>0</v>
      </c>
      <c r="GN79" s="10">
        <f t="shared" ref="GN79:GN83" si="1560">GM79+GL79</f>
        <v>0</v>
      </c>
      <c r="GO79" s="6">
        <v>16</v>
      </c>
      <c r="GP79" s="6">
        <v>0</v>
      </c>
      <c r="GQ79" s="6">
        <f t="shared" ref="GQ79:GQ83" si="1561">GP79+GO79</f>
        <v>16</v>
      </c>
      <c r="GR79" s="10">
        <v>32</v>
      </c>
      <c r="GS79" s="10">
        <v>0</v>
      </c>
      <c r="GT79" s="6">
        <f t="shared" ref="GT79:GT83" si="1562">GS79+GR79</f>
        <v>32</v>
      </c>
      <c r="GU79" s="6">
        <v>75</v>
      </c>
      <c r="GV79" s="6">
        <v>0</v>
      </c>
      <c r="GW79" s="6">
        <f t="shared" ref="GW79:GW84" si="1563">GV79+GU79</f>
        <v>75</v>
      </c>
      <c r="GX79" s="6">
        <v>0</v>
      </c>
      <c r="GY79" s="6">
        <v>0</v>
      </c>
      <c r="GZ79" s="6">
        <f t="shared" ref="GZ79:GZ84" si="1564">GY79+GX79</f>
        <v>0</v>
      </c>
      <c r="HA79" s="10">
        <f t="shared" ref="HA79:HA83" si="1565">GO79+GL79+GI79+GF79+GC79+FZ79+FW79+FT79+FQ79+FN79+FK79+FH79+FE79+FB79+EY79+EV79+ES79+EP79+EM79+EJ79+EG79+ED79+EA79+GR79+GU79+GX79</f>
        <v>123</v>
      </c>
      <c r="HB79" s="10">
        <f t="shared" ref="HB79:HB83" si="1566">GP79+GM79+GJ79+GG79+GD79+GA79+FX79+FU79+FR79+FO79+FL79+FI79+FF79+FC79+EZ79+EW79+ET79+EQ79+EN79+EK79+EH79+EE79+EB79+GS79+GV79+GY79</f>
        <v>0</v>
      </c>
      <c r="HC79" s="10">
        <f t="shared" ref="HC79:HC84" si="1567">HB79+HA79</f>
        <v>123</v>
      </c>
      <c r="HD79" s="2">
        <f t="shared" ref="HD79:HD83" si="1568">+DS79</f>
        <v>202</v>
      </c>
      <c r="HE79" s="2">
        <f t="shared" ref="HE79:HE83" si="1569">+DT79</f>
        <v>0</v>
      </c>
      <c r="HF79" s="2">
        <f t="shared" ref="HF79:HF83" si="1570">+DU79</f>
        <v>0</v>
      </c>
      <c r="HG79" s="2">
        <f t="shared" ref="HG79:HH83" si="1571">+DV79</f>
        <v>0</v>
      </c>
      <c r="HH79" s="10">
        <f t="shared" si="1571"/>
        <v>202</v>
      </c>
      <c r="HI79" s="9">
        <f t="shared" ref="HI79:HI83" si="1572">DX79</f>
        <v>1.8363636363636364E-3</v>
      </c>
      <c r="HJ79" s="9">
        <f t="shared" ref="HJ79:HJ83" si="1573">DY79</f>
        <v>0</v>
      </c>
      <c r="HK79" s="65">
        <f t="shared" si="1470"/>
        <v>1.8363636363636364E-3</v>
      </c>
      <c r="HL79" s="65">
        <f t="shared" si="1471"/>
        <v>1.8363636363636364E-3</v>
      </c>
      <c r="HM79" s="6">
        <f t="shared" si="1465"/>
        <v>110000</v>
      </c>
      <c r="HN79" s="6">
        <f t="shared" si="1466"/>
        <v>0</v>
      </c>
      <c r="HO79" s="10">
        <f t="shared" si="1467"/>
        <v>202</v>
      </c>
      <c r="HP79" s="10">
        <f t="shared" si="1468"/>
        <v>123</v>
      </c>
      <c r="HQ79" s="10">
        <f t="shared" ref="HQ79:HQ84" si="1574">HO79-HP79</f>
        <v>79</v>
      </c>
      <c r="HR79" s="8">
        <v>2.6968000000000001</v>
      </c>
      <c r="HS79" s="10">
        <f t="shared" ref="HS79:HS84" si="1575">HR79*HQ79</f>
        <v>213.0472</v>
      </c>
      <c r="HT79" s="10">
        <f t="shared" si="1469"/>
        <v>-202</v>
      </c>
      <c r="HU79" s="66">
        <v>0</v>
      </c>
      <c r="HV79" s="6"/>
    </row>
    <row r="80" spans="1:230" s="44" customFormat="1" ht="33" customHeight="1" x14ac:dyDescent="0.5">
      <c r="A80" s="6">
        <v>5956</v>
      </c>
      <c r="B80" s="2" t="s">
        <v>200</v>
      </c>
      <c r="C80" s="2" t="s">
        <v>167</v>
      </c>
      <c r="D80" s="6" t="s">
        <v>205</v>
      </c>
      <c r="E80" s="35" t="s">
        <v>53</v>
      </c>
      <c r="F80" s="2">
        <v>35</v>
      </c>
      <c r="G80" s="1">
        <v>261649</v>
      </c>
      <c r="H80" s="41" t="s">
        <v>194</v>
      </c>
      <c r="I80" s="30">
        <v>1</v>
      </c>
      <c r="J80" s="9">
        <v>0</v>
      </c>
      <c r="K80" s="4">
        <v>69958</v>
      </c>
      <c r="L80" s="2"/>
      <c r="M80" s="4">
        <v>70000</v>
      </c>
      <c r="N80" s="6">
        <f t="shared" si="1524"/>
        <v>70000</v>
      </c>
      <c r="O80" s="6">
        <f t="shared" si="1525"/>
        <v>0</v>
      </c>
      <c r="P80" s="6">
        <f t="shared" si="1526"/>
        <v>0</v>
      </c>
      <c r="Q80" s="6">
        <f t="shared" si="1527"/>
        <v>0</v>
      </c>
      <c r="R80" s="16">
        <v>0</v>
      </c>
      <c r="S80" s="16">
        <v>0</v>
      </c>
      <c r="T80" s="16">
        <v>0</v>
      </c>
      <c r="U80" s="16">
        <v>0</v>
      </c>
      <c r="V80" s="10">
        <f t="shared" si="1528"/>
        <v>0</v>
      </c>
      <c r="W80" s="10">
        <v>0</v>
      </c>
      <c r="X80" s="16">
        <v>0</v>
      </c>
      <c r="Y80" s="16">
        <v>0</v>
      </c>
      <c r="Z80" s="16">
        <v>0</v>
      </c>
      <c r="AA80" s="10">
        <f t="shared" si="1529"/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  <c r="AK80" s="16">
        <v>0</v>
      </c>
      <c r="AL80" s="16">
        <v>0</v>
      </c>
      <c r="AM80" s="16">
        <v>0</v>
      </c>
      <c r="AN80" s="16">
        <v>0</v>
      </c>
      <c r="AO80" s="16">
        <v>0</v>
      </c>
      <c r="AP80" s="16">
        <v>0</v>
      </c>
      <c r="AQ80" s="16">
        <v>0</v>
      </c>
      <c r="AR80" s="16">
        <v>0</v>
      </c>
      <c r="AS80" s="16">
        <v>0</v>
      </c>
      <c r="AT80" s="16">
        <v>0</v>
      </c>
      <c r="AU80" s="16">
        <v>0</v>
      </c>
      <c r="AV80" s="16">
        <v>0</v>
      </c>
      <c r="AW80" s="16">
        <v>0</v>
      </c>
      <c r="AX80" s="16">
        <v>0</v>
      </c>
      <c r="AY80" s="16">
        <v>0</v>
      </c>
      <c r="AZ80" s="16">
        <v>0</v>
      </c>
      <c r="BA80" s="16">
        <v>0</v>
      </c>
      <c r="BB80" s="16">
        <v>0</v>
      </c>
      <c r="BC80" s="16">
        <v>0</v>
      </c>
      <c r="BD80" s="16">
        <v>0</v>
      </c>
      <c r="BE80" s="16">
        <v>0</v>
      </c>
      <c r="BF80" s="16">
        <v>0</v>
      </c>
      <c r="BG80" s="16">
        <v>0</v>
      </c>
      <c r="BH80" s="16">
        <v>0</v>
      </c>
      <c r="BI80" s="16">
        <v>0</v>
      </c>
      <c r="BJ80" s="16">
        <v>0</v>
      </c>
      <c r="BK80" s="16">
        <v>0</v>
      </c>
      <c r="BL80" s="16">
        <v>0</v>
      </c>
      <c r="BM80" s="16">
        <v>0</v>
      </c>
      <c r="BN80" s="16">
        <v>0</v>
      </c>
      <c r="BO80" s="16">
        <v>0</v>
      </c>
      <c r="BP80" s="16">
        <v>0</v>
      </c>
      <c r="BQ80" s="16">
        <v>0</v>
      </c>
      <c r="BR80" s="16">
        <v>0</v>
      </c>
      <c r="BS80" s="16">
        <v>0</v>
      </c>
      <c r="BT80" s="16">
        <v>0</v>
      </c>
      <c r="BU80" s="16">
        <v>0</v>
      </c>
      <c r="BV80" s="16">
        <v>0</v>
      </c>
      <c r="BW80" s="16">
        <v>0</v>
      </c>
      <c r="BX80" s="16">
        <v>0</v>
      </c>
      <c r="BY80" s="16">
        <v>0</v>
      </c>
      <c r="BZ80" s="6">
        <v>0</v>
      </c>
      <c r="CA80" s="6">
        <v>0</v>
      </c>
      <c r="CB80" s="2">
        <v>0</v>
      </c>
      <c r="CC80" s="2">
        <v>0</v>
      </c>
      <c r="CD80" s="2">
        <v>0</v>
      </c>
      <c r="CE80" s="10">
        <f>IFERROR(VLOOKUP(G80,'[1]Ass MF'!G$2:H$491,2,0),0)</f>
        <v>0</v>
      </c>
      <c r="CF80" s="10">
        <v>0</v>
      </c>
      <c r="CG80" s="10">
        <v>0</v>
      </c>
      <c r="CH80" s="10">
        <v>0</v>
      </c>
      <c r="CI80" s="10">
        <f t="shared" si="1530"/>
        <v>0</v>
      </c>
      <c r="CJ80" s="4">
        <v>0</v>
      </c>
      <c r="CK80" s="4">
        <v>0</v>
      </c>
      <c r="CL80" s="4">
        <v>0</v>
      </c>
      <c r="CM80" s="4">
        <v>0</v>
      </c>
      <c r="CN80" s="4">
        <f t="shared" si="1531"/>
        <v>0</v>
      </c>
      <c r="CO80" s="2">
        <v>0</v>
      </c>
      <c r="CP80" s="2">
        <v>0</v>
      </c>
      <c r="CQ80" s="2">
        <v>0</v>
      </c>
      <c r="CR80" s="2">
        <v>0</v>
      </c>
      <c r="CS80" s="10">
        <f t="shared" si="1532"/>
        <v>0</v>
      </c>
      <c r="CT80" s="10">
        <v>56</v>
      </c>
      <c r="CU80" s="10">
        <v>0</v>
      </c>
      <c r="CV80" s="10">
        <v>0</v>
      </c>
      <c r="CW80" s="10">
        <v>0</v>
      </c>
      <c r="CX80" s="10">
        <f t="shared" si="1533"/>
        <v>56</v>
      </c>
      <c r="CY80" s="10">
        <v>5</v>
      </c>
      <c r="CZ80" s="10">
        <v>0</v>
      </c>
      <c r="DA80" s="10">
        <v>0</v>
      </c>
      <c r="DB80" s="10"/>
      <c r="DC80" s="10">
        <f t="shared" si="1534"/>
        <v>5</v>
      </c>
      <c r="DD80" s="10">
        <v>0</v>
      </c>
      <c r="DE80" s="10">
        <v>0</v>
      </c>
      <c r="DF80" s="10">
        <v>0</v>
      </c>
      <c r="DG80" s="10">
        <v>0</v>
      </c>
      <c r="DH80" s="10">
        <f t="shared" si="1535"/>
        <v>0</v>
      </c>
      <c r="DI80" s="10">
        <v>0</v>
      </c>
      <c r="DJ80" s="10">
        <v>0</v>
      </c>
      <c r="DK80" s="10">
        <f>IFERROR(VLOOKUP(G80,'[2]Rep MF'!G$2:H$233,2,0),0)</f>
        <v>0</v>
      </c>
      <c r="DL80" s="10">
        <v>0</v>
      </c>
      <c r="DM80" s="10">
        <f t="shared" si="1536"/>
        <v>0</v>
      </c>
      <c r="DN80" s="10">
        <v>28</v>
      </c>
      <c r="DO80" s="10">
        <v>0</v>
      </c>
      <c r="DP80" s="10">
        <v>0</v>
      </c>
      <c r="DQ80" s="10">
        <v>0</v>
      </c>
      <c r="DR80" s="10">
        <f t="shared" si="1537"/>
        <v>28</v>
      </c>
      <c r="DS80" s="10">
        <f t="shared" si="1538"/>
        <v>89</v>
      </c>
      <c r="DT80" s="10">
        <f t="shared" si="1539"/>
        <v>0</v>
      </c>
      <c r="DU80" s="10">
        <f t="shared" si="1540"/>
        <v>0</v>
      </c>
      <c r="DV80" s="10">
        <f t="shared" si="1541"/>
        <v>0</v>
      </c>
      <c r="DW80" s="4">
        <f t="shared" si="1542"/>
        <v>89</v>
      </c>
      <c r="DX80" s="12">
        <f t="shared" si="1543"/>
        <v>1.2714285714285714E-3</v>
      </c>
      <c r="DY80" s="9">
        <f t="shared" si="1544"/>
        <v>0</v>
      </c>
      <c r="DZ80" s="12">
        <f t="shared" si="1545"/>
        <v>1.2714285714285714E-3</v>
      </c>
      <c r="EA80" s="16">
        <v>0</v>
      </c>
      <c r="EB80" s="6">
        <v>0</v>
      </c>
      <c r="EC80" s="10">
        <f t="shared" si="1546"/>
        <v>0</v>
      </c>
      <c r="ED80" s="6">
        <v>0</v>
      </c>
      <c r="EE80" s="6">
        <v>0</v>
      </c>
      <c r="EF80" s="6">
        <v>0</v>
      </c>
      <c r="EG80" s="6">
        <v>0</v>
      </c>
      <c r="EH80" s="6">
        <v>0</v>
      </c>
      <c r="EI80" s="6">
        <v>0</v>
      </c>
      <c r="EJ80" s="6">
        <v>0</v>
      </c>
      <c r="EK80" s="6">
        <v>0</v>
      </c>
      <c r="EL80" s="6">
        <v>0</v>
      </c>
      <c r="EM80" s="6">
        <v>0</v>
      </c>
      <c r="EN80" s="6">
        <v>0</v>
      </c>
      <c r="EO80" s="6">
        <f t="shared" si="1547"/>
        <v>0</v>
      </c>
      <c r="EP80" s="6">
        <v>0</v>
      </c>
      <c r="EQ80" s="6">
        <v>0</v>
      </c>
      <c r="ER80" s="6">
        <v>0</v>
      </c>
      <c r="ES80" s="6">
        <v>0</v>
      </c>
      <c r="ET80" s="6">
        <v>0</v>
      </c>
      <c r="EU80" s="6">
        <v>0</v>
      </c>
      <c r="EV80" s="6">
        <v>0</v>
      </c>
      <c r="EW80" s="6">
        <v>0</v>
      </c>
      <c r="EX80" s="6">
        <v>0</v>
      </c>
      <c r="EY80" s="6">
        <v>0</v>
      </c>
      <c r="EZ80" s="6">
        <v>0</v>
      </c>
      <c r="FA80" s="6">
        <v>0</v>
      </c>
      <c r="FB80" s="6">
        <v>0</v>
      </c>
      <c r="FC80" s="6">
        <v>0</v>
      </c>
      <c r="FD80" s="6">
        <f t="shared" si="1548"/>
        <v>0</v>
      </c>
      <c r="FE80" s="6">
        <v>0</v>
      </c>
      <c r="FF80" s="6">
        <v>0</v>
      </c>
      <c r="FG80" s="6">
        <f t="shared" si="1549"/>
        <v>0</v>
      </c>
      <c r="FH80" s="6">
        <v>0</v>
      </c>
      <c r="FI80" s="6">
        <v>0</v>
      </c>
      <c r="FJ80" s="6">
        <f t="shared" si="1550"/>
        <v>0</v>
      </c>
      <c r="FK80" s="6">
        <v>0</v>
      </c>
      <c r="FL80" s="6">
        <v>0</v>
      </c>
      <c r="FM80" s="6">
        <f t="shared" si="1551"/>
        <v>0</v>
      </c>
      <c r="FN80" s="6">
        <v>0</v>
      </c>
      <c r="FO80" s="6">
        <v>0</v>
      </c>
      <c r="FP80" s="6">
        <f t="shared" si="1552"/>
        <v>0</v>
      </c>
      <c r="FQ80" s="6">
        <v>0</v>
      </c>
      <c r="FR80" s="6">
        <v>0</v>
      </c>
      <c r="FS80" s="6">
        <f t="shared" si="1553"/>
        <v>0</v>
      </c>
      <c r="FT80" s="6">
        <v>0</v>
      </c>
      <c r="FU80" s="6">
        <v>0</v>
      </c>
      <c r="FV80" s="6">
        <f t="shared" si="1554"/>
        <v>0</v>
      </c>
      <c r="FW80" s="6">
        <v>0</v>
      </c>
      <c r="FX80" s="6">
        <v>0</v>
      </c>
      <c r="FY80" s="6">
        <f t="shared" si="1555"/>
        <v>0</v>
      </c>
      <c r="FZ80" s="6">
        <v>0</v>
      </c>
      <c r="GA80" s="6">
        <v>0</v>
      </c>
      <c r="GB80" s="6">
        <f t="shared" si="1556"/>
        <v>0</v>
      </c>
      <c r="GC80" s="6">
        <v>0</v>
      </c>
      <c r="GD80" s="6">
        <v>0</v>
      </c>
      <c r="GE80" s="6">
        <f t="shared" si="1557"/>
        <v>0</v>
      </c>
      <c r="GF80" s="6">
        <v>0</v>
      </c>
      <c r="GG80" s="6">
        <v>0</v>
      </c>
      <c r="GH80" s="6">
        <f t="shared" si="1558"/>
        <v>0</v>
      </c>
      <c r="GI80" s="6">
        <v>0</v>
      </c>
      <c r="GJ80" s="6">
        <v>0</v>
      </c>
      <c r="GK80" s="6">
        <f t="shared" si="1559"/>
        <v>0</v>
      </c>
      <c r="GL80" s="10">
        <v>0</v>
      </c>
      <c r="GM80" s="10">
        <v>0</v>
      </c>
      <c r="GN80" s="10">
        <f t="shared" si="1560"/>
        <v>0</v>
      </c>
      <c r="GO80" s="6">
        <v>56</v>
      </c>
      <c r="GP80" s="6">
        <v>0</v>
      </c>
      <c r="GQ80" s="6">
        <f t="shared" si="1561"/>
        <v>56</v>
      </c>
      <c r="GR80" s="10">
        <v>5</v>
      </c>
      <c r="GS80" s="10">
        <v>0</v>
      </c>
      <c r="GT80" s="6">
        <f t="shared" si="1562"/>
        <v>5</v>
      </c>
      <c r="GU80" s="6">
        <v>0</v>
      </c>
      <c r="GV80" s="6">
        <v>0</v>
      </c>
      <c r="GW80" s="6">
        <f t="shared" si="1563"/>
        <v>0</v>
      </c>
      <c r="GX80" s="6">
        <v>0</v>
      </c>
      <c r="GY80" s="6">
        <v>0</v>
      </c>
      <c r="GZ80" s="6">
        <f t="shared" si="1564"/>
        <v>0</v>
      </c>
      <c r="HA80" s="10">
        <f t="shared" si="1565"/>
        <v>61</v>
      </c>
      <c r="HB80" s="10">
        <f t="shared" si="1566"/>
        <v>0</v>
      </c>
      <c r="HC80" s="10">
        <f t="shared" si="1567"/>
        <v>61</v>
      </c>
      <c r="HD80" s="2">
        <f t="shared" si="1568"/>
        <v>89</v>
      </c>
      <c r="HE80" s="2">
        <f t="shared" si="1569"/>
        <v>0</v>
      </c>
      <c r="HF80" s="2">
        <f t="shared" si="1570"/>
        <v>0</v>
      </c>
      <c r="HG80" s="2">
        <f t="shared" si="1571"/>
        <v>0</v>
      </c>
      <c r="HH80" s="10">
        <f t="shared" si="1571"/>
        <v>89</v>
      </c>
      <c r="HI80" s="9">
        <f t="shared" si="1572"/>
        <v>1.2714285714285714E-3</v>
      </c>
      <c r="HJ80" s="9">
        <f t="shared" si="1573"/>
        <v>0</v>
      </c>
      <c r="HK80" s="65">
        <f t="shared" si="1470"/>
        <v>1.2714285714285714E-3</v>
      </c>
      <c r="HL80" s="65">
        <f t="shared" si="1471"/>
        <v>1.2714285714285714E-3</v>
      </c>
      <c r="HM80" s="6">
        <f t="shared" si="1465"/>
        <v>70000</v>
      </c>
      <c r="HN80" s="6">
        <f t="shared" si="1466"/>
        <v>0</v>
      </c>
      <c r="HO80" s="10">
        <f t="shared" si="1467"/>
        <v>89</v>
      </c>
      <c r="HP80" s="10">
        <f t="shared" si="1468"/>
        <v>61</v>
      </c>
      <c r="HQ80" s="10">
        <f t="shared" si="1574"/>
        <v>28</v>
      </c>
      <c r="HR80" s="8">
        <v>4.6412800000000001</v>
      </c>
      <c r="HS80" s="10">
        <f t="shared" si="1575"/>
        <v>129.95583999999999</v>
      </c>
      <c r="HT80" s="10">
        <f t="shared" si="1469"/>
        <v>-89</v>
      </c>
      <c r="HU80" s="66">
        <v>0</v>
      </c>
      <c r="HV80" s="6"/>
    </row>
    <row r="81" spans="1:230" s="44" customFormat="1" ht="33" customHeight="1" x14ac:dyDescent="0.5">
      <c r="A81" s="6">
        <v>5957</v>
      </c>
      <c r="B81" s="2" t="s">
        <v>200</v>
      </c>
      <c r="C81" s="2" t="s">
        <v>167</v>
      </c>
      <c r="D81" s="6" t="s">
        <v>205</v>
      </c>
      <c r="E81" s="35" t="s">
        <v>53</v>
      </c>
      <c r="F81" s="2">
        <v>36</v>
      </c>
      <c r="G81" s="1">
        <v>261651</v>
      </c>
      <c r="H81" s="41" t="s">
        <v>195</v>
      </c>
      <c r="I81" s="30">
        <v>1</v>
      </c>
      <c r="J81" s="9">
        <v>0</v>
      </c>
      <c r="K81" s="4">
        <v>136590</v>
      </c>
      <c r="L81" s="2"/>
      <c r="M81" s="4">
        <v>110000</v>
      </c>
      <c r="N81" s="6">
        <f t="shared" si="1524"/>
        <v>110000</v>
      </c>
      <c r="O81" s="6">
        <f t="shared" si="1525"/>
        <v>0</v>
      </c>
      <c r="P81" s="6">
        <f t="shared" si="1526"/>
        <v>0</v>
      </c>
      <c r="Q81" s="6">
        <f t="shared" si="1527"/>
        <v>0</v>
      </c>
      <c r="R81" s="16">
        <v>0</v>
      </c>
      <c r="S81" s="16">
        <v>0</v>
      </c>
      <c r="T81" s="16">
        <v>0</v>
      </c>
      <c r="U81" s="16">
        <v>0</v>
      </c>
      <c r="V81" s="10">
        <f t="shared" si="1528"/>
        <v>0</v>
      </c>
      <c r="W81" s="10">
        <v>0</v>
      </c>
      <c r="X81" s="16">
        <v>0</v>
      </c>
      <c r="Y81" s="16">
        <v>0</v>
      </c>
      <c r="Z81" s="16">
        <v>0</v>
      </c>
      <c r="AA81" s="10">
        <f t="shared" si="1529"/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  <c r="AK81" s="16">
        <v>0</v>
      </c>
      <c r="AL81" s="16">
        <v>0</v>
      </c>
      <c r="AM81" s="16">
        <v>0</v>
      </c>
      <c r="AN81" s="16">
        <v>0</v>
      </c>
      <c r="AO81" s="16">
        <v>0</v>
      </c>
      <c r="AP81" s="16">
        <v>0</v>
      </c>
      <c r="AQ81" s="16">
        <v>0</v>
      </c>
      <c r="AR81" s="16">
        <v>0</v>
      </c>
      <c r="AS81" s="16">
        <v>0</v>
      </c>
      <c r="AT81" s="16">
        <v>0</v>
      </c>
      <c r="AU81" s="16">
        <v>0</v>
      </c>
      <c r="AV81" s="16">
        <v>0</v>
      </c>
      <c r="AW81" s="16">
        <v>0</v>
      </c>
      <c r="AX81" s="16">
        <v>0</v>
      </c>
      <c r="AY81" s="16">
        <v>0</v>
      </c>
      <c r="AZ81" s="16">
        <v>0</v>
      </c>
      <c r="BA81" s="16">
        <v>0</v>
      </c>
      <c r="BB81" s="16">
        <v>0</v>
      </c>
      <c r="BC81" s="16">
        <v>0</v>
      </c>
      <c r="BD81" s="16">
        <v>0</v>
      </c>
      <c r="BE81" s="16">
        <v>0</v>
      </c>
      <c r="BF81" s="16">
        <v>0</v>
      </c>
      <c r="BG81" s="16">
        <v>0</v>
      </c>
      <c r="BH81" s="16">
        <v>0</v>
      </c>
      <c r="BI81" s="16">
        <v>0</v>
      </c>
      <c r="BJ81" s="16">
        <v>0</v>
      </c>
      <c r="BK81" s="16">
        <v>0</v>
      </c>
      <c r="BL81" s="16">
        <v>0</v>
      </c>
      <c r="BM81" s="16">
        <v>0</v>
      </c>
      <c r="BN81" s="16">
        <v>0</v>
      </c>
      <c r="BO81" s="16">
        <v>0</v>
      </c>
      <c r="BP81" s="16">
        <v>0</v>
      </c>
      <c r="BQ81" s="16">
        <v>0</v>
      </c>
      <c r="BR81" s="16">
        <v>0</v>
      </c>
      <c r="BS81" s="16">
        <v>0</v>
      </c>
      <c r="BT81" s="16">
        <v>0</v>
      </c>
      <c r="BU81" s="16">
        <v>0</v>
      </c>
      <c r="BV81" s="16">
        <v>0</v>
      </c>
      <c r="BW81" s="16">
        <v>0</v>
      </c>
      <c r="BX81" s="16">
        <v>0</v>
      </c>
      <c r="BY81" s="16">
        <v>0</v>
      </c>
      <c r="BZ81" s="6">
        <v>0</v>
      </c>
      <c r="CA81" s="6">
        <v>0</v>
      </c>
      <c r="CB81" s="2">
        <v>0</v>
      </c>
      <c r="CC81" s="2">
        <v>0</v>
      </c>
      <c r="CD81" s="2">
        <v>0</v>
      </c>
      <c r="CE81" s="10">
        <f>IFERROR(VLOOKUP(G81,'[1]Ass MF'!G$2:H$491,2,0),0)</f>
        <v>0</v>
      </c>
      <c r="CF81" s="10">
        <v>0</v>
      </c>
      <c r="CG81" s="10">
        <v>0</v>
      </c>
      <c r="CH81" s="10">
        <v>0</v>
      </c>
      <c r="CI81" s="10">
        <f t="shared" si="1530"/>
        <v>0</v>
      </c>
      <c r="CJ81" s="4">
        <v>0</v>
      </c>
      <c r="CK81" s="4">
        <v>0</v>
      </c>
      <c r="CL81" s="4">
        <v>0</v>
      </c>
      <c r="CM81" s="4">
        <v>0</v>
      </c>
      <c r="CN81" s="4">
        <f t="shared" si="1531"/>
        <v>0</v>
      </c>
      <c r="CO81" s="2">
        <v>0</v>
      </c>
      <c r="CP81" s="2">
        <v>0</v>
      </c>
      <c r="CQ81" s="2">
        <v>0</v>
      </c>
      <c r="CR81" s="2">
        <v>0</v>
      </c>
      <c r="CS81" s="10">
        <f t="shared" si="1532"/>
        <v>0</v>
      </c>
      <c r="CT81" s="10">
        <v>0</v>
      </c>
      <c r="CU81" s="10">
        <v>0</v>
      </c>
      <c r="CV81" s="10">
        <v>0</v>
      </c>
      <c r="CW81" s="10">
        <v>0</v>
      </c>
      <c r="CX81" s="10">
        <f t="shared" si="1533"/>
        <v>0</v>
      </c>
      <c r="CY81" s="10">
        <v>0</v>
      </c>
      <c r="CZ81" s="10">
        <v>0</v>
      </c>
      <c r="DA81" s="10">
        <v>0</v>
      </c>
      <c r="DB81" s="10"/>
      <c r="DC81" s="10">
        <f t="shared" si="1534"/>
        <v>0</v>
      </c>
      <c r="DD81" s="10">
        <v>0</v>
      </c>
      <c r="DE81" s="10">
        <v>0</v>
      </c>
      <c r="DF81" s="10">
        <v>0</v>
      </c>
      <c r="DG81" s="10">
        <v>0</v>
      </c>
      <c r="DH81" s="10">
        <f t="shared" si="1535"/>
        <v>0</v>
      </c>
      <c r="DI81" s="10">
        <v>0</v>
      </c>
      <c r="DJ81" s="10">
        <v>0</v>
      </c>
      <c r="DK81" s="10">
        <f>IFERROR(VLOOKUP(G81,'[2]Rep MF'!G$2:H$233,2,0),0)</f>
        <v>0</v>
      </c>
      <c r="DL81" s="10">
        <v>0</v>
      </c>
      <c r="DM81" s="10">
        <f t="shared" si="1536"/>
        <v>0</v>
      </c>
      <c r="DN81" s="10">
        <v>3</v>
      </c>
      <c r="DO81" s="10">
        <v>0</v>
      </c>
      <c r="DP81" s="10">
        <v>0</v>
      </c>
      <c r="DQ81" s="10">
        <v>0</v>
      </c>
      <c r="DR81" s="10">
        <f t="shared" si="1537"/>
        <v>3</v>
      </c>
      <c r="DS81" s="10">
        <f t="shared" si="1538"/>
        <v>3</v>
      </c>
      <c r="DT81" s="10">
        <f t="shared" si="1539"/>
        <v>0</v>
      </c>
      <c r="DU81" s="10">
        <f t="shared" si="1540"/>
        <v>0</v>
      </c>
      <c r="DV81" s="10">
        <f t="shared" si="1541"/>
        <v>0</v>
      </c>
      <c r="DW81" s="4">
        <f t="shared" si="1542"/>
        <v>3</v>
      </c>
      <c r="DX81" s="12">
        <f t="shared" si="1543"/>
        <v>2.7272727272727273E-5</v>
      </c>
      <c r="DY81" s="9">
        <f t="shared" si="1544"/>
        <v>0</v>
      </c>
      <c r="DZ81" s="12">
        <f t="shared" si="1545"/>
        <v>2.7272727272727273E-5</v>
      </c>
      <c r="EA81" s="16">
        <v>0</v>
      </c>
      <c r="EB81" s="6">
        <v>0</v>
      </c>
      <c r="EC81" s="10">
        <f t="shared" si="1546"/>
        <v>0</v>
      </c>
      <c r="ED81" s="6">
        <v>0</v>
      </c>
      <c r="EE81" s="6">
        <v>0</v>
      </c>
      <c r="EF81" s="6">
        <v>0</v>
      </c>
      <c r="EG81" s="6">
        <v>0</v>
      </c>
      <c r="EH81" s="6">
        <v>0</v>
      </c>
      <c r="EI81" s="6">
        <v>0</v>
      </c>
      <c r="EJ81" s="6">
        <v>0</v>
      </c>
      <c r="EK81" s="6">
        <v>0</v>
      </c>
      <c r="EL81" s="6">
        <v>0</v>
      </c>
      <c r="EM81" s="6">
        <v>0</v>
      </c>
      <c r="EN81" s="6">
        <v>0</v>
      </c>
      <c r="EO81" s="6">
        <f t="shared" si="1547"/>
        <v>0</v>
      </c>
      <c r="EP81" s="6">
        <v>0</v>
      </c>
      <c r="EQ81" s="6">
        <v>0</v>
      </c>
      <c r="ER81" s="6">
        <v>0</v>
      </c>
      <c r="ES81" s="6">
        <v>0</v>
      </c>
      <c r="ET81" s="6">
        <v>0</v>
      </c>
      <c r="EU81" s="6">
        <v>0</v>
      </c>
      <c r="EV81" s="6">
        <v>0</v>
      </c>
      <c r="EW81" s="6">
        <v>0</v>
      </c>
      <c r="EX81" s="6">
        <v>0</v>
      </c>
      <c r="EY81" s="6">
        <v>0</v>
      </c>
      <c r="EZ81" s="6">
        <v>0</v>
      </c>
      <c r="FA81" s="6">
        <v>0</v>
      </c>
      <c r="FB81" s="6">
        <v>0</v>
      </c>
      <c r="FC81" s="6">
        <v>0</v>
      </c>
      <c r="FD81" s="6">
        <f t="shared" si="1548"/>
        <v>0</v>
      </c>
      <c r="FE81" s="6">
        <v>0</v>
      </c>
      <c r="FF81" s="6">
        <v>0</v>
      </c>
      <c r="FG81" s="6">
        <f t="shared" si="1549"/>
        <v>0</v>
      </c>
      <c r="FH81" s="6">
        <v>0</v>
      </c>
      <c r="FI81" s="6">
        <v>0</v>
      </c>
      <c r="FJ81" s="6">
        <f t="shared" si="1550"/>
        <v>0</v>
      </c>
      <c r="FK81" s="6">
        <v>0</v>
      </c>
      <c r="FL81" s="6">
        <v>0</v>
      </c>
      <c r="FM81" s="6">
        <f t="shared" si="1551"/>
        <v>0</v>
      </c>
      <c r="FN81" s="6">
        <v>0</v>
      </c>
      <c r="FO81" s="6">
        <v>0</v>
      </c>
      <c r="FP81" s="6">
        <f t="shared" si="1552"/>
        <v>0</v>
      </c>
      <c r="FQ81" s="6">
        <v>0</v>
      </c>
      <c r="FR81" s="6">
        <v>0</v>
      </c>
      <c r="FS81" s="6">
        <f t="shared" si="1553"/>
        <v>0</v>
      </c>
      <c r="FT81" s="6">
        <v>0</v>
      </c>
      <c r="FU81" s="6">
        <v>0</v>
      </c>
      <c r="FV81" s="6">
        <f t="shared" si="1554"/>
        <v>0</v>
      </c>
      <c r="FW81" s="6">
        <v>0</v>
      </c>
      <c r="FX81" s="6">
        <v>0</v>
      </c>
      <c r="FY81" s="6">
        <f t="shared" si="1555"/>
        <v>0</v>
      </c>
      <c r="FZ81" s="6">
        <v>0</v>
      </c>
      <c r="GA81" s="6">
        <v>0</v>
      </c>
      <c r="GB81" s="6">
        <f t="shared" si="1556"/>
        <v>0</v>
      </c>
      <c r="GC81" s="6">
        <v>0</v>
      </c>
      <c r="GD81" s="6">
        <v>0</v>
      </c>
      <c r="GE81" s="6">
        <f t="shared" si="1557"/>
        <v>0</v>
      </c>
      <c r="GF81" s="6">
        <v>0</v>
      </c>
      <c r="GG81" s="6">
        <v>0</v>
      </c>
      <c r="GH81" s="6">
        <f t="shared" si="1558"/>
        <v>0</v>
      </c>
      <c r="GI81" s="6">
        <v>0</v>
      </c>
      <c r="GJ81" s="6">
        <v>0</v>
      </c>
      <c r="GK81" s="6">
        <f t="shared" si="1559"/>
        <v>0</v>
      </c>
      <c r="GL81" s="10">
        <v>0</v>
      </c>
      <c r="GM81" s="10">
        <v>0</v>
      </c>
      <c r="GN81" s="10">
        <f t="shared" si="1560"/>
        <v>0</v>
      </c>
      <c r="GO81" s="6">
        <v>0</v>
      </c>
      <c r="GP81" s="6">
        <v>0</v>
      </c>
      <c r="GQ81" s="6">
        <f t="shared" si="1561"/>
        <v>0</v>
      </c>
      <c r="GR81" s="6"/>
      <c r="GS81" s="6"/>
      <c r="GT81" s="6">
        <f t="shared" si="1562"/>
        <v>0</v>
      </c>
      <c r="GU81" s="6">
        <v>0</v>
      </c>
      <c r="GV81" s="6">
        <v>0</v>
      </c>
      <c r="GW81" s="6">
        <f t="shared" si="1563"/>
        <v>0</v>
      </c>
      <c r="GX81" s="6">
        <v>0</v>
      </c>
      <c r="GY81" s="6">
        <v>0</v>
      </c>
      <c r="GZ81" s="6">
        <f t="shared" si="1564"/>
        <v>0</v>
      </c>
      <c r="HA81" s="10">
        <f t="shared" si="1565"/>
        <v>0</v>
      </c>
      <c r="HB81" s="10">
        <f t="shared" si="1566"/>
        <v>0</v>
      </c>
      <c r="HC81" s="10">
        <f t="shared" si="1567"/>
        <v>0</v>
      </c>
      <c r="HD81" s="2">
        <f t="shared" si="1568"/>
        <v>3</v>
      </c>
      <c r="HE81" s="2">
        <f t="shared" si="1569"/>
        <v>0</v>
      </c>
      <c r="HF81" s="2">
        <f t="shared" si="1570"/>
        <v>0</v>
      </c>
      <c r="HG81" s="2">
        <f t="shared" si="1571"/>
        <v>0</v>
      </c>
      <c r="HH81" s="10">
        <f t="shared" si="1571"/>
        <v>3</v>
      </c>
      <c r="HI81" s="9">
        <f t="shared" si="1572"/>
        <v>2.7272727272727273E-5</v>
      </c>
      <c r="HJ81" s="9">
        <f t="shared" si="1573"/>
        <v>0</v>
      </c>
      <c r="HK81" s="65">
        <f t="shared" si="1470"/>
        <v>2.7272727272727273E-5</v>
      </c>
      <c r="HL81" s="65">
        <f t="shared" si="1471"/>
        <v>2.7272727272727273E-5</v>
      </c>
      <c r="HM81" s="6">
        <f t="shared" si="1465"/>
        <v>110000</v>
      </c>
      <c r="HN81" s="6">
        <f t="shared" si="1466"/>
        <v>0</v>
      </c>
      <c r="HO81" s="10">
        <f t="shared" si="1467"/>
        <v>3</v>
      </c>
      <c r="HP81" s="10">
        <f t="shared" si="1468"/>
        <v>0</v>
      </c>
      <c r="HQ81" s="10">
        <f t="shared" si="1574"/>
        <v>3</v>
      </c>
      <c r="HR81" s="8">
        <v>5.7181199999999999</v>
      </c>
      <c r="HS81" s="10">
        <f t="shared" si="1575"/>
        <v>17.15436</v>
      </c>
      <c r="HT81" s="10">
        <f t="shared" si="1469"/>
        <v>-3</v>
      </c>
      <c r="HU81" s="66">
        <v>0</v>
      </c>
      <c r="HV81" s="6"/>
    </row>
    <row r="82" spans="1:230" s="44" customFormat="1" ht="33" customHeight="1" x14ac:dyDescent="0.5">
      <c r="A82" s="6">
        <v>5959</v>
      </c>
      <c r="B82" s="2" t="s">
        <v>200</v>
      </c>
      <c r="C82" s="2" t="s">
        <v>167</v>
      </c>
      <c r="D82" s="6" t="s">
        <v>205</v>
      </c>
      <c r="E82" s="35" t="s">
        <v>53</v>
      </c>
      <c r="F82" s="2">
        <v>38</v>
      </c>
      <c r="G82" s="1">
        <v>262741</v>
      </c>
      <c r="H82" s="41" t="s">
        <v>196</v>
      </c>
      <c r="I82" s="30">
        <v>1</v>
      </c>
      <c r="J82" s="9">
        <v>0</v>
      </c>
      <c r="K82" s="4">
        <v>20000</v>
      </c>
      <c r="L82" s="2"/>
      <c r="M82" s="4">
        <v>20000</v>
      </c>
      <c r="N82" s="6">
        <f t="shared" si="1524"/>
        <v>20000</v>
      </c>
      <c r="O82" s="6">
        <f t="shared" si="1525"/>
        <v>0</v>
      </c>
      <c r="P82" s="6">
        <f t="shared" si="1526"/>
        <v>0</v>
      </c>
      <c r="Q82" s="6">
        <f t="shared" si="1527"/>
        <v>0</v>
      </c>
      <c r="R82" s="16">
        <v>0</v>
      </c>
      <c r="S82" s="16">
        <v>0</v>
      </c>
      <c r="T82" s="16">
        <v>0</v>
      </c>
      <c r="U82" s="16">
        <v>0</v>
      </c>
      <c r="V82" s="10">
        <f t="shared" si="1528"/>
        <v>0</v>
      </c>
      <c r="W82" s="10">
        <v>0</v>
      </c>
      <c r="X82" s="16">
        <v>0</v>
      </c>
      <c r="Y82" s="16">
        <v>0</v>
      </c>
      <c r="Z82" s="16">
        <v>0</v>
      </c>
      <c r="AA82" s="10">
        <f t="shared" si="1529"/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N82" s="16">
        <v>0</v>
      </c>
      <c r="AO82" s="16">
        <v>0</v>
      </c>
      <c r="AP82" s="16">
        <v>0</v>
      </c>
      <c r="AQ82" s="16">
        <v>0</v>
      </c>
      <c r="AR82" s="16">
        <v>0</v>
      </c>
      <c r="AS82" s="16">
        <v>0</v>
      </c>
      <c r="AT82" s="16">
        <v>0</v>
      </c>
      <c r="AU82" s="16">
        <v>0</v>
      </c>
      <c r="AV82" s="16">
        <v>0</v>
      </c>
      <c r="AW82" s="16">
        <v>0</v>
      </c>
      <c r="AX82" s="16">
        <v>0</v>
      </c>
      <c r="AY82" s="16">
        <v>0</v>
      </c>
      <c r="AZ82" s="16">
        <v>0</v>
      </c>
      <c r="BA82" s="16">
        <v>0</v>
      </c>
      <c r="BB82" s="16">
        <v>0</v>
      </c>
      <c r="BC82" s="16">
        <v>0</v>
      </c>
      <c r="BD82" s="16">
        <v>0</v>
      </c>
      <c r="BE82" s="16">
        <v>0</v>
      </c>
      <c r="BF82" s="16">
        <v>0</v>
      </c>
      <c r="BG82" s="16">
        <v>0</v>
      </c>
      <c r="BH82" s="16">
        <v>0</v>
      </c>
      <c r="BI82" s="16">
        <v>0</v>
      </c>
      <c r="BJ82" s="16">
        <v>0</v>
      </c>
      <c r="BK82" s="16">
        <v>0</v>
      </c>
      <c r="BL82" s="16">
        <v>0</v>
      </c>
      <c r="BM82" s="16">
        <v>0</v>
      </c>
      <c r="BN82" s="16">
        <v>0</v>
      </c>
      <c r="BO82" s="16">
        <v>0</v>
      </c>
      <c r="BP82" s="16">
        <v>0</v>
      </c>
      <c r="BQ82" s="16">
        <v>0</v>
      </c>
      <c r="BR82" s="16">
        <v>0</v>
      </c>
      <c r="BS82" s="16">
        <v>0</v>
      </c>
      <c r="BT82" s="16">
        <v>0</v>
      </c>
      <c r="BU82" s="16">
        <v>0</v>
      </c>
      <c r="BV82" s="16">
        <v>0</v>
      </c>
      <c r="BW82" s="16">
        <v>0</v>
      </c>
      <c r="BX82" s="16">
        <v>0</v>
      </c>
      <c r="BY82" s="16">
        <v>0</v>
      </c>
      <c r="BZ82" s="6">
        <v>0</v>
      </c>
      <c r="CA82" s="6">
        <v>0</v>
      </c>
      <c r="CB82" s="2">
        <v>0</v>
      </c>
      <c r="CC82" s="2">
        <v>0</v>
      </c>
      <c r="CD82" s="2">
        <v>0</v>
      </c>
      <c r="CE82" s="10">
        <f>IFERROR(VLOOKUP(G82,'[1]Ass MF'!G$2:H$491,2,0),0)</f>
        <v>0</v>
      </c>
      <c r="CF82" s="10">
        <v>0</v>
      </c>
      <c r="CG82" s="10">
        <v>0</v>
      </c>
      <c r="CH82" s="10">
        <v>0</v>
      </c>
      <c r="CI82" s="10">
        <f t="shared" si="1530"/>
        <v>0</v>
      </c>
      <c r="CJ82" s="4">
        <v>0</v>
      </c>
      <c r="CK82" s="4">
        <v>0</v>
      </c>
      <c r="CL82" s="4">
        <v>0</v>
      </c>
      <c r="CM82" s="4">
        <v>0</v>
      </c>
      <c r="CN82" s="4">
        <f t="shared" si="1531"/>
        <v>0</v>
      </c>
      <c r="CO82" s="2">
        <v>0</v>
      </c>
      <c r="CP82" s="2">
        <v>0</v>
      </c>
      <c r="CQ82" s="2">
        <v>0</v>
      </c>
      <c r="CR82" s="2">
        <v>0</v>
      </c>
      <c r="CS82" s="10">
        <f t="shared" si="1532"/>
        <v>0</v>
      </c>
      <c r="CT82" s="10">
        <v>0</v>
      </c>
      <c r="CU82" s="10">
        <v>0</v>
      </c>
      <c r="CV82" s="10">
        <v>0</v>
      </c>
      <c r="CW82" s="10">
        <v>0</v>
      </c>
      <c r="CX82" s="10">
        <f t="shared" si="1533"/>
        <v>0</v>
      </c>
      <c r="CY82" s="10">
        <v>12</v>
      </c>
      <c r="CZ82" s="10">
        <v>0</v>
      </c>
      <c r="DA82" s="10">
        <v>0</v>
      </c>
      <c r="DB82" s="10"/>
      <c r="DC82" s="10">
        <f t="shared" si="1534"/>
        <v>12</v>
      </c>
      <c r="DD82" s="10">
        <v>4</v>
      </c>
      <c r="DE82" s="10">
        <v>0</v>
      </c>
      <c r="DF82" s="10">
        <v>0</v>
      </c>
      <c r="DG82" s="10">
        <v>0</v>
      </c>
      <c r="DH82" s="10">
        <f t="shared" si="1535"/>
        <v>4</v>
      </c>
      <c r="DI82" s="10">
        <v>0</v>
      </c>
      <c r="DJ82" s="10">
        <v>0</v>
      </c>
      <c r="DK82" s="10">
        <f>IFERROR(VLOOKUP(G82,'[2]Rep MF'!G$2:H$233,2,0),0)</f>
        <v>0</v>
      </c>
      <c r="DL82" s="10">
        <v>0</v>
      </c>
      <c r="DM82" s="10">
        <f t="shared" si="1536"/>
        <v>0</v>
      </c>
      <c r="DN82" s="10">
        <v>8</v>
      </c>
      <c r="DO82" s="10">
        <v>0</v>
      </c>
      <c r="DP82" s="10">
        <v>0</v>
      </c>
      <c r="DQ82" s="10">
        <v>0</v>
      </c>
      <c r="DR82" s="10">
        <f t="shared" si="1537"/>
        <v>8</v>
      </c>
      <c r="DS82" s="10">
        <f t="shared" si="1538"/>
        <v>24</v>
      </c>
      <c r="DT82" s="10">
        <f t="shared" si="1539"/>
        <v>0</v>
      </c>
      <c r="DU82" s="10">
        <f t="shared" si="1540"/>
        <v>0</v>
      </c>
      <c r="DV82" s="10">
        <f t="shared" si="1541"/>
        <v>0</v>
      </c>
      <c r="DW82" s="4">
        <f t="shared" si="1542"/>
        <v>24</v>
      </c>
      <c r="DX82" s="12">
        <f t="shared" si="1543"/>
        <v>1.1999999999999999E-3</v>
      </c>
      <c r="DY82" s="9">
        <f t="shared" si="1544"/>
        <v>0</v>
      </c>
      <c r="DZ82" s="12">
        <f t="shared" si="1545"/>
        <v>1.1999999999999999E-3</v>
      </c>
      <c r="EA82" s="16">
        <v>0</v>
      </c>
      <c r="EB82" s="6">
        <v>0</v>
      </c>
      <c r="EC82" s="10">
        <f t="shared" si="1546"/>
        <v>0</v>
      </c>
      <c r="ED82" s="6">
        <v>0</v>
      </c>
      <c r="EE82" s="6">
        <v>0</v>
      </c>
      <c r="EF82" s="6">
        <v>0</v>
      </c>
      <c r="EG82" s="6">
        <v>0</v>
      </c>
      <c r="EH82" s="6">
        <v>0</v>
      </c>
      <c r="EI82" s="6">
        <v>0</v>
      </c>
      <c r="EJ82" s="6">
        <v>0</v>
      </c>
      <c r="EK82" s="6">
        <v>0</v>
      </c>
      <c r="EL82" s="6">
        <v>0</v>
      </c>
      <c r="EM82" s="6">
        <v>0</v>
      </c>
      <c r="EN82" s="6">
        <v>0</v>
      </c>
      <c r="EO82" s="6">
        <f t="shared" si="1547"/>
        <v>0</v>
      </c>
      <c r="EP82" s="6">
        <v>0</v>
      </c>
      <c r="EQ82" s="6">
        <v>0</v>
      </c>
      <c r="ER82" s="6">
        <v>0</v>
      </c>
      <c r="ES82" s="6">
        <v>0</v>
      </c>
      <c r="ET82" s="6">
        <v>0</v>
      </c>
      <c r="EU82" s="6">
        <v>0</v>
      </c>
      <c r="EV82" s="6">
        <v>0</v>
      </c>
      <c r="EW82" s="6">
        <v>0</v>
      </c>
      <c r="EX82" s="6">
        <v>0</v>
      </c>
      <c r="EY82" s="6">
        <v>0</v>
      </c>
      <c r="EZ82" s="6">
        <v>0</v>
      </c>
      <c r="FA82" s="6">
        <v>0</v>
      </c>
      <c r="FB82" s="6">
        <v>0</v>
      </c>
      <c r="FC82" s="6">
        <v>0</v>
      </c>
      <c r="FD82" s="6">
        <f t="shared" si="1548"/>
        <v>0</v>
      </c>
      <c r="FE82" s="6">
        <v>0</v>
      </c>
      <c r="FF82" s="6">
        <v>0</v>
      </c>
      <c r="FG82" s="6">
        <f t="shared" si="1549"/>
        <v>0</v>
      </c>
      <c r="FH82" s="6">
        <v>0</v>
      </c>
      <c r="FI82" s="6">
        <v>0</v>
      </c>
      <c r="FJ82" s="6">
        <f t="shared" si="1550"/>
        <v>0</v>
      </c>
      <c r="FK82" s="6">
        <v>0</v>
      </c>
      <c r="FL82" s="6">
        <v>0</v>
      </c>
      <c r="FM82" s="6">
        <f t="shared" si="1551"/>
        <v>0</v>
      </c>
      <c r="FN82" s="6">
        <v>0</v>
      </c>
      <c r="FO82" s="6">
        <v>0</v>
      </c>
      <c r="FP82" s="6">
        <f t="shared" si="1552"/>
        <v>0</v>
      </c>
      <c r="FQ82" s="6">
        <v>0</v>
      </c>
      <c r="FR82" s="6">
        <v>0</v>
      </c>
      <c r="FS82" s="6">
        <f t="shared" si="1553"/>
        <v>0</v>
      </c>
      <c r="FT82" s="6">
        <v>0</v>
      </c>
      <c r="FU82" s="6">
        <v>0</v>
      </c>
      <c r="FV82" s="6">
        <f t="shared" si="1554"/>
        <v>0</v>
      </c>
      <c r="FW82" s="6">
        <v>0</v>
      </c>
      <c r="FX82" s="6">
        <v>0</v>
      </c>
      <c r="FY82" s="6">
        <f t="shared" si="1555"/>
        <v>0</v>
      </c>
      <c r="FZ82" s="6">
        <v>0</v>
      </c>
      <c r="GA82" s="6">
        <v>0</v>
      </c>
      <c r="GB82" s="6">
        <f t="shared" si="1556"/>
        <v>0</v>
      </c>
      <c r="GC82" s="6">
        <v>0</v>
      </c>
      <c r="GD82" s="6">
        <v>0</v>
      </c>
      <c r="GE82" s="6">
        <f t="shared" si="1557"/>
        <v>0</v>
      </c>
      <c r="GF82" s="6">
        <v>0</v>
      </c>
      <c r="GG82" s="6">
        <v>0</v>
      </c>
      <c r="GH82" s="6">
        <f t="shared" si="1558"/>
        <v>0</v>
      </c>
      <c r="GI82" s="6">
        <v>0</v>
      </c>
      <c r="GJ82" s="6">
        <v>0</v>
      </c>
      <c r="GK82" s="6">
        <f t="shared" si="1559"/>
        <v>0</v>
      </c>
      <c r="GL82" s="10">
        <v>0</v>
      </c>
      <c r="GM82" s="10">
        <v>0</v>
      </c>
      <c r="GN82" s="10">
        <f t="shared" si="1560"/>
        <v>0</v>
      </c>
      <c r="GO82" s="6">
        <v>0</v>
      </c>
      <c r="GP82" s="6">
        <v>0</v>
      </c>
      <c r="GQ82" s="6">
        <f t="shared" si="1561"/>
        <v>0</v>
      </c>
      <c r="GR82" s="10">
        <v>12</v>
      </c>
      <c r="GS82" s="10">
        <v>0</v>
      </c>
      <c r="GT82" s="6">
        <f t="shared" si="1562"/>
        <v>12</v>
      </c>
      <c r="GU82" s="6">
        <v>4</v>
      </c>
      <c r="GV82" s="6">
        <v>0</v>
      </c>
      <c r="GW82" s="6">
        <f t="shared" si="1563"/>
        <v>4</v>
      </c>
      <c r="GX82" s="6">
        <v>0</v>
      </c>
      <c r="GY82" s="6">
        <v>0</v>
      </c>
      <c r="GZ82" s="6">
        <f t="shared" si="1564"/>
        <v>0</v>
      </c>
      <c r="HA82" s="10">
        <f t="shared" si="1565"/>
        <v>16</v>
      </c>
      <c r="HB82" s="10">
        <f t="shared" si="1566"/>
        <v>0</v>
      </c>
      <c r="HC82" s="10">
        <f t="shared" si="1567"/>
        <v>16</v>
      </c>
      <c r="HD82" s="2">
        <f t="shared" si="1568"/>
        <v>24</v>
      </c>
      <c r="HE82" s="2">
        <f t="shared" si="1569"/>
        <v>0</v>
      </c>
      <c r="HF82" s="2">
        <f t="shared" si="1570"/>
        <v>0</v>
      </c>
      <c r="HG82" s="2">
        <f t="shared" si="1571"/>
        <v>0</v>
      </c>
      <c r="HH82" s="10">
        <f t="shared" si="1571"/>
        <v>24</v>
      </c>
      <c r="HI82" s="9">
        <f t="shared" si="1572"/>
        <v>1.1999999999999999E-3</v>
      </c>
      <c r="HJ82" s="9">
        <f t="shared" si="1573"/>
        <v>0</v>
      </c>
      <c r="HK82" s="65">
        <f t="shared" si="1470"/>
        <v>1.1999999999999999E-3</v>
      </c>
      <c r="HL82" s="65">
        <f t="shared" si="1471"/>
        <v>1.1999999999999999E-3</v>
      </c>
      <c r="HM82" s="6">
        <f t="shared" si="1465"/>
        <v>20000</v>
      </c>
      <c r="HN82" s="6">
        <f t="shared" si="1466"/>
        <v>0</v>
      </c>
      <c r="HO82" s="10">
        <f t="shared" si="1467"/>
        <v>24</v>
      </c>
      <c r="HP82" s="10">
        <f t="shared" si="1468"/>
        <v>16</v>
      </c>
      <c r="HQ82" s="10">
        <f t="shared" si="1574"/>
        <v>8</v>
      </c>
      <c r="HR82" s="8">
        <v>52</v>
      </c>
      <c r="HS82" s="10">
        <f t="shared" si="1575"/>
        <v>416</v>
      </c>
      <c r="HT82" s="10">
        <f t="shared" si="1469"/>
        <v>-24</v>
      </c>
      <c r="HU82" s="66">
        <v>0</v>
      </c>
      <c r="HV82" s="6"/>
    </row>
    <row r="83" spans="1:230" s="44" customFormat="1" ht="33" customHeight="1" x14ac:dyDescent="0.5">
      <c r="A83" s="6">
        <v>5963</v>
      </c>
      <c r="B83" s="2" t="s">
        <v>207</v>
      </c>
      <c r="C83" s="2" t="s">
        <v>167</v>
      </c>
      <c r="D83" s="6" t="s">
        <v>205</v>
      </c>
      <c r="E83" s="35" t="s">
        <v>53</v>
      </c>
      <c r="F83" s="2">
        <v>3</v>
      </c>
      <c r="G83" s="1">
        <v>225715</v>
      </c>
      <c r="H83" s="41" t="s">
        <v>182</v>
      </c>
      <c r="I83" s="30">
        <v>1</v>
      </c>
      <c r="J83" s="9">
        <v>0</v>
      </c>
      <c r="K83" s="4">
        <v>99629</v>
      </c>
      <c r="L83" s="2"/>
      <c r="M83" s="4">
        <v>100000</v>
      </c>
      <c r="N83" s="6">
        <f t="shared" si="1524"/>
        <v>100000</v>
      </c>
      <c r="O83" s="6">
        <f t="shared" si="1525"/>
        <v>0</v>
      </c>
      <c r="P83" s="6">
        <f t="shared" si="1526"/>
        <v>0</v>
      </c>
      <c r="Q83" s="6">
        <f t="shared" si="1527"/>
        <v>0</v>
      </c>
      <c r="R83" s="16">
        <v>0</v>
      </c>
      <c r="S83" s="16">
        <v>0</v>
      </c>
      <c r="T83" s="16">
        <v>0</v>
      </c>
      <c r="U83" s="16">
        <v>0</v>
      </c>
      <c r="V83" s="10">
        <f t="shared" si="1528"/>
        <v>0</v>
      </c>
      <c r="W83" s="10">
        <v>0</v>
      </c>
      <c r="X83" s="16">
        <v>0</v>
      </c>
      <c r="Y83" s="16">
        <v>0</v>
      </c>
      <c r="Z83" s="16">
        <v>0</v>
      </c>
      <c r="AA83" s="10">
        <f t="shared" si="1529"/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  <c r="AK83" s="16">
        <v>0</v>
      </c>
      <c r="AL83" s="16">
        <v>0</v>
      </c>
      <c r="AM83" s="16">
        <v>0</v>
      </c>
      <c r="AN83" s="16">
        <v>0</v>
      </c>
      <c r="AO83" s="16">
        <v>0</v>
      </c>
      <c r="AP83" s="16">
        <v>0</v>
      </c>
      <c r="AQ83" s="16">
        <v>0</v>
      </c>
      <c r="AR83" s="16">
        <v>0</v>
      </c>
      <c r="AS83" s="16">
        <v>0</v>
      </c>
      <c r="AT83" s="16">
        <v>0</v>
      </c>
      <c r="AU83" s="16">
        <v>0</v>
      </c>
      <c r="AV83" s="16">
        <v>0</v>
      </c>
      <c r="AW83" s="16">
        <v>0</v>
      </c>
      <c r="AX83" s="16">
        <v>0</v>
      </c>
      <c r="AY83" s="16">
        <v>0</v>
      </c>
      <c r="AZ83" s="16">
        <v>0</v>
      </c>
      <c r="BA83" s="16">
        <v>0</v>
      </c>
      <c r="BB83" s="16">
        <v>0</v>
      </c>
      <c r="BC83" s="16">
        <v>0</v>
      </c>
      <c r="BD83" s="16">
        <v>0</v>
      </c>
      <c r="BE83" s="16">
        <v>0</v>
      </c>
      <c r="BF83" s="16">
        <v>0</v>
      </c>
      <c r="BG83" s="16">
        <v>0</v>
      </c>
      <c r="BH83" s="16">
        <v>0</v>
      </c>
      <c r="BI83" s="16">
        <v>0</v>
      </c>
      <c r="BJ83" s="16">
        <v>0</v>
      </c>
      <c r="BK83" s="16">
        <v>0</v>
      </c>
      <c r="BL83" s="16">
        <v>0</v>
      </c>
      <c r="BM83" s="16">
        <v>0</v>
      </c>
      <c r="BN83" s="16">
        <v>0</v>
      </c>
      <c r="BO83" s="16">
        <v>0</v>
      </c>
      <c r="BP83" s="16">
        <v>0</v>
      </c>
      <c r="BQ83" s="16">
        <v>0</v>
      </c>
      <c r="BR83" s="16">
        <v>0</v>
      </c>
      <c r="BS83" s="16">
        <v>0</v>
      </c>
      <c r="BT83" s="16">
        <v>0</v>
      </c>
      <c r="BU83" s="16">
        <v>0</v>
      </c>
      <c r="BV83" s="16">
        <v>0</v>
      </c>
      <c r="BW83" s="16">
        <v>0</v>
      </c>
      <c r="BX83" s="16">
        <v>0</v>
      </c>
      <c r="BY83" s="16">
        <v>0</v>
      </c>
      <c r="BZ83" s="6">
        <v>0</v>
      </c>
      <c r="CA83" s="6">
        <v>0</v>
      </c>
      <c r="CB83" s="2">
        <v>0</v>
      </c>
      <c r="CC83" s="2">
        <v>0</v>
      </c>
      <c r="CD83" s="2">
        <v>0</v>
      </c>
      <c r="CE83" s="10">
        <f>IFERROR(VLOOKUP(G83,'[1]Ass MF'!G$2:H$491,2,0),0)</f>
        <v>0</v>
      </c>
      <c r="CF83" s="10">
        <v>0</v>
      </c>
      <c r="CG83" s="10">
        <v>0</v>
      </c>
      <c r="CH83" s="10">
        <v>0</v>
      </c>
      <c r="CI83" s="10">
        <f t="shared" si="1530"/>
        <v>0</v>
      </c>
      <c r="CJ83" s="4">
        <v>0</v>
      </c>
      <c r="CK83" s="4">
        <v>0</v>
      </c>
      <c r="CL83" s="4">
        <v>0</v>
      </c>
      <c r="CM83" s="4">
        <v>0</v>
      </c>
      <c r="CN83" s="4">
        <f t="shared" si="1531"/>
        <v>0</v>
      </c>
      <c r="CO83" s="2">
        <v>0</v>
      </c>
      <c r="CP83" s="2">
        <v>0</v>
      </c>
      <c r="CQ83" s="2">
        <v>0</v>
      </c>
      <c r="CR83" s="2">
        <v>0</v>
      </c>
      <c r="CS83" s="10">
        <f t="shared" si="1532"/>
        <v>0</v>
      </c>
      <c r="CT83" s="10">
        <v>0</v>
      </c>
      <c r="CU83" s="10">
        <v>22</v>
      </c>
      <c r="CV83" s="10">
        <v>0</v>
      </c>
      <c r="CW83" s="10">
        <v>0</v>
      </c>
      <c r="CX83" s="10">
        <f t="shared" si="1533"/>
        <v>22</v>
      </c>
      <c r="CY83" s="10">
        <v>5</v>
      </c>
      <c r="CZ83" s="10">
        <v>147</v>
      </c>
      <c r="DA83" s="10">
        <v>0</v>
      </c>
      <c r="DB83" s="10"/>
      <c r="DC83" s="10">
        <f t="shared" si="1534"/>
        <v>152</v>
      </c>
      <c r="DD83" s="10">
        <v>0</v>
      </c>
      <c r="DE83" s="10">
        <v>13</v>
      </c>
      <c r="DF83" s="10">
        <v>0</v>
      </c>
      <c r="DG83" s="10">
        <v>0</v>
      </c>
      <c r="DH83" s="10">
        <f t="shared" si="1535"/>
        <v>13</v>
      </c>
      <c r="DI83" s="10">
        <v>0</v>
      </c>
      <c r="DJ83" s="10">
        <v>108</v>
      </c>
      <c r="DK83" s="10">
        <f>IFERROR(VLOOKUP(G83,'[2]Rep MF'!G$2:H$233,2,0),0)</f>
        <v>0</v>
      </c>
      <c r="DL83" s="10">
        <v>0</v>
      </c>
      <c r="DM83" s="10">
        <f t="shared" si="1536"/>
        <v>108</v>
      </c>
      <c r="DN83" s="10">
        <v>0</v>
      </c>
      <c r="DO83" s="10">
        <v>2</v>
      </c>
      <c r="DP83" s="10">
        <v>0</v>
      </c>
      <c r="DQ83" s="10">
        <v>0</v>
      </c>
      <c r="DR83" s="10">
        <f t="shared" si="1537"/>
        <v>2</v>
      </c>
      <c r="DS83" s="10">
        <f t="shared" si="1538"/>
        <v>5</v>
      </c>
      <c r="DT83" s="10">
        <f t="shared" si="1539"/>
        <v>292</v>
      </c>
      <c r="DU83" s="10">
        <f t="shared" si="1540"/>
        <v>0</v>
      </c>
      <c r="DV83" s="10">
        <f t="shared" si="1541"/>
        <v>0</v>
      </c>
      <c r="DW83" s="4">
        <f t="shared" si="1542"/>
        <v>297</v>
      </c>
      <c r="DX83" s="12">
        <f t="shared" si="1543"/>
        <v>2.97E-3</v>
      </c>
      <c r="DY83" s="9">
        <f t="shared" si="1544"/>
        <v>0</v>
      </c>
      <c r="DZ83" s="12">
        <f t="shared" si="1545"/>
        <v>2.97E-3</v>
      </c>
      <c r="EA83" s="16">
        <v>0</v>
      </c>
      <c r="EB83" s="6">
        <v>0</v>
      </c>
      <c r="EC83" s="10">
        <f t="shared" si="1546"/>
        <v>0</v>
      </c>
      <c r="ED83" s="6">
        <v>0</v>
      </c>
      <c r="EE83" s="6">
        <v>0</v>
      </c>
      <c r="EF83" s="6">
        <v>0</v>
      </c>
      <c r="EG83" s="6">
        <v>0</v>
      </c>
      <c r="EH83" s="6">
        <v>0</v>
      </c>
      <c r="EI83" s="6">
        <v>0</v>
      </c>
      <c r="EJ83" s="6">
        <v>0</v>
      </c>
      <c r="EK83" s="6">
        <v>0</v>
      </c>
      <c r="EL83" s="6">
        <v>0</v>
      </c>
      <c r="EM83" s="6">
        <v>0</v>
      </c>
      <c r="EN83" s="6">
        <v>0</v>
      </c>
      <c r="EO83" s="6">
        <f t="shared" si="1547"/>
        <v>0</v>
      </c>
      <c r="EP83" s="6">
        <v>0</v>
      </c>
      <c r="EQ83" s="6">
        <v>0</v>
      </c>
      <c r="ER83" s="6">
        <v>0</v>
      </c>
      <c r="ES83" s="6">
        <v>0</v>
      </c>
      <c r="ET83" s="6">
        <v>0</v>
      </c>
      <c r="EU83" s="6">
        <v>0</v>
      </c>
      <c r="EV83" s="6">
        <v>0</v>
      </c>
      <c r="EW83" s="6">
        <v>0</v>
      </c>
      <c r="EX83" s="6">
        <v>0</v>
      </c>
      <c r="EY83" s="6">
        <v>0</v>
      </c>
      <c r="EZ83" s="6">
        <v>0</v>
      </c>
      <c r="FA83" s="6">
        <v>0</v>
      </c>
      <c r="FB83" s="6">
        <v>0</v>
      </c>
      <c r="FC83" s="6">
        <v>0</v>
      </c>
      <c r="FD83" s="6">
        <f t="shared" si="1548"/>
        <v>0</v>
      </c>
      <c r="FE83" s="6">
        <v>0</v>
      </c>
      <c r="FF83" s="6">
        <v>0</v>
      </c>
      <c r="FG83" s="6">
        <f t="shared" si="1549"/>
        <v>0</v>
      </c>
      <c r="FH83" s="6">
        <v>0</v>
      </c>
      <c r="FI83" s="6">
        <v>0</v>
      </c>
      <c r="FJ83" s="6">
        <f t="shared" si="1550"/>
        <v>0</v>
      </c>
      <c r="FK83" s="6">
        <v>0</v>
      </c>
      <c r="FL83" s="6">
        <v>0</v>
      </c>
      <c r="FM83" s="6">
        <f t="shared" si="1551"/>
        <v>0</v>
      </c>
      <c r="FN83" s="6">
        <v>0</v>
      </c>
      <c r="FO83" s="6">
        <v>0</v>
      </c>
      <c r="FP83" s="6">
        <f t="shared" si="1552"/>
        <v>0</v>
      </c>
      <c r="FQ83" s="6">
        <v>0</v>
      </c>
      <c r="FR83" s="6">
        <v>0</v>
      </c>
      <c r="FS83" s="6">
        <f t="shared" si="1553"/>
        <v>0</v>
      </c>
      <c r="FT83" s="6">
        <v>0</v>
      </c>
      <c r="FU83" s="6">
        <v>0</v>
      </c>
      <c r="FV83" s="6">
        <f t="shared" si="1554"/>
        <v>0</v>
      </c>
      <c r="FW83" s="6">
        <v>0</v>
      </c>
      <c r="FX83" s="6">
        <v>0</v>
      </c>
      <c r="FY83" s="6">
        <f t="shared" si="1555"/>
        <v>0</v>
      </c>
      <c r="FZ83" s="6">
        <v>0</v>
      </c>
      <c r="GA83" s="6">
        <v>0</v>
      </c>
      <c r="GB83" s="6">
        <f t="shared" si="1556"/>
        <v>0</v>
      </c>
      <c r="GC83" s="6">
        <v>0</v>
      </c>
      <c r="GD83" s="6">
        <v>0</v>
      </c>
      <c r="GE83" s="6">
        <f t="shared" si="1557"/>
        <v>0</v>
      </c>
      <c r="GF83" s="6">
        <v>0</v>
      </c>
      <c r="GG83" s="6">
        <v>0</v>
      </c>
      <c r="GH83" s="6">
        <f t="shared" si="1558"/>
        <v>0</v>
      </c>
      <c r="GI83" s="6">
        <v>0</v>
      </c>
      <c r="GJ83" s="6">
        <v>0</v>
      </c>
      <c r="GK83" s="6">
        <f t="shared" si="1559"/>
        <v>0</v>
      </c>
      <c r="GL83" s="10">
        <v>0</v>
      </c>
      <c r="GM83" s="10">
        <v>0</v>
      </c>
      <c r="GN83" s="10">
        <f t="shared" si="1560"/>
        <v>0</v>
      </c>
      <c r="GO83" s="6">
        <v>0</v>
      </c>
      <c r="GP83" s="6">
        <v>22</v>
      </c>
      <c r="GQ83" s="6">
        <f t="shared" si="1561"/>
        <v>22</v>
      </c>
      <c r="GR83" s="10"/>
      <c r="GS83" s="10">
        <v>152</v>
      </c>
      <c r="GT83" s="6">
        <f t="shared" si="1562"/>
        <v>152</v>
      </c>
      <c r="GU83" s="6">
        <v>13</v>
      </c>
      <c r="GV83" s="6">
        <v>0</v>
      </c>
      <c r="GW83" s="6">
        <f t="shared" si="1563"/>
        <v>13</v>
      </c>
      <c r="GX83" s="6">
        <v>108</v>
      </c>
      <c r="GY83" s="6">
        <v>0</v>
      </c>
      <c r="GZ83" s="6">
        <f t="shared" si="1564"/>
        <v>108</v>
      </c>
      <c r="HA83" s="10">
        <f t="shared" si="1565"/>
        <v>121</v>
      </c>
      <c r="HB83" s="10">
        <f t="shared" si="1566"/>
        <v>174</v>
      </c>
      <c r="HC83" s="10">
        <f t="shared" si="1567"/>
        <v>295</v>
      </c>
      <c r="HD83" s="2">
        <f t="shared" si="1568"/>
        <v>5</v>
      </c>
      <c r="HE83" s="2">
        <f t="shared" si="1569"/>
        <v>292</v>
      </c>
      <c r="HF83" s="2">
        <f t="shared" si="1570"/>
        <v>0</v>
      </c>
      <c r="HG83" s="2">
        <f t="shared" si="1571"/>
        <v>0</v>
      </c>
      <c r="HH83" s="10">
        <f t="shared" si="1571"/>
        <v>297</v>
      </c>
      <c r="HI83" s="9">
        <f t="shared" si="1572"/>
        <v>2.97E-3</v>
      </c>
      <c r="HJ83" s="9">
        <f t="shared" si="1573"/>
        <v>0</v>
      </c>
      <c r="HK83" s="65">
        <f t="shared" si="1470"/>
        <v>2.97E-3</v>
      </c>
      <c r="HL83" s="65">
        <f t="shared" si="1471"/>
        <v>-1.2030000000000001E-2</v>
      </c>
      <c r="HM83" s="6">
        <f t="shared" si="1465"/>
        <v>100000</v>
      </c>
      <c r="HN83" s="6">
        <f t="shared" si="1466"/>
        <v>0</v>
      </c>
      <c r="HO83" s="10">
        <f t="shared" si="1467"/>
        <v>297</v>
      </c>
      <c r="HP83" s="10">
        <f t="shared" si="1468"/>
        <v>295</v>
      </c>
      <c r="HQ83" s="10">
        <f t="shared" si="1574"/>
        <v>2</v>
      </c>
      <c r="HR83" s="8">
        <v>11.9</v>
      </c>
      <c r="HS83" s="10">
        <f t="shared" si="1575"/>
        <v>23.8</v>
      </c>
      <c r="HT83" s="10">
        <f t="shared" si="1469"/>
        <v>-297</v>
      </c>
      <c r="HU83" s="66">
        <v>1500</v>
      </c>
      <c r="HV83" s="6"/>
    </row>
    <row r="84" spans="1:230" s="45" customFormat="1" ht="33" customHeight="1" x14ac:dyDescent="0.5">
      <c r="A84" s="6">
        <v>6000</v>
      </c>
      <c r="B84" s="4" t="s">
        <v>236</v>
      </c>
      <c r="C84" s="2" t="s">
        <v>167</v>
      </c>
      <c r="D84" s="2" t="s">
        <v>204</v>
      </c>
      <c r="E84" s="35" t="s">
        <v>53</v>
      </c>
      <c r="F84" s="4">
        <v>1</v>
      </c>
      <c r="G84" s="28">
        <v>238364</v>
      </c>
      <c r="H84" s="40" t="s">
        <v>233</v>
      </c>
      <c r="I84" s="20">
        <v>1</v>
      </c>
      <c r="J84" s="4">
        <v>0</v>
      </c>
      <c r="K84" s="4">
        <v>39517</v>
      </c>
      <c r="L84" s="4"/>
      <c r="M84" s="4">
        <v>40000</v>
      </c>
      <c r="N84" s="6">
        <f t="shared" si="1524"/>
        <v>40000</v>
      </c>
      <c r="O84" s="6">
        <f t="shared" si="1525"/>
        <v>0</v>
      </c>
      <c r="P84" s="6">
        <f t="shared" si="1526"/>
        <v>0</v>
      </c>
      <c r="Q84" s="6">
        <f t="shared" si="1527"/>
        <v>0</v>
      </c>
      <c r="R84" s="16">
        <v>0</v>
      </c>
      <c r="S84" s="16">
        <v>0</v>
      </c>
      <c r="T84" s="16">
        <v>0</v>
      </c>
      <c r="U84" s="16">
        <v>0</v>
      </c>
      <c r="V84" s="10">
        <f t="shared" si="1528"/>
        <v>0</v>
      </c>
      <c r="W84" s="10">
        <v>0</v>
      </c>
      <c r="X84" s="16">
        <v>0</v>
      </c>
      <c r="Y84" s="16">
        <v>0</v>
      </c>
      <c r="Z84" s="16">
        <v>0</v>
      </c>
      <c r="AA84" s="10">
        <f t="shared" ref="AA84:AA85" si="1576">SUM(W84:Z84)</f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  <c r="AK84" s="16">
        <v>0</v>
      </c>
      <c r="AL84" s="16">
        <v>0</v>
      </c>
      <c r="AM84" s="16">
        <v>0</v>
      </c>
      <c r="AN84" s="16">
        <v>0</v>
      </c>
      <c r="AO84" s="16">
        <v>0</v>
      </c>
      <c r="AP84" s="16">
        <v>0</v>
      </c>
      <c r="AQ84" s="16">
        <v>0</v>
      </c>
      <c r="AR84" s="16">
        <v>0</v>
      </c>
      <c r="AS84" s="16">
        <v>0</v>
      </c>
      <c r="AT84" s="16">
        <v>0</v>
      </c>
      <c r="AU84" s="16">
        <v>0</v>
      </c>
      <c r="AV84" s="16">
        <v>0</v>
      </c>
      <c r="AW84" s="16">
        <v>0</v>
      </c>
      <c r="AX84" s="16">
        <v>0</v>
      </c>
      <c r="AY84" s="16">
        <v>0</v>
      </c>
      <c r="AZ84" s="16">
        <v>0</v>
      </c>
      <c r="BA84" s="16">
        <v>0</v>
      </c>
      <c r="BB84" s="16">
        <v>0</v>
      </c>
      <c r="BC84" s="16">
        <v>0</v>
      </c>
      <c r="BD84" s="16">
        <v>0</v>
      </c>
      <c r="BE84" s="16">
        <v>0</v>
      </c>
      <c r="BF84" s="16">
        <v>0</v>
      </c>
      <c r="BG84" s="16">
        <v>0</v>
      </c>
      <c r="BH84" s="16">
        <v>0</v>
      </c>
      <c r="BI84" s="16">
        <v>0</v>
      </c>
      <c r="BJ84" s="16">
        <v>0</v>
      </c>
      <c r="BK84" s="16">
        <v>0</v>
      </c>
      <c r="BL84" s="16">
        <v>0</v>
      </c>
      <c r="BM84" s="16">
        <v>0</v>
      </c>
      <c r="BN84" s="16">
        <v>0</v>
      </c>
      <c r="BO84" s="16">
        <v>0</v>
      </c>
      <c r="BP84" s="16">
        <v>0</v>
      </c>
      <c r="BQ84" s="16">
        <v>0</v>
      </c>
      <c r="BR84" s="16">
        <v>0</v>
      </c>
      <c r="BS84" s="16">
        <v>0</v>
      </c>
      <c r="BT84" s="16">
        <v>0</v>
      </c>
      <c r="BU84" s="16">
        <v>0</v>
      </c>
      <c r="BV84" s="16">
        <v>0</v>
      </c>
      <c r="BW84" s="16">
        <v>0</v>
      </c>
      <c r="BX84" s="16">
        <v>0</v>
      </c>
      <c r="BY84" s="16">
        <v>0</v>
      </c>
      <c r="BZ84" s="6">
        <v>0</v>
      </c>
      <c r="CA84" s="6">
        <v>0</v>
      </c>
      <c r="CB84" s="2">
        <v>0</v>
      </c>
      <c r="CC84" s="2">
        <v>0</v>
      </c>
      <c r="CD84" s="2">
        <v>0</v>
      </c>
      <c r="CE84" s="10">
        <f>IFERROR(VLOOKUP(G84,'[1]Ass MF'!G$2:H$491,2,0),0)</f>
        <v>0</v>
      </c>
      <c r="CF84" s="10">
        <v>0</v>
      </c>
      <c r="CG84" s="10">
        <v>0</v>
      </c>
      <c r="CH84" s="10">
        <v>0</v>
      </c>
      <c r="CI84" s="10">
        <f t="shared" ref="CI84:CI85" si="1577">CH84+CG84+CF84+CE84</f>
        <v>0</v>
      </c>
      <c r="CJ84" s="4">
        <v>0</v>
      </c>
      <c r="CK84" s="4">
        <v>0</v>
      </c>
      <c r="CL84" s="4">
        <v>0</v>
      </c>
      <c r="CM84" s="4">
        <v>0</v>
      </c>
      <c r="CN84" s="4">
        <f t="shared" ref="CN84:CN85" si="1578">CM84+CL84+CK84+CJ84</f>
        <v>0</v>
      </c>
      <c r="CO84" s="2">
        <v>0</v>
      </c>
      <c r="CP84" s="2">
        <v>0</v>
      </c>
      <c r="CQ84" s="2">
        <v>0</v>
      </c>
      <c r="CR84" s="2">
        <v>0</v>
      </c>
      <c r="CS84" s="10">
        <f t="shared" ref="CS84:CS85" si="1579">CR84+CQ84+CP84+CO84</f>
        <v>0</v>
      </c>
      <c r="CT84" s="2">
        <v>0</v>
      </c>
      <c r="CU84" s="2">
        <v>0</v>
      </c>
      <c r="CV84" s="2">
        <v>0</v>
      </c>
      <c r="CW84" s="2">
        <v>0</v>
      </c>
      <c r="CX84" s="10">
        <f t="shared" ref="CX84:CX85" si="1580">CW84+CV84+CU84+CT84</f>
        <v>0</v>
      </c>
      <c r="CY84" s="4">
        <v>0</v>
      </c>
      <c r="CZ84" s="4">
        <v>0</v>
      </c>
      <c r="DA84" s="4">
        <v>0</v>
      </c>
      <c r="DB84" s="4">
        <v>0</v>
      </c>
      <c r="DC84" s="4">
        <v>0</v>
      </c>
      <c r="DD84" s="4">
        <v>0</v>
      </c>
      <c r="DE84" s="4">
        <v>0</v>
      </c>
      <c r="DF84" s="4">
        <v>0</v>
      </c>
      <c r="DG84" s="4">
        <v>0</v>
      </c>
      <c r="DH84" s="4">
        <v>0</v>
      </c>
      <c r="DI84" s="10">
        <v>0</v>
      </c>
      <c r="DJ84" s="10">
        <v>35</v>
      </c>
      <c r="DK84" s="10">
        <f>IFERROR(VLOOKUP(G84,'[2]Rep MF'!G$2:H$233,2,0),0)</f>
        <v>0</v>
      </c>
      <c r="DL84" s="10">
        <v>0</v>
      </c>
      <c r="DM84" s="10">
        <f t="shared" si="1536"/>
        <v>35</v>
      </c>
      <c r="DN84" s="10">
        <v>0</v>
      </c>
      <c r="DO84" s="10">
        <v>10</v>
      </c>
      <c r="DP84" s="10">
        <v>0</v>
      </c>
      <c r="DQ84" s="10">
        <v>0</v>
      </c>
      <c r="DR84" s="10">
        <f t="shared" si="1537"/>
        <v>10</v>
      </c>
      <c r="DS84" s="10">
        <f t="shared" si="1538"/>
        <v>0</v>
      </c>
      <c r="DT84" s="10">
        <f t="shared" si="1539"/>
        <v>45</v>
      </c>
      <c r="DU84" s="10">
        <f t="shared" si="1540"/>
        <v>0</v>
      </c>
      <c r="DV84" s="10">
        <f t="shared" si="1541"/>
        <v>0</v>
      </c>
      <c r="DW84" s="4">
        <f t="shared" si="1542"/>
        <v>45</v>
      </c>
      <c r="DX84" s="12">
        <f t="shared" ref="DX84:DX85" si="1581">(DS84+DT84)/N84</f>
        <v>1.1249999999999999E-3</v>
      </c>
      <c r="DY84" s="9">
        <f t="shared" ref="DY84:DY85" si="1582">(DU84+DV84)/N84</f>
        <v>0</v>
      </c>
      <c r="DZ84" s="12">
        <f t="shared" ref="DZ84:DZ85" si="1583">+DW84/N84</f>
        <v>1.1249999999999999E-3</v>
      </c>
      <c r="EA84" s="16">
        <v>0</v>
      </c>
      <c r="EB84" s="6">
        <v>0</v>
      </c>
      <c r="EC84" s="10">
        <f t="shared" ref="EC84:EC85" si="1584">EA84+EB84</f>
        <v>0</v>
      </c>
      <c r="ED84" s="6">
        <v>0</v>
      </c>
      <c r="EE84" s="6">
        <v>0</v>
      </c>
      <c r="EF84" s="6">
        <v>0</v>
      </c>
      <c r="EG84" s="6">
        <v>0</v>
      </c>
      <c r="EH84" s="6">
        <v>0</v>
      </c>
      <c r="EI84" s="6">
        <v>0</v>
      </c>
      <c r="EJ84" s="6">
        <v>0</v>
      </c>
      <c r="EK84" s="6">
        <v>0</v>
      </c>
      <c r="EL84" s="6">
        <v>0</v>
      </c>
      <c r="EM84" s="6">
        <v>0</v>
      </c>
      <c r="EN84" s="6">
        <v>0</v>
      </c>
      <c r="EO84" s="6">
        <f t="shared" ref="EO84:EO85" si="1585">EM84+EN84</f>
        <v>0</v>
      </c>
      <c r="EP84" s="6">
        <v>0</v>
      </c>
      <c r="EQ84" s="6">
        <v>0</v>
      </c>
      <c r="ER84" s="6">
        <v>0</v>
      </c>
      <c r="ES84" s="6">
        <v>0</v>
      </c>
      <c r="ET84" s="6">
        <v>0</v>
      </c>
      <c r="EU84" s="6">
        <v>0</v>
      </c>
      <c r="EV84" s="6">
        <v>0</v>
      </c>
      <c r="EW84" s="6">
        <v>0</v>
      </c>
      <c r="EX84" s="6">
        <v>0</v>
      </c>
      <c r="EY84" s="6">
        <v>0</v>
      </c>
      <c r="EZ84" s="6">
        <v>0</v>
      </c>
      <c r="FA84" s="6">
        <v>0</v>
      </c>
      <c r="FB84" s="6">
        <v>0</v>
      </c>
      <c r="FC84" s="6">
        <v>0</v>
      </c>
      <c r="FD84" s="6">
        <f t="shared" ref="FD84:FD85" si="1586">FB84+FC84</f>
        <v>0</v>
      </c>
      <c r="FE84" s="6">
        <v>0</v>
      </c>
      <c r="FF84" s="6">
        <v>0</v>
      </c>
      <c r="FG84" s="6">
        <f t="shared" ref="FG84:FG85" si="1587">FE84+FF84</f>
        <v>0</v>
      </c>
      <c r="FH84" s="6">
        <v>0</v>
      </c>
      <c r="FI84" s="6">
        <v>0</v>
      </c>
      <c r="FJ84" s="6">
        <f t="shared" ref="FJ84:FJ85" si="1588">FH84+FI84</f>
        <v>0</v>
      </c>
      <c r="FK84" s="6">
        <v>0</v>
      </c>
      <c r="FL84" s="6">
        <v>0</v>
      </c>
      <c r="FM84" s="6">
        <f t="shared" ref="FM84:FM85" si="1589">FL84+FK84</f>
        <v>0</v>
      </c>
      <c r="FN84" s="6">
        <v>0</v>
      </c>
      <c r="FO84" s="6">
        <v>0</v>
      </c>
      <c r="FP84" s="6">
        <f t="shared" ref="FP84:FP85" si="1590">FO84+FN84</f>
        <v>0</v>
      </c>
      <c r="FQ84" s="6">
        <v>0</v>
      </c>
      <c r="FR84" s="6">
        <v>0</v>
      </c>
      <c r="FS84" s="6">
        <f t="shared" ref="FS84:FS85" si="1591">FQ84+FR84</f>
        <v>0</v>
      </c>
      <c r="FT84" s="6">
        <v>0</v>
      </c>
      <c r="FU84" s="6">
        <v>0</v>
      </c>
      <c r="FV84" s="6">
        <f t="shared" ref="FV84:FV85" si="1592">FU84+FT84</f>
        <v>0</v>
      </c>
      <c r="FW84" s="6">
        <v>0</v>
      </c>
      <c r="FX84" s="6">
        <v>0</v>
      </c>
      <c r="FY84" s="6">
        <f t="shared" ref="FY84:FY85" si="1593">FX84+FW84</f>
        <v>0</v>
      </c>
      <c r="FZ84" s="6">
        <v>0</v>
      </c>
      <c r="GA84" s="6">
        <v>0</v>
      </c>
      <c r="GB84" s="6">
        <f t="shared" ref="GB84:GB85" si="1594">FZ84+GA84</f>
        <v>0</v>
      </c>
      <c r="GC84" s="6">
        <v>0</v>
      </c>
      <c r="GD84" s="6">
        <v>0</v>
      </c>
      <c r="GE84" s="6">
        <f t="shared" ref="GE84:GE85" si="1595">GC84+GD84</f>
        <v>0</v>
      </c>
      <c r="GF84" s="6">
        <v>0</v>
      </c>
      <c r="GG84" s="6">
        <v>0</v>
      </c>
      <c r="GH84" s="6">
        <f t="shared" ref="GH84:GH85" si="1596">GG84+GF84</f>
        <v>0</v>
      </c>
      <c r="GI84" s="6">
        <v>0</v>
      </c>
      <c r="GJ84" s="6">
        <v>0</v>
      </c>
      <c r="GK84" s="6">
        <f t="shared" ref="GK84:GK85" si="1597">GJ84+GI84</f>
        <v>0</v>
      </c>
      <c r="GL84" s="10">
        <v>0</v>
      </c>
      <c r="GM84" s="10">
        <v>0</v>
      </c>
      <c r="GN84" s="10">
        <f t="shared" ref="GN84:GN85" si="1598">GM84+GL84</f>
        <v>0</v>
      </c>
      <c r="GO84" s="6">
        <v>0</v>
      </c>
      <c r="GP84" s="6">
        <v>0</v>
      </c>
      <c r="GQ84" s="6">
        <f t="shared" ref="GQ84:GQ85" si="1599">GP84+GO84</f>
        <v>0</v>
      </c>
      <c r="GR84" s="4">
        <v>0</v>
      </c>
      <c r="GS84" s="4">
        <v>0</v>
      </c>
      <c r="GT84" s="4">
        <v>0</v>
      </c>
      <c r="GU84" s="6">
        <v>0</v>
      </c>
      <c r="GV84" s="6">
        <v>0</v>
      </c>
      <c r="GW84" s="6">
        <f t="shared" si="1563"/>
        <v>0</v>
      </c>
      <c r="GX84" s="6">
        <v>35</v>
      </c>
      <c r="GY84" s="6">
        <v>0</v>
      </c>
      <c r="GZ84" s="6">
        <f t="shared" si="1564"/>
        <v>35</v>
      </c>
      <c r="HA84" s="10">
        <f t="shared" ref="HA84:HA85" si="1600">GO84+GL84+GI84+GF84+GC84+FZ84+FW84+FT84+FQ84+FN84+FK84+FH84+FE84+FB84+EY84+EV84+ES84+EP84+EM84+EJ84+EG84+ED84+EA84+GR84+GU84+GX84</f>
        <v>35</v>
      </c>
      <c r="HB84" s="10">
        <f t="shared" ref="HB84:HB85" si="1601">GP84+GM84+GJ84+GG84+GD84+GA84+FX84+FU84+FR84+FO84+FL84+FI84+FF84+FC84+EZ84+EW84+ET84+EQ84+EN84+EK84+EH84+EE84+EB84+GS84+GV84+GY84</f>
        <v>0</v>
      </c>
      <c r="HC84" s="10">
        <f t="shared" si="1567"/>
        <v>35</v>
      </c>
      <c r="HD84" s="2">
        <f t="shared" ref="HD84:HD85" si="1602">+DS84</f>
        <v>0</v>
      </c>
      <c r="HE84" s="2">
        <f t="shared" ref="HE84:HE85" si="1603">+DT84</f>
        <v>45</v>
      </c>
      <c r="HF84" s="2">
        <f t="shared" ref="HF84:HF85" si="1604">+DU84</f>
        <v>0</v>
      </c>
      <c r="HG84" s="2">
        <f t="shared" ref="HG84:HH85" si="1605">+DV84</f>
        <v>0</v>
      </c>
      <c r="HH84" s="10">
        <f t="shared" si="1605"/>
        <v>45</v>
      </c>
      <c r="HI84" s="9">
        <f t="shared" ref="HI84:HI85" si="1606">DX84</f>
        <v>1.1249999999999999E-3</v>
      </c>
      <c r="HJ84" s="9">
        <f t="shared" ref="HJ84:HJ85" si="1607">DY84</f>
        <v>0</v>
      </c>
      <c r="HK84" s="65">
        <f t="shared" si="1470"/>
        <v>1.1249999999999999E-3</v>
      </c>
      <c r="HL84" s="65">
        <f t="shared" si="1471"/>
        <v>1.1249999999999999E-3</v>
      </c>
      <c r="HM84" s="6">
        <f t="shared" si="1465"/>
        <v>40000</v>
      </c>
      <c r="HN84" s="6">
        <f t="shared" si="1466"/>
        <v>0</v>
      </c>
      <c r="HO84" s="10">
        <f t="shared" si="1467"/>
        <v>45</v>
      </c>
      <c r="HP84" s="10">
        <f t="shared" si="1468"/>
        <v>35</v>
      </c>
      <c r="HQ84" s="10">
        <f t="shared" si="1574"/>
        <v>10</v>
      </c>
      <c r="HR84" s="8">
        <v>11.9</v>
      </c>
      <c r="HS84" s="10">
        <f t="shared" si="1575"/>
        <v>119</v>
      </c>
      <c r="HT84" s="10">
        <f t="shared" si="1469"/>
        <v>-45</v>
      </c>
      <c r="HU84" s="66">
        <v>0</v>
      </c>
      <c r="HV84" s="6"/>
    </row>
    <row r="85" spans="1:230" s="44" customFormat="1" ht="33" customHeight="1" x14ac:dyDescent="0.5">
      <c r="A85" s="6">
        <v>6032</v>
      </c>
      <c r="B85" s="2" t="s">
        <v>242</v>
      </c>
      <c r="C85" s="2" t="s">
        <v>167</v>
      </c>
      <c r="D85" s="2" t="s">
        <v>204</v>
      </c>
      <c r="E85" s="35" t="s">
        <v>53</v>
      </c>
      <c r="F85" s="2">
        <v>1</v>
      </c>
      <c r="G85" s="1">
        <v>237691</v>
      </c>
      <c r="H85" s="41" t="s">
        <v>237</v>
      </c>
      <c r="I85" s="23">
        <v>1</v>
      </c>
      <c r="J85" s="9">
        <v>0</v>
      </c>
      <c r="K85" s="4">
        <v>18100</v>
      </c>
      <c r="L85" s="2"/>
      <c r="M85" s="4">
        <v>10000</v>
      </c>
      <c r="N85" s="6">
        <f t="shared" ref="N85" si="1608">L85+M85</f>
        <v>10000</v>
      </c>
      <c r="O85" s="6">
        <f t="shared" ref="O85" si="1609">L85*J85</f>
        <v>0</v>
      </c>
      <c r="P85" s="6">
        <f t="shared" ref="P85" si="1610">M85*J85</f>
        <v>0</v>
      </c>
      <c r="Q85" s="6">
        <f t="shared" ref="Q85" si="1611">O85+P85</f>
        <v>0</v>
      </c>
      <c r="R85" s="16">
        <v>0</v>
      </c>
      <c r="S85" s="16">
        <v>0</v>
      </c>
      <c r="T85" s="16">
        <v>0</v>
      </c>
      <c r="U85" s="16">
        <v>0</v>
      </c>
      <c r="V85" s="10">
        <f t="shared" ref="V85" si="1612">U85+T85+S85+R85</f>
        <v>0</v>
      </c>
      <c r="W85" s="10">
        <v>0</v>
      </c>
      <c r="X85" s="16">
        <v>0</v>
      </c>
      <c r="Y85" s="16">
        <v>0</v>
      </c>
      <c r="Z85" s="16">
        <v>0</v>
      </c>
      <c r="AA85" s="10">
        <f t="shared" si="1576"/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N85" s="16">
        <v>0</v>
      </c>
      <c r="AO85" s="16">
        <v>0</v>
      </c>
      <c r="AP85" s="16">
        <v>0</v>
      </c>
      <c r="AQ85" s="16">
        <v>0</v>
      </c>
      <c r="AR85" s="16">
        <v>0</v>
      </c>
      <c r="AS85" s="16">
        <v>0</v>
      </c>
      <c r="AT85" s="16">
        <v>0</v>
      </c>
      <c r="AU85" s="16">
        <v>0</v>
      </c>
      <c r="AV85" s="16">
        <v>0</v>
      </c>
      <c r="AW85" s="16">
        <v>0</v>
      </c>
      <c r="AX85" s="16">
        <v>0</v>
      </c>
      <c r="AY85" s="16">
        <v>0</v>
      </c>
      <c r="AZ85" s="16">
        <v>0</v>
      </c>
      <c r="BA85" s="16">
        <v>0</v>
      </c>
      <c r="BB85" s="16">
        <v>0</v>
      </c>
      <c r="BC85" s="16">
        <v>0</v>
      </c>
      <c r="BD85" s="16">
        <v>0</v>
      </c>
      <c r="BE85" s="16">
        <v>0</v>
      </c>
      <c r="BF85" s="16">
        <v>0</v>
      </c>
      <c r="BG85" s="16">
        <v>0</v>
      </c>
      <c r="BH85" s="16">
        <v>0</v>
      </c>
      <c r="BI85" s="16">
        <v>0</v>
      </c>
      <c r="BJ85" s="16">
        <v>0</v>
      </c>
      <c r="BK85" s="16">
        <v>0</v>
      </c>
      <c r="BL85" s="16">
        <v>0</v>
      </c>
      <c r="BM85" s="16">
        <v>0</v>
      </c>
      <c r="BN85" s="16">
        <v>0</v>
      </c>
      <c r="BO85" s="16">
        <v>0</v>
      </c>
      <c r="BP85" s="16">
        <v>0</v>
      </c>
      <c r="BQ85" s="16">
        <v>0</v>
      </c>
      <c r="BR85" s="16">
        <v>0</v>
      </c>
      <c r="BS85" s="16">
        <v>0</v>
      </c>
      <c r="BT85" s="16">
        <v>0</v>
      </c>
      <c r="BU85" s="16">
        <v>0</v>
      </c>
      <c r="BV85" s="16">
        <v>0</v>
      </c>
      <c r="BW85" s="16">
        <v>0</v>
      </c>
      <c r="BX85" s="16">
        <v>0</v>
      </c>
      <c r="BY85" s="16">
        <v>0</v>
      </c>
      <c r="BZ85" s="6">
        <v>0</v>
      </c>
      <c r="CA85" s="6">
        <v>0</v>
      </c>
      <c r="CB85" s="2">
        <v>0</v>
      </c>
      <c r="CC85" s="2">
        <v>0</v>
      </c>
      <c r="CD85" s="2">
        <v>0</v>
      </c>
      <c r="CE85" s="10">
        <f>IFERROR(VLOOKUP(G85,'[1]Ass MF'!G$2:H$491,2,0),0)</f>
        <v>0</v>
      </c>
      <c r="CF85" s="10">
        <v>0</v>
      </c>
      <c r="CG85" s="10">
        <v>0</v>
      </c>
      <c r="CH85" s="10">
        <v>0</v>
      </c>
      <c r="CI85" s="10">
        <f t="shared" si="1577"/>
        <v>0</v>
      </c>
      <c r="CJ85" s="4">
        <v>0</v>
      </c>
      <c r="CK85" s="4">
        <v>0</v>
      </c>
      <c r="CL85" s="4">
        <v>0</v>
      </c>
      <c r="CM85" s="4">
        <v>0</v>
      </c>
      <c r="CN85" s="4">
        <f t="shared" si="1578"/>
        <v>0</v>
      </c>
      <c r="CO85" s="2">
        <v>0</v>
      </c>
      <c r="CP85" s="2">
        <v>0</v>
      </c>
      <c r="CQ85" s="2">
        <v>0</v>
      </c>
      <c r="CR85" s="2">
        <v>0</v>
      </c>
      <c r="CS85" s="10">
        <f t="shared" si="1579"/>
        <v>0</v>
      </c>
      <c r="CT85" s="2">
        <v>0</v>
      </c>
      <c r="CU85" s="2">
        <v>0</v>
      </c>
      <c r="CV85" s="2">
        <v>0</v>
      </c>
      <c r="CW85" s="2">
        <v>0</v>
      </c>
      <c r="CX85" s="10">
        <f t="shared" si="1580"/>
        <v>0</v>
      </c>
      <c r="CY85" s="4">
        <v>0</v>
      </c>
      <c r="CZ85" s="4">
        <v>0</v>
      </c>
      <c r="DA85" s="4">
        <v>0</v>
      </c>
      <c r="DB85" s="4">
        <v>0</v>
      </c>
      <c r="DC85" s="4">
        <v>0</v>
      </c>
      <c r="DD85" s="4">
        <v>0</v>
      </c>
      <c r="DE85" s="4">
        <v>0</v>
      </c>
      <c r="DF85" s="4">
        <v>0</v>
      </c>
      <c r="DG85" s="4">
        <v>0</v>
      </c>
      <c r="DH85" s="4">
        <v>0</v>
      </c>
      <c r="DI85" s="10">
        <v>0</v>
      </c>
      <c r="DJ85" s="10">
        <v>0</v>
      </c>
      <c r="DK85" s="10">
        <f>IFERROR(VLOOKUP(G85,'[2]Rep MF'!G$2:H$233,2,0),0)</f>
        <v>0</v>
      </c>
      <c r="DL85" s="10">
        <v>0</v>
      </c>
      <c r="DM85" s="10">
        <f t="shared" ref="DM85" si="1613">DL85+DK85+DJ85+DI85</f>
        <v>0</v>
      </c>
      <c r="DN85" s="10">
        <v>0</v>
      </c>
      <c r="DO85" s="10">
        <v>6</v>
      </c>
      <c r="DP85" s="10">
        <v>0</v>
      </c>
      <c r="DQ85" s="10">
        <v>0</v>
      </c>
      <c r="DR85" s="10">
        <f t="shared" ref="DR85" si="1614">DQ85+DP85+DO85+DN85</f>
        <v>6</v>
      </c>
      <c r="DS85" s="10">
        <f t="shared" ref="DS85" si="1615">+R85+AB85+AG85+AL85+AQ85+AV85+BA85+BF85+BK85+BP85+BU85+W85+BZ85+CE85+CJ85+CO85+CT85+CY85+DD85+DI85+DN85</f>
        <v>0</v>
      </c>
      <c r="DT85" s="10">
        <f t="shared" ref="DT85:DU85" si="1616">+S85+AC85+AH85+AM85+AR85+AW85+BB85+BG85+BL85+BQ85+BV85+X85+CA85+CF85+CK85+CP85+CU85+CZ85+DE85+DJ85+DO85</f>
        <v>6</v>
      </c>
      <c r="DU85" s="10">
        <f t="shared" si="1616"/>
        <v>0</v>
      </c>
      <c r="DV85" s="10">
        <f t="shared" ref="DV85" si="1617">+U85+AE85+AJ85+AO85+AT85+AY85+BD85+BI85+BN85+BS85+BX85+Z85+CC85+CH85+CM85+CR85+CW85+DB85+DG85+DL85+DQ85</f>
        <v>0</v>
      </c>
      <c r="DW85" s="4">
        <f t="shared" ref="DW85" si="1618">DV85+DU85+DT85+DS85</f>
        <v>6</v>
      </c>
      <c r="DX85" s="12">
        <f t="shared" si="1581"/>
        <v>5.9999999999999995E-4</v>
      </c>
      <c r="DY85" s="9">
        <f t="shared" si="1582"/>
        <v>0</v>
      </c>
      <c r="DZ85" s="12">
        <f t="shared" si="1583"/>
        <v>5.9999999999999995E-4</v>
      </c>
      <c r="EA85" s="16">
        <v>0</v>
      </c>
      <c r="EB85" s="6">
        <v>0</v>
      </c>
      <c r="EC85" s="10">
        <f t="shared" si="1584"/>
        <v>0</v>
      </c>
      <c r="ED85" s="6">
        <v>0</v>
      </c>
      <c r="EE85" s="6">
        <v>0</v>
      </c>
      <c r="EF85" s="6">
        <v>0</v>
      </c>
      <c r="EG85" s="6">
        <v>0</v>
      </c>
      <c r="EH85" s="6">
        <v>0</v>
      </c>
      <c r="EI85" s="6">
        <v>0</v>
      </c>
      <c r="EJ85" s="6">
        <v>0</v>
      </c>
      <c r="EK85" s="6">
        <v>0</v>
      </c>
      <c r="EL85" s="6">
        <v>0</v>
      </c>
      <c r="EM85" s="6">
        <v>0</v>
      </c>
      <c r="EN85" s="6">
        <v>0</v>
      </c>
      <c r="EO85" s="6">
        <f t="shared" si="1585"/>
        <v>0</v>
      </c>
      <c r="EP85" s="6">
        <v>0</v>
      </c>
      <c r="EQ85" s="6">
        <v>0</v>
      </c>
      <c r="ER85" s="6">
        <v>0</v>
      </c>
      <c r="ES85" s="6">
        <v>0</v>
      </c>
      <c r="ET85" s="6">
        <v>0</v>
      </c>
      <c r="EU85" s="6">
        <v>0</v>
      </c>
      <c r="EV85" s="6">
        <v>0</v>
      </c>
      <c r="EW85" s="6">
        <v>0</v>
      </c>
      <c r="EX85" s="6">
        <v>0</v>
      </c>
      <c r="EY85" s="6">
        <v>0</v>
      </c>
      <c r="EZ85" s="6">
        <v>0</v>
      </c>
      <c r="FA85" s="6">
        <v>0</v>
      </c>
      <c r="FB85" s="6">
        <v>0</v>
      </c>
      <c r="FC85" s="6">
        <v>0</v>
      </c>
      <c r="FD85" s="6">
        <f t="shared" si="1586"/>
        <v>0</v>
      </c>
      <c r="FE85" s="6">
        <v>0</v>
      </c>
      <c r="FF85" s="6">
        <v>0</v>
      </c>
      <c r="FG85" s="6">
        <f t="shared" si="1587"/>
        <v>0</v>
      </c>
      <c r="FH85" s="6">
        <v>0</v>
      </c>
      <c r="FI85" s="6">
        <v>0</v>
      </c>
      <c r="FJ85" s="6">
        <f t="shared" si="1588"/>
        <v>0</v>
      </c>
      <c r="FK85" s="6">
        <v>0</v>
      </c>
      <c r="FL85" s="6">
        <v>0</v>
      </c>
      <c r="FM85" s="6">
        <f t="shared" si="1589"/>
        <v>0</v>
      </c>
      <c r="FN85" s="6">
        <v>0</v>
      </c>
      <c r="FO85" s="6">
        <v>0</v>
      </c>
      <c r="FP85" s="6">
        <f t="shared" si="1590"/>
        <v>0</v>
      </c>
      <c r="FQ85" s="6">
        <v>0</v>
      </c>
      <c r="FR85" s="6">
        <v>0</v>
      </c>
      <c r="FS85" s="6">
        <f t="shared" si="1591"/>
        <v>0</v>
      </c>
      <c r="FT85" s="6">
        <v>0</v>
      </c>
      <c r="FU85" s="6">
        <v>0</v>
      </c>
      <c r="FV85" s="6">
        <f t="shared" si="1592"/>
        <v>0</v>
      </c>
      <c r="FW85" s="6">
        <v>0</v>
      </c>
      <c r="FX85" s="6">
        <v>0</v>
      </c>
      <c r="FY85" s="6">
        <f t="shared" si="1593"/>
        <v>0</v>
      </c>
      <c r="FZ85" s="6">
        <v>0</v>
      </c>
      <c r="GA85" s="6">
        <v>0</v>
      </c>
      <c r="GB85" s="6">
        <f t="shared" si="1594"/>
        <v>0</v>
      </c>
      <c r="GC85" s="6">
        <v>0</v>
      </c>
      <c r="GD85" s="6">
        <v>0</v>
      </c>
      <c r="GE85" s="6">
        <f t="shared" si="1595"/>
        <v>0</v>
      </c>
      <c r="GF85" s="6">
        <v>0</v>
      </c>
      <c r="GG85" s="6">
        <v>0</v>
      </c>
      <c r="GH85" s="6">
        <f t="shared" si="1596"/>
        <v>0</v>
      </c>
      <c r="GI85" s="6">
        <v>0</v>
      </c>
      <c r="GJ85" s="6">
        <v>0</v>
      </c>
      <c r="GK85" s="6">
        <f t="shared" si="1597"/>
        <v>0</v>
      </c>
      <c r="GL85" s="10">
        <v>0</v>
      </c>
      <c r="GM85" s="10">
        <v>0</v>
      </c>
      <c r="GN85" s="10">
        <f t="shared" si="1598"/>
        <v>0</v>
      </c>
      <c r="GO85" s="6">
        <v>0</v>
      </c>
      <c r="GP85" s="6">
        <v>0</v>
      </c>
      <c r="GQ85" s="6">
        <f t="shared" si="1599"/>
        <v>0</v>
      </c>
      <c r="GR85" s="4">
        <v>0</v>
      </c>
      <c r="GS85" s="4">
        <v>0</v>
      </c>
      <c r="GT85" s="4">
        <v>0</v>
      </c>
      <c r="GU85" s="6">
        <v>0</v>
      </c>
      <c r="GV85" s="6">
        <v>0</v>
      </c>
      <c r="GW85" s="6">
        <f t="shared" ref="GW85" si="1619">GV85+GU85</f>
        <v>0</v>
      </c>
      <c r="GX85" s="6">
        <v>0</v>
      </c>
      <c r="GY85" s="6">
        <v>0</v>
      </c>
      <c r="GZ85" s="6">
        <f t="shared" ref="GZ85" si="1620">GY85+GX85</f>
        <v>0</v>
      </c>
      <c r="HA85" s="10">
        <f t="shared" si="1600"/>
        <v>0</v>
      </c>
      <c r="HB85" s="10">
        <f t="shared" si="1601"/>
        <v>0</v>
      </c>
      <c r="HC85" s="10">
        <f t="shared" ref="HC85" si="1621">HB85+HA85</f>
        <v>0</v>
      </c>
      <c r="HD85" s="2">
        <f t="shared" si="1602"/>
        <v>0</v>
      </c>
      <c r="HE85" s="2">
        <f t="shared" si="1603"/>
        <v>6</v>
      </c>
      <c r="HF85" s="2">
        <f t="shared" si="1604"/>
        <v>0</v>
      </c>
      <c r="HG85" s="2">
        <f t="shared" si="1605"/>
        <v>0</v>
      </c>
      <c r="HH85" s="10">
        <f t="shared" si="1605"/>
        <v>6</v>
      </c>
      <c r="HI85" s="9">
        <f t="shared" si="1606"/>
        <v>5.9999999999999995E-4</v>
      </c>
      <c r="HJ85" s="9">
        <f t="shared" si="1607"/>
        <v>0</v>
      </c>
      <c r="HK85" s="65">
        <f t="shared" si="1470"/>
        <v>5.9999999999999995E-4</v>
      </c>
      <c r="HL85" s="65">
        <f t="shared" si="1471"/>
        <v>5.9999999999999995E-4</v>
      </c>
      <c r="HM85" s="6">
        <f t="shared" si="1465"/>
        <v>10000</v>
      </c>
      <c r="HN85" s="6">
        <f t="shared" si="1466"/>
        <v>0</v>
      </c>
      <c r="HO85" s="10">
        <f t="shared" si="1467"/>
        <v>6</v>
      </c>
      <c r="HP85" s="10">
        <f t="shared" si="1468"/>
        <v>0</v>
      </c>
      <c r="HQ85" s="10">
        <f t="shared" ref="HQ85" si="1622">HO85-HP85</f>
        <v>6</v>
      </c>
      <c r="HR85" s="8">
        <v>31.05</v>
      </c>
      <c r="HS85" s="10">
        <f t="shared" ref="HS85" si="1623">HR85*HQ85</f>
        <v>186.3</v>
      </c>
      <c r="HT85" s="10">
        <f t="shared" si="1469"/>
        <v>-6</v>
      </c>
      <c r="HU85" s="66">
        <v>0</v>
      </c>
      <c r="HV85" s="6"/>
    </row>
    <row r="86" spans="1:230" s="44" customFormat="1" ht="33" customHeight="1" x14ac:dyDescent="0.5">
      <c r="A86" s="6">
        <v>6133</v>
      </c>
      <c r="B86" s="2" t="s">
        <v>246</v>
      </c>
      <c r="C86" s="2" t="s">
        <v>167</v>
      </c>
      <c r="D86" s="2" t="s">
        <v>204</v>
      </c>
      <c r="E86" s="35" t="s">
        <v>53</v>
      </c>
      <c r="F86" s="2">
        <v>60</v>
      </c>
      <c r="G86" s="1">
        <v>263954</v>
      </c>
      <c r="H86" s="41" t="s">
        <v>245</v>
      </c>
      <c r="I86" s="23">
        <v>1.02</v>
      </c>
      <c r="J86" s="9">
        <v>2.0000000000000018E-2</v>
      </c>
      <c r="K86" s="4">
        <v>11271</v>
      </c>
      <c r="L86" s="2"/>
      <c r="M86" s="4">
        <v>11000</v>
      </c>
      <c r="N86" s="6">
        <f t="shared" ref="N86" si="1624">L86+M86</f>
        <v>11000</v>
      </c>
      <c r="O86" s="6">
        <f t="shared" ref="O86" si="1625">L86*J86</f>
        <v>0</v>
      </c>
      <c r="P86" s="6">
        <f t="shared" ref="P86" si="1626">M86*J86</f>
        <v>220.0000000000002</v>
      </c>
      <c r="Q86" s="6">
        <f t="shared" ref="Q86" si="1627">O86+P86</f>
        <v>220.0000000000002</v>
      </c>
      <c r="R86" s="16">
        <v>0</v>
      </c>
      <c r="S86" s="16">
        <v>0</v>
      </c>
      <c r="T86" s="16">
        <v>0</v>
      </c>
      <c r="U86" s="16">
        <v>0</v>
      </c>
      <c r="V86" s="10">
        <f t="shared" ref="V86" si="1628">U86+T86+S86+R86</f>
        <v>0</v>
      </c>
      <c r="W86" s="10">
        <v>0</v>
      </c>
      <c r="X86" s="16">
        <v>0</v>
      </c>
      <c r="Y86" s="16">
        <v>0</v>
      </c>
      <c r="Z86" s="16">
        <v>0</v>
      </c>
      <c r="AA86" s="10">
        <f t="shared" ref="AA86" si="1629">SUM(W86:Z86)</f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  <c r="AK86" s="16">
        <v>0</v>
      </c>
      <c r="AL86" s="16">
        <v>0</v>
      </c>
      <c r="AM86" s="16">
        <v>0</v>
      </c>
      <c r="AN86" s="16">
        <v>0</v>
      </c>
      <c r="AO86" s="16">
        <v>0</v>
      </c>
      <c r="AP86" s="16">
        <v>0</v>
      </c>
      <c r="AQ86" s="16">
        <v>0</v>
      </c>
      <c r="AR86" s="16">
        <v>0</v>
      </c>
      <c r="AS86" s="16">
        <v>0</v>
      </c>
      <c r="AT86" s="16">
        <v>0</v>
      </c>
      <c r="AU86" s="16">
        <v>0</v>
      </c>
      <c r="AV86" s="16">
        <v>0</v>
      </c>
      <c r="AW86" s="16">
        <v>0</v>
      </c>
      <c r="AX86" s="16">
        <v>0</v>
      </c>
      <c r="AY86" s="16">
        <v>0</v>
      </c>
      <c r="AZ86" s="16">
        <v>0</v>
      </c>
      <c r="BA86" s="16">
        <v>0</v>
      </c>
      <c r="BB86" s="16">
        <v>0</v>
      </c>
      <c r="BC86" s="16">
        <v>0</v>
      </c>
      <c r="BD86" s="16">
        <v>0</v>
      </c>
      <c r="BE86" s="16">
        <v>0</v>
      </c>
      <c r="BF86" s="16">
        <v>0</v>
      </c>
      <c r="BG86" s="16">
        <v>0</v>
      </c>
      <c r="BH86" s="16">
        <v>0</v>
      </c>
      <c r="BI86" s="16">
        <v>0</v>
      </c>
      <c r="BJ86" s="16">
        <v>0</v>
      </c>
      <c r="BK86" s="16">
        <v>0</v>
      </c>
      <c r="BL86" s="16">
        <v>0</v>
      </c>
      <c r="BM86" s="16">
        <v>0</v>
      </c>
      <c r="BN86" s="16">
        <v>0</v>
      </c>
      <c r="BO86" s="16">
        <v>0</v>
      </c>
      <c r="BP86" s="16">
        <v>0</v>
      </c>
      <c r="BQ86" s="16">
        <v>0</v>
      </c>
      <c r="BR86" s="16">
        <v>0</v>
      </c>
      <c r="BS86" s="16">
        <v>0</v>
      </c>
      <c r="BT86" s="16">
        <v>0</v>
      </c>
      <c r="BU86" s="16">
        <v>0</v>
      </c>
      <c r="BV86" s="16">
        <v>0</v>
      </c>
      <c r="BW86" s="16">
        <v>0</v>
      </c>
      <c r="BX86" s="16">
        <v>0</v>
      </c>
      <c r="BY86" s="16">
        <v>0</v>
      </c>
      <c r="BZ86" s="6">
        <v>0</v>
      </c>
      <c r="CA86" s="6">
        <v>0</v>
      </c>
      <c r="CB86" s="2">
        <v>0</v>
      </c>
      <c r="CC86" s="2">
        <v>0</v>
      </c>
      <c r="CD86" s="2">
        <v>0</v>
      </c>
      <c r="CE86" s="10">
        <f>IFERROR(VLOOKUP(G86,'[1]Ass MF'!G$2:H$491,2,0),0)</f>
        <v>0</v>
      </c>
      <c r="CF86" s="10">
        <v>0</v>
      </c>
      <c r="CG86" s="10">
        <v>0</v>
      </c>
      <c r="CH86" s="10">
        <v>0</v>
      </c>
      <c r="CI86" s="10">
        <f t="shared" ref="CI86" si="1630">CH86+CG86+CF86+CE86</f>
        <v>0</v>
      </c>
      <c r="CJ86" s="4">
        <v>0</v>
      </c>
      <c r="CK86" s="4">
        <v>0</v>
      </c>
      <c r="CL86" s="4">
        <v>0</v>
      </c>
      <c r="CM86" s="4">
        <v>0</v>
      </c>
      <c r="CN86" s="4">
        <f t="shared" ref="CN86" si="1631">CM86+CL86+CK86+CJ86</f>
        <v>0</v>
      </c>
      <c r="CO86" s="2">
        <v>0</v>
      </c>
      <c r="CP86" s="2">
        <v>0</v>
      </c>
      <c r="CQ86" s="2">
        <v>0</v>
      </c>
      <c r="CR86" s="2">
        <v>0</v>
      </c>
      <c r="CS86" s="10">
        <f t="shared" ref="CS86" si="1632">CR86+CQ86+CP86+CO86</f>
        <v>0</v>
      </c>
      <c r="CT86" s="2">
        <v>0</v>
      </c>
      <c r="CU86" s="2">
        <v>0</v>
      </c>
      <c r="CV86" s="2">
        <v>0</v>
      </c>
      <c r="CW86" s="2">
        <v>0</v>
      </c>
      <c r="CX86" s="10">
        <f t="shared" ref="CX86" si="1633">CW86+CV86+CU86+CT86</f>
        <v>0</v>
      </c>
      <c r="CY86" s="4">
        <v>0</v>
      </c>
      <c r="CZ86" s="4">
        <v>0</v>
      </c>
      <c r="DA86" s="4">
        <v>0</v>
      </c>
      <c r="DB86" s="4">
        <v>0</v>
      </c>
      <c r="DC86" s="4">
        <v>0</v>
      </c>
      <c r="DD86" s="4">
        <v>0</v>
      </c>
      <c r="DE86" s="4">
        <v>0</v>
      </c>
      <c r="DF86" s="4">
        <v>0</v>
      </c>
      <c r="DG86" s="4">
        <v>0</v>
      </c>
      <c r="DH86" s="4">
        <v>0</v>
      </c>
      <c r="DI86" s="10">
        <v>0</v>
      </c>
      <c r="DJ86" s="10">
        <v>356</v>
      </c>
      <c r="DK86" s="10">
        <f>IFERROR(VLOOKUP(G86,'[2]Rep MF'!G$2:H$233,2,0),0)</f>
        <v>0</v>
      </c>
      <c r="DL86" s="10">
        <v>0</v>
      </c>
      <c r="DM86" s="10">
        <f t="shared" ref="DM86" si="1634">DL86+DK86+DJ86+DI86</f>
        <v>356</v>
      </c>
      <c r="DN86" s="10">
        <v>0</v>
      </c>
      <c r="DO86" s="10">
        <v>10</v>
      </c>
      <c r="DP86" s="10">
        <v>0</v>
      </c>
      <c r="DQ86" s="10">
        <v>0</v>
      </c>
      <c r="DR86" s="10">
        <f t="shared" ref="DR86" si="1635">DQ86+DP86+DO86+DN86</f>
        <v>10</v>
      </c>
      <c r="DS86" s="10">
        <f t="shared" ref="DS86" si="1636">+R86+AB86+AG86+AL86+AQ86+AV86+BA86+BF86+BK86+BP86+BU86+W86+BZ86+CE86+CJ86+CO86+CT86+CY86+DD86+DI86+DN86</f>
        <v>0</v>
      </c>
      <c r="DT86" s="10">
        <f t="shared" ref="DT86:DU86" si="1637">+S86+AC86+AH86+AM86+AR86+AW86+BB86+BG86+BL86+BQ86+BV86+X86+CA86+CF86+CK86+CP86+CU86+CZ86+DE86+DJ86+DO86</f>
        <v>366</v>
      </c>
      <c r="DU86" s="10">
        <f t="shared" si="1637"/>
        <v>0</v>
      </c>
      <c r="DV86" s="10">
        <f t="shared" ref="DV86" si="1638">+U86+AE86+AJ86+AO86+AT86+AY86+BD86+BI86+BN86+BS86+BX86+Z86+CC86+CH86+CM86+CR86+CW86+DB86+DG86+DL86+DQ86</f>
        <v>0</v>
      </c>
      <c r="DW86" s="4">
        <f t="shared" ref="DW86" si="1639">DV86+DU86+DT86+DS86</f>
        <v>366</v>
      </c>
      <c r="DX86" s="12">
        <f t="shared" ref="DX86" si="1640">(DS86+DT86)/N86</f>
        <v>3.3272727272727273E-2</v>
      </c>
      <c r="DY86" s="9">
        <f t="shared" ref="DY86" si="1641">(DU86+DV86)/N86</f>
        <v>0</v>
      </c>
      <c r="DZ86" s="12">
        <f t="shared" ref="DZ86" si="1642">+DW86/N86</f>
        <v>3.3272727272727273E-2</v>
      </c>
      <c r="EA86" s="16">
        <v>0</v>
      </c>
      <c r="EB86" s="6">
        <v>0</v>
      </c>
      <c r="EC86" s="10">
        <f t="shared" ref="EC86" si="1643">EA86+EB86</f>
        <v>0</v>
      </c>
      <c r="ED86" s="6">
        <v>0</v>
      </c>
      <c r="EE86" s="6">
        <v>0</v>
      </c>
      <c r="EF86" s="6">
        <v>0</v>
      </c>
      <c r="EG86" s="6">
        <v>0</v>
      </c>
      <c r="EH86" s="6">
        <v>0</v>
      </c>
      <c r="EI86" s="6">
        <v>0</v>
      </c>
      <c r="EJ86" s="6">
        <v>0</v>
      </c>
      <c r="EK86" s="6">
        <v>0</v>
      </c>
      <c r="EL86" s="6">
        <v>0</v>
      </c>
      <c r="EM86" s="6">
        <v>0</v>
      </c>
      <c r="EN86" s="6">
        <v>0</v>
      </c>
      <c r="EO86" s="6">
        <f t="shared" ref="EO86" si="1644">EM86+EN86</f>
        <v>0</v>
      </c>
      <c r="EP86" s="6">
        <v>0</v>
      </c>
      <c r="EQ86" s="6">
        <v>0</v>
      </c>
      <c r="ER86" s="6">
        <v>0</v>
      </c>
      <c r="ES86" s="6">
        <v>0</v>
      </c>
      <c r="ET86" s="6">
        <v>0</v>
      </c>
      <c r="EU86" s="6">
        <v>0</v>
      </c>
      <c r="EV86" s="6">
        <v>0</v>
      </c>
      <c r="EW86" s="6">
        <v>0</v>
      </c>
      <c r="EX86" s="6">
        <v>0</v>
      </c>
      <c r="EY86" s="6">
        <v>0</v>
      </c>
      <c r="EZ86" s="6">
        <v>0</v>
      </c>
      <c r="FA86" s="6">
        <v>0</v>
      </c>
      <c r="FB86" s="6">
        <v>0</v>
      </c>
      <c r="FC86" s="6">
        <v>0</v>
      </c>
      <c r="FD86" s="6">
        <f t="shared" ref="FD86" si="1645">FB86+FC86</f>
        <v>0</v>
      </c>
      <c r="FE86" s="6">
        <v>0</v>
      </c>
      <c r="FF86" s="6">
        <v>0</v>
      </c>
      <c r="FG86" s="6">
        <f t="shared" ref="FG86" si="1646">FE86+FF86</f>
        <v>0</v>
      </c>
      <c r="FH86" s="6">
        <v>0</v>
      </c>
      <c r="FI86" s="6">
        <v>0</v>
      </c>
      <c r="FJ86" s="6">
        <f t="shared" ref="FJ86" si="1647">FH86+FI86</f>
        <v>0</v>
      </c>
      <c r="FK86" s="6">
        <v>0</v>
      </c>
      <c r="FL86" s="6">
        <v>0</v>
      </c>
      <c r="FM86" s="6">
        <f t="shared" ref="FM86" si="1648">FL86+FK86</f>
        <v>0</v>
      </c>
      <c r="FN86" s="6">
        <v>0</v>
      </c>
      <c r="FO86" s="6">
        <v>0</v>
      </c>
      <c r="FP86" s="6">
        <f t="shared" ref="FP86" si="1649">FO86+FN86</f>
        <v>0</v>
      </c>
      <c r="FQ86" s="6">
        <v>0</v>
      </c>
      <c r="FR86" s="6">
        <v>0</v>
      </c>
      <c r="FS86" s="6">
        <f t="shared" ref="FS86" si="1650">FQ86+FR86</f>
        <v>0</v>
      </c>
      <c r="FT86" s="6">
        <v>0</v>
      </c>
      <c r="FU86" s="6">
        <v>0</v>
      </c>
      <c r="FV86" s="6">
        <f t="shared" ref="FV86" si="1651">FU86+FT86</f>
        <v>0</v>
      </c>
      <c r="FW86" s="6">
        <v>0</v>
      </c>
      <c r="FX86" s="6">
        <v>0</v>
      </c>
      <c r="FY86" s="6">
        <f t="shared" ref="FY86" si="1652">FX86+FW86</f>
        <v>0</v>
      </c>
      <c r="FZ86" s="6">
        <v>0</v>
      </c>
      <c r="GA86" s="6">
        <v>0</v>
      </c>
      <c r="GB86" s="6">
        <f t="shared" ref="GB86" si="1653">FZ86+GA86</f>
        <v>0</v>
      </c>
      <c r="GC86" s="6">
        <v>0</v>
      </c>
      <c r="GD86" s="6">
        <v>0</v>
      </c>
      <c r="GE86" s="6">
        <f t="shared" ref="GE86" si="1654">GC86+GD86</f>
        <v>0</v>
      </c>
      <c r="GF86" s="6">
        <v>0</v>
      </c>
      <c r="GG86" s="6">
        <v>0</v>
      </c>
      <c r="GH86" s="6">
        <f t="shared" ref="GH86" si="1655">GG86+GF86</f>
        <v>0</v>
      </c>
      <c r="GI86" s="6">
        <v>0</v>
      </c>
      <c r="GJ86" s="6">
        <v>0</v>
      </c>
      <c r="GK86" s="6">
        <f t="shared" ref="GK86" si="1656">GJ86+GI86</f>
        <v>0</v>
      </c>
      <c r="GL86" s="10">
        <v>0</v>
      </c>
      <c r="GM86" s="10">
        <v>0</v>
      </c>
      <c r="GN86" s="10">
        <f t="shared" ref="GN86" si="1657">GM86+GL86</f>
        <v>0</v>
      </c>
      <c r="GO86" s="6">
        <v>0</v>
      </c>
      <c r="GP86" s="6">
        <v>0</v>
      </c>
      <c r="GQ86" s="6">
        <f t="shared" ref="GQ86" si="1658">GP86+GO86</f>
        <v>0</v>
      </c>
      <c r="GR86" s="4">
        <v>0</v>
      </c>
      <c r="GS86" s="4">
        <v>0</v>
      </c>
      <c r="GT86" s="4">
        <v>0</v>
      </c>
      <c r="GU86" s="6">
        <v>0</v>
      </c>
      <c r="GV86" s="6">
        <v>0</v>
      </c>
      <c r="GW86" s="6">
        <f t="shared" ref="GW86" si="1659">GV86+GU86</f>
        <v>0</v>
      </c>
      <c r="GX86" s="6">
        <v>95.999999999999773</v>
      </c>
      <c r="GY86" s="6">
        <v>0</v>
      </c>
      <c r="GZ86" s="6">
        <f t="shared" ref="GZ86" si="1660">GY86+GX86</f>
        <v>95.999999999999773</v>
      </c>
      <c r="HA86" s="10">
        <f t="shared" ref="HA86:HA89" si="1661">GO86+GL86+GI86+GF86+GC86+FZ86+FW86+FT86+FQ86+FN86+FK86+FH86+FE86+FB86+EY86+EV86+ES86+EP86+EM86+EJ86+EG86+ED86+EA86+GR86+GU86+GX86</f>
        <v>95.999999999999773</v>
      </c>
      <c r="HB86" s="10">
        <f t="shared" ref="HB86:HB89" si="1662">GP86+GM86+GJ86+GG86+GD86+GA86+FX86+FU86+FR86+FO86+FL86+FI86+FF86+FC86+EZ86+EW86+ET86+EQ86+EN86+EK86+EH86+EE86+EB86+GS86+GV86+GY86</f>
        <v>0</v>
      </c>
      <c r="HC86" s="10">
        <f t="shared" ref="HC86" si="1663">HB86+HA86</f>
        <v>95.999999999999773</v>
      </c>
      <c r="HD86" s="2">
        <f t="shared" ref="HD86" si="1664">+DS86</f>
        <v>0</v>
      </c>
      <c r="HE86" s="2">
        <f t="shared" ref="HE86" si="1665">+DT86</f>
        <v>366</v>
      </c>
      <c r="HF86" s="2">
        <f t="shared" ref="HF86" si="1666">+DU86</f>
        <v>0</v>
      </c>
      <c r="HG86" s="2">
        <f t="shared" ref="HG86:HH86" si="1667">+DV86</f>
        <v>0</v>
      </c>
      <c r="HH86" s="10">
        <f t="shared" si="1667"/>
        <v>366</v>
      </c>
      <c r="HI86" s="9">
        <f t="shared" ref="HI86" si="1668">DX86</f>
        <v>3.3272727272727273E-2</v>
      </c>
      <c r="HJ86" s="9">
        <f t="shared" ref="HJ86" si="1669">DY86</f>
        <v>0</v>
      </c>
      <c r="HK86" s="65">
        <f t="shared" si="1470"/>
        <v>3.3272727272727273E-2</v>
      </c>
      <c r="HL86" s="65">
        <f t="shared" si="1471"/>
        <v>2.8727272727272726E-2</v>
      </c>
      <c r="HM86" s="6">
        <f t="shared" si="1465"/>
        <v>11000</v>
      </c>
      <c r="HN86" s="6">
        <f t="shared" si="1466"/>
        <v>220.0000000000002</v>
      </c>
      <c r="HO86" s="10">
        <f t="shared" si="1467"/>
        <v>145.9999999999998</v>
      </c>
      <c r="HP86" s="10">
        <f t="shared" si="1468"/>
        <v>95.999999999999773</v>
      </c>
      <c r="HQ86" s="10">
        <f t="shared" ref="HQ86" si="1670">HO86-HP86</f>
        <v>50.000000000000028</v>
      </c>
      <c r="HR86" s="8">
        <v>8.9663000000000004</v>
      </c>
      <c r="HS86" s="10">
        <f t="shared" ref="HS86" si="1671">HR86*HQ86</f>
        <v>448.31500000000028</v>
      </c>
      <c r="HT86" s="10">
        <f t="shared" si="1469"/>
        <v>-145.9999999999998</v>
      </c>
      <c r="HU86" s="66">
        <v>50</v>
      </c>
      <c r="HV86" s="6"/>
    </row>
    <row r="87" spans="1:230" s="44" customFormat="1" ht="33" customHeight="1" x14ac:dyDescent="0.5">
      <c r="A87" s="6">
        <v>6147</v>
      </c>
      <c r="B87" s="2" t="s">
        <v>181</v>
      </c>
      <c r="C87" s="2" t="s">
        <v>167</v>
      </c>
      <c r="D87" s="2" t="s">
        <v>204</v>
      </c>
      <c r="E87" s="35" t="s">
        <v>53</v>
      </c>
      <c r="F87" s="2">
        <v>39</v>
      </c>
      <c r="G87" s="1">
        <v>262717</v>
      </c>
      <c r="H87" s="41" t="s">
        <v>249</v>
      </c>
      <c r="I87" s="23">
        <v>1</v>
      </c>
      <c r="J87" s="9">
        <v>0</v>
      </c>
      <c r="K87" s="4">
        <v>20000</v>
      </c>
      <c r="L87" s="2"/>
      <c r="M87" s="4">
        <v>20000</v>
      </c>
      <c r="N87" s="6">
        <f t="shared" ref="N87:N92" si="1672">L87+M87</f>
        <v>20000</v>
      </c>
      <c r="O87" s="6">
        <f t="shared" ref="O87:O92" si="1673">L87*J87</f>
        <v>0</v>
      </c>
      <c r="P87" s="6">
        <f t="shared" ref="P87:P92" si="1674">M87*J87</f>
        <v>0</v>
      </c>
      <c r="Q87" s="6">
        <f t="shared" ref="Q87:Q92" si="1675">O87+P87</f>
        <v>0</v>
      </c>
      <c r="R87" s="16">
        <v>0</v>
      </c>
      <c r="S87" s="16">
        <v>0</v>
      </c>
      <c r="T87" s="16">
        <v>0</v>
      </c>
      <c r="U87" s="16">
        <v>0</v>
      </c>
      <c r="V87" s="10">
        <f t="shared" ref="V87:V89" si="1676">U87+T87+S87+R87</f>
        <v>0</v>
      </c>
      <c r="W87" s="10">
        <v>0</v>
      </c>
      <c r="X87" s="16">
        <v>0</v>
      </c>
      <c r="Y87" s="16">
        <v>0</v>
      </c>
      <c r="Z87" s="16">
        <v>0</v>
      </c>
      <c r="AA87" s="10">
        <f t="shared" ref="AA87:AA89" si="1677">SUM(W87:Z87)</f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  <c r="AK87" s="16">
        <v>0</v>
      </c>
      <c r="AL87" s="16">
        <v>0</v>
      </c>
      <c r="AM87" s="16">
        <v>0</v>
      </c>
      <c r="AN87" s="16">
        <v>0</v>
      </c>
      <c r="AO87" s="16">
        <v>0</v>
      </c>
      <c r="AP87" s="16">
        <v>0</v>
      </c>
      <c r="AQ87" s="16">
        <v>0</v>
      </c>
      <c r="AR87" s="16">
        <v>0</v>
      </c>
      <c r="AS87" s="16">
        <v>0</v>
      </c>
      <c r="AT87" s="16">
        <v>0</v>
      </c>
      <c r="AU87" s="16">
        <v>0</v>
      </c>
      <c r="AV87" s="16">
        <v>0</v>
      </c>
      <c r="AW87" s="16">
        <v>0</v>
      </c>
      <c r="AX87" s="16">
        <v>0</v>
      </c>
      <c r="AY87" s="16">
        <v>0</v>
      </c>
      <c r="AZ87" s="16">
        <v>0</v>
      </c>
      <c r="BA87" s="16">
        <v>0</v>
      </c>
      <c r="BB87" s="16">
        <v>0</v>
      </c>
      <c r="BC87" s="16">
        <v>0</v>
      </c>
      <c r="BD87" s="16">
        <v>0</v>
      </c>
      <c r="BE87" s="16">
        <v>0</v>
      </c>
      <c r="BF87" s="16">
        <v>0</v>
      </c>
      <c r="BG87" s="16">
        <v>0</v>
      </c>
      <c r="BH87" s="16">
        <v>0</v>
      </c>
      <c r="BI87" s="16">
        <v>0</v>
      </c>
      <c r="BJ87" s="16">
        <v>0</v>
      </c>
      <c r="BK87" s="16">
        <v>0</v>
      </c>
      <c r="BL87" s="16">
        <v>0</v>
      </c>
      <c r="BM87" s="16">
        <v>0</v>
      </c>
      <c r="BN87" s="16">
        <v>0</v>
      </c>
      <c r="BO87" s="16">
        <v>0</v>
      </c>
      <c r="BP87" s="16">
        <v>0</v>
      </c>
      <c r="BQ87" s="16">
        <v>0</v>
      </c>
      <c r="BR87" s="16">
        <v>0</v>
      </c>
      <c r="BS87" s="16">
        <v>0</v>
      </c>
      <c r="BT87" s="16">
        <v>0</v>
      </c>
      <c r="BU87" s="16">
        <v>0</v>
      </c>
      <c r="BV87" s="16">
        <v>0</v>
      </c>
      <c r="BW87" s="16">
        <v>0</v>
      </c>
      <c r="BX87" s="16">
        <v>0</v>
      </c>
      <c r="BY87" s="16">
        <v>0</v>
      </c>
      <c r="BZ87" s="6">
        <v>0</v>
      </c>
      <c r="CA87" s="6">
        <v>0</v>
      </c>
      <c r="CB87" s="2">
        <v>0</v>
      </c>
      <c r="CC87" s="2">
        <v>0</v>
      </c>
      <c r="CD87" s="2">
        <v>0</v>
      </c>
      <c r="CE87" s="10">
        <f>IFERROR(VLOOKUP(G87,'[1]Ass MF'!G$2:H$491,2,0),0)</f>
        <v>0</v>
      </c>
      <c r="CF87" s="10">
        <v>0</v>
      </c>
      <c r="CG87" s="10">
        <v>0</v>
      </c>
      <c r="CH87" s="10">
        <v>0</v>
      </c>
      <c r="CI87" s="10">
        <f t="shared" ref="CI87:CI89" si="1678">CH87+CG87+CF87+CE87</f>
        <v>0</v>
      </c>
      <c r="CJ87" s="4">
        <v>0</v>
      </c>
      <c r="CK87" s="4">
        <v>0</v>
      </c>
      <c r="CL87" s="4">
        <v>0</v>
      </c>
      <c r="CM87" s="4">
        <v>0</v>
      </c>
      <c r="CN87" s="4">
        <f t="shared" ref="CN87:CN89" si="1679">CM87+CL87+CK87+CJ87</f>
        <v>0</v>
      </c>
      <c r="CO87" s="2">
        <v>0</v>
      </c>
      <c r="CP87" s="2">
        <v>0</v>
      </c>
      <c r="CQ87" s="2">
        <v>0</v>
      </c>
      <c r="CR87" s="2">
        <v>0</v>
      </c>
      <c r="CS87" s="10">
        <f t="shared" ref="CS87:CS89" si="1680">CR87+CQ87+CP87+CO87</f>
        <v>0</v>
      </c>
      <c r="CT87" s="2">
        <v>0</v>
      </c>
      <c r="CU87" s="2">
        <v>0</v>
      </c>
      <c r="CV87" s="2">
        <v>0</v>
      </c>
      <c r="CW87" s="2">
        <v>0</v>
      </c>
      <c r="CX87" s="10">
        <f t="shared" ref="CX87:CX89" si="1681">CW87+CV87+CU87+CT87</f>
        <v>0</v>
      </c>
      <c r="CY87" s="4">
        <v>0</v>
      </c>
      <c r="CZ87" s="4">
        <v>0</v>
      </c>
      <c r="DA87" s="4">
        <v>0</v>
      </c>
      <c r="DB87" s="4">
        <v>0</v>
      </c>
      <c r="DC87" s="4">
        <v>0</v>
      </c>
      <c r="DD87" s="4">
        <v>0</v>
      </c>
      <c r="DE87" s="4">
        <v>0</v>
      </c>
      <c r="DF87" s="4">
        <v>0</v>
      </c>
      <c r="DG87" s="4">
        <v>0</v>
      </c>
      <c r="DH87" s="4">
        <v>0</v>
      </c>
      <c r="DI87" s="10">
        <v>29</v>
      </c>
      <c r="DJ87" s="10">
        <v>0</v>
      </c>
      <c r="DK87" s="10">
        <f>IFERROR(VLOOKUP(G87,'[2]Rep MF'!G$2:H$233,2,0),0)</f>
        <v>0</v>
      </c>
      <c r="DL87" s="10">
        <v>0</v>
      </c>
      <c r="DM87" s="10">
        <f t="shared" ref="DM87:DM89" si="1682">DL87+DK87+DJ87+DI87</f>
        <v>29</v>
      </c>
      <c r="DN87" s="10">
        <v>14</v>
      </c>
      <c r="DO87" s="10">
        <v>0</v>
      </c>
      <c r="DP87" s="10">
        <v>0</v>
      </c>
      <c r="DQ87" s="10">
        <v>0</v>
      </c>
      <c r="DR87" s="10">
        <f t="shared" ref="DR87:DR92" si="1683">DQ87+DP87+DO87+DN87</f>
        <v>14</v>
      </c>
      <c r="DS87" s="10">
        <f t="shared" ref="DS87:DS89" si="1684">+R87+AB87+AG87+AL87+AQ87+AV87+BA87+BF87+BK87+BP87+BU87+W87+BZ87+CE87+CJ87+CO87+CT87+CY87+DD87+DI87+DN87</f>
        <v>43</v>
      </c>
      <c r="DT87" s="10">
        <f t="shared" ref="DT87:DT89" si="1685">+S87+AC87+AH87+AM87+AR87+AW87+BB87+BG87+BL87+BQ87+BV87+X87+CA87+CF87+CK87+CP87+CU87+CZ87+DE87+DJ87+DO87</f>
        <v>0</v>
      </c>
      <c r="DU87" s="10">
        <f t="shared" ref="DU87:DU89" si="1686">+T87+AD87+AI87+AN87+AS87+AX87+BC87+BH87+BM87+BR87+BW87+Y87+CB87+CG87+CL87+CQ87+CV87+DA87+DF87+DK87+DP87</f>
        <v>0</v>
      </c>
      <c r="DV87" s="10">
        <f t="shared" ref="DV87:DV89" si="1687">+U87+AE87+AJ87+AO87+AT87+AY87+BD87+BI87+BN87+BS87+BX87+Z87+CC87+CH87+CM87+CR87+CW87+DB87+DG87+DL87+DQ87</f>
        <v>0</v>
      </c>
      <c r="DW87" s="4">
        <f t="shared" ref="DW87:DW92" si="1688">DV87+DU87+DT87+DS87</f>
        <v>43</v>
      </c>
      <c r="DX87" s="12">
        <f t="shared" ref="DX87:DX89" si="1689">(DS87+DT87)/N87</f>
        <v>2.15E-3</v>
      </c>
      <c r="DY87" s="9">
        <f t="shared" ref="DY87:DY89" si="1690">(DU87+DV87)/N87</f>
        <v>0</v>
      </c>
      <c r="DZ87" s="12">
        <f t="shared" ref="DZ87:DZ89" si="1691">+DW87/N87</f>
        <v>2.15E-3</v>
      </c>
      <c r="EA87" s="16">
        <v>0</v>
      </c>
      <c r="EB87" s="6">
        <v>0</v>
      </c>
      <c r="EC87" s="10">
        <f t="shared" ref="EC87:EC89" si="1692">EA87+EB87</f>
        <v>0</v>
      </c>
      <c r="ED87" s="6">
        <v>0</v>
      </c>
      <c r="EE87" s="6">
        <v>0</v>
      </c>
      <c r="EF87" s="6">
        <v>0</v>
      </c>
      <c r="EG87" s="6">
        <v>0</v>
      </c>
      <c r="EH87" s="6">
        <v>0</v>
      </c>
      <c r="EI87" s="6">
        <v>0</v>
      </c>
      <c r="EJ87" s="6">
        <v>0</v>
      </c>
      <c r="EK87" s="6">
        <v>0</v>
      </c>
      <c r="EL87" s="6">
        <v>0</v>
      </c>
      <c r="EM87" s="6">
        <v>0</v>
      </c>
      <c r="EN87" s="6">
        <v>0</v>
      </c>
      <c r="EO87" s="6">
        <f t="shared" ref="EO87:EO89" si="1693">EM87+EN87</f>
        <v>0</v>
      </c>
      <c r="EP87" s="6">
        <v>0</v>
      </c>
      <c r="EQ87" s="6">
        <v>0</v>
      </c>
      <c r="ER87" s="6">
        <v>0</v>
      </c>
      <c r="ES87" s="6">
        <v>0</v>
      </c>
      <c r="ET87" s="6">
        <v>0</v>
      </c>
      <c r="EU87" s="6">
        <v>0</v>
      </c>
      <c r="EV87" s="6">
        <v>0</v>
      </c>
      <c r="EW87" s="6">
        <v>0</v>
      </c>
      <c r="EX87" s="6">
        <v>0</v>
      </c>
      <c r="EY87" s="6">
        <v>0</v>
      </c>
      <c r="EZ87" s="6">
        <v>0</v>
      </c>
      <c r="FA87" s="6">
        <v>0</v>
      </c>
      <c r="FB87" s="6">
        <v>0</v>
      </c>
      <c r="FC87" s="6">
        <v>0</v>
      </c>
      <c r="FD87" s="6">
        <f t="shared" ref="FD87:FD89" si="1694">FB87+FC87</f>
        <v>0</v>
      </c>
      <c r="FE87" s="6">
        <v>0</v>
      </c>
      <c r="FF87" s="6">
        <v>0</v>
      </c>
      <c r="FG87" s="6">
        <f t="shared" ref="FG87:FG89" si="1695">FE87+FF87</f>
        <v>0</v>
      </c>
      <c r="FH87" s="6">
        <v>0</v>
      </c>
      <c r="FI87" s="6">
        <v>0</v>
      </c>
      <c r="FJ87" s="6">
        <f t="shared" ref="FJ87:FJ89" si="1696">FH87+FI87</f>
        <v>0</v>
      </c>
      <c r="FK87" s="6">
        <v>0</v>
      </c>
      <c r="FL87" s="6">
        <v>0</v>
      </c>
      <c r="FM87" s="6">
        <f t="shared" ref="FM87:FM89" si="1697">FL87+FK87</f>
        <v>0</v>
      </c>
      <c r="FN87" s="6">
        <v>0</v>
      </c>
      <c r="FO87" s="6">
        <v>0</v>
      </c>
      <c r="FP87" s="6">
        <f t="shared" ref="FP87:FP89" si="1698">FO87+FN87</f>
        <v>0</v>
      </c>
      <c r="FQ87" s="6">
        <v>0</v>
      </c>
      <c r="FR87" s="6">
        <v>0</v>
      </c>
      <c r="FS87" s="6">
        <f t="shared" ref="FS87:FS89" si="1699">FQ87+FR87</f>
        <v>0</v>
      </c>
      <c r="FT87" s="6">
        <v>0</v>
      </c>
      <c r="FU87" s="6">
        <v>0</v>
      </c>
      <c r="FV87" s="6">
        <f t="shared" ref="FV87:FV89" si="1700">FU87+FT87</f>
        <v>0</v>
      </c>
      <c r="FW87" s="6">
        <v>0</v>
      </c>
      <c r="FX87" s="6">
        <v>0</v>
      </c>
      <c r="FY87" s="6">
        <f t="shared" ref="FY87:FY89" si="1701">FX87+FW87</f>
        <v>0</v>
      </c>
      <c r="FZ87" s="6">
        <v>0</v>
      </c>
      <c r="GA87" s="6">
        <v>0</v>
      </c>
      <c r="GB87" s="6">
        <f t="shared" ref="GB87:GB89" si="1702">FZ87+GA87</f>
        <v>0</v>
      </c>
      <c r="GC87" s="6">
        <v>0</v>
      </c>
      <c r="GD87" s="6">
        <v>0</v>
      </c>
      <c r="GE87" s="6">
        <f t="shared" ref="GE87:GE89" si="1703">GC87+GD87</f>
        <v>0</v>
      </c>
      <c r="GF87" s="6">
        <v>0</v>
      </c>
      <c r="GG87" s="6">
        <v>0</v>
      </c>
      <c r="GH87" s="6">
        <f t="shared" ref="GH87:GH89" si="1704">GG87+GF87</f>
        <v>0</v>
      </c>
      <c r="GI87" s="6">
        <v>0</v>
      </c>
      <c r="GJ87" s="6">
        <v>0</v>
      </c>
      <c r="GK87" s="6">
        <f t="shared" ref="GK87:GK89" si="1705">GJ87+GI87</f>
        <v>0</v>
      </c>
      <c r="GL87" s="10">
        <v>0</v>
      </c>
      <c r="GM87" s="10">
        <v>0</v>
      </c>
      <c r="GN87" s="10">
        <f t="shared" ref="GN87:GN89" si="1706">GM87+GL87</f>
        <v>0</v>
      </c>
      <c r="GO87" s="6">
        <v>0</v>
      </c>
      <c r="GP87" s="6">
        <v>0</v>
      </c>
      <c r="GQ87" s="6">
        <f t="shared" ref="GQ87:GQ89" si="1707">GP87+GO87</f>
        <v>0</v>
      </c>
      <c r="GR87" s="4">
        <v>0</v>
      </c>
      <c r="GS87" s="4">
        <v>0</v>
      </c>
      <c r="GT87" s="4">
        <v>0</v>
      </c>
      <c r="GU87" s="6">
        <v>0</v>
      </c>
      <c r="GV87" s="6">
        <v>0</v>
      </c>
      <c r="GW87" s="6">
        <f t="shared" ref="GW87:GW89" si="1708">GV87+GU87</f>
        <v>0</v>
      </c>
      <c r="GX87" s="6">
        <v>29</v>
      </c>
      <c r="GY87" s="6">
        <v>0</v>
      </c>
      <c r="GZ87" s="6">
        <f t="shared" ref="GZ87:GZ92" si="1709">GY87+GX87</f>
        <v>29</v>
      </c>
      <c r="HA87" s="10">
        <f t="shared" si="1661"/>
        <v>29</v>
      </c>
      <c r="HB87" s="10">
        <f t="shared" si="1662"/>
        <v>0</v>
      </c>
      <c r="HC87" s="10">
        <f t="shared" ref="HC87:HC89" si="1710">HB87+HA87</f>
        <v>29</v>
      </c>
      <c r="HD87" s="2">
        <f t="shared" ref="HD87:HD89" si="1711">+DS87</f>
        <v>43</v>
      </c>
      <c r="HE87" s="2">
        <f t="shared" ref="HE87:HE89" si="1712">+DT87</f>
        <v>0</v>
      </c>
      <c r="HF87" s="2">
        <f t="shared" ref="HF87:HF89" si="1713">+DU87</f>
        <v>0</v>
      </c>
      <c r="HG87" s="2">
        <f t="shared" ref="HG87:HH89" si="1714">+DV87</f>
        <v>0</v>
      </c>
      <c r="HH87" s="10">
        <f t="shared" si="1714"/>
        <v>43</v>
      </c>
      <c r="HI87" s="9">
        <f t="shared" ref="HI87:HI89" si="1715">DX87</f>
        <v>2.15E-3</v>
      </c>
      <c r="HJ87" s="9">
        <f t="shared" ref="HJ87:HJ89" si="1716">DY87</f>
        <v>0</v>
      </c>
      <c r="HK87" s="65">
        <f t="shared" si="1470"/>
        <v>2.15E-3</v>
      </c>
      <c r="HL87" s="65">
        <f t="shared" si="1471"/>
        <v>2.15E-3</v>
      </c>
      <c r="HM87" s="6">
        <f t="shared" si="1465"/>
        <v>20000</v>
      </c>
      <c r="HN87" s="6">
        <f t="shared" si="1466"/>
        <v>0</v>
      </c>
      <c r="HO87" s="10">
        <f t="shared" si="1467"/>
        <v>43</v>
      </c>
      <c r="HP87" s="10">
        <f t="shared" si="1468"/>
        <v>29</v>
      </c>
      <c r="HQ87" s="10">
        <f t="shared" ref="HQ87:HQ89" si="1717">HO87-HP87</f>
        <v>14</v>
      </c>
      <c r="HR87" s="8">
        <v>7.6583199999999998</v>
      </c>
      <c r="HS87" s="10">
        <f t="shared" ref="HS87:HS89" si="1718">HR87*HQ87</f>
        <v>107.21647999999999</v>
      </c>
      <c r="HT87" s="10">
        <f t="shared" si="1469"/>
        <v>-43</v>
      </c>
      <c r="HU87" s="66">
        <v>0</v>
      </c>
      <c r="HV87" s="6"/>
    </row>
    <row r="88" spans="1:230" s="44" customFormat="1" ht="33" customHeight="1" x14ac:dyDescent="0.5">
      <c r="A88" s="6">
        <v>6148</v>
      </c>
      <c r="B88" s="2" t="s">
        <v>181</v>
      </c>
      <c r="C88" s="2" t="s">
        <v>167</v>
      </c>
      <c r="D88" s="2" t="s">
        <v>204</v>
      </c>
      <c r="E88" s="35" t="s">
        <v>53</v>
      </c>
      <c r="F88" s="2">
        <v>40</v>
      </c>
      <c r="G88" s="1">
        <v>262721</v>
      </c>
      <c r="H88" s="41" t="s">
        <v>250</v>
      </c>
      <c r="I88" s="23">
        <v>1</v>
      </c>
      <c r="J88" s="9">
        <v>0</v>
      </c>
      <c r="K88" s="4">
        <v>23300</v>
      </c>
      <c r="L88" s="2"/>
      <c r="M88" s="4">
        <v>23000</v>
      </c>
      <c r="N88" s="6">
        <f t="shared" si="1672"/>
        <v>23000</v>
      </c>
      <c r="O88" s="6">
        <f t="shared" si="1673"/>
        <v>0</v>
      </c>
      <c r="P88" s="6">
        <f t="shared" si="1674"/>
        <v>0</v>
      </c>
      <c r="Q88" s="6">
        <f t="shared" si="1675"/>
        <v>0</v>
      </c>
      <c r="R88" s="16">
        <v>0</v>
      </c>
      <c r="S88" s="16">
        <v>0</v>
      </c>
      <c r="T88" s="16">
        <v>0</v>
      </c>
      <c r="U88" s="16">
        <v>0</v>
      </c>
      <c r="V88" s="10">
        <f t="shared" si="1676"/>
        <v>0</v>
      </c>
      <c r="W88" s="10">
        <v>0</v>
      </c>
      <c r="X88" s="16">
        <v>0</v>
      </c>
      <c r="Y88" s="16">
        <v>0</v>
      </c>
      <c r="Z88" s="16">
        <v>0</v>
      </c>
      <c r="AA88" s="10">
        <f t="shared" si="1677"/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  <c r="AK88" s="16">
        <v>0</v>
      </c>
      <c r="AL88" s="16">
        <v>0</v>
      </c>
      <c r="AM88" s="16">
        <v>0</v>
      </c>
      <c r="AN88" s="16">
        <v>0</v>
      </c>
      <c r="AO88" s="16">
        <v>0</v>
      </c>
      <c r="AP88" s="16">
        <v>0</v>
      </c>
      <c r="AQ88" s="16">
        <v>0</v>
      </c>
      <c r="AR88" s="16">
        <v>0</v>
      </c>
      <c r="AS88" s="16">
        <v>0</v>
      </c>
      <c r="AT88" s="16">
        <v>0</v>
      </c>
      <c r="AU88" s="16">
        <v>0</v>
      </c>
      <c r="AV88" s="16">
        <v>0</v>
      </c>
      <c r="AW88" s="16">
        <v>0</v>
      </c>
      <c r="AX88" s="16">
        <v>0</v>
      </c>
      <c r="AY88" s="16">
        <v>0</v>
      </c>
      <c r="AZ88" s="16">
        <v>0</v>
      </c>
      <c r="BA88" s="16">
        <v>0</v>
      </c>
      <c r="BB88" s="16">
        <v>0</v>
      </c>
      <c r="BC88" s="16">
        <v>0</v>
      </c>
      <c r="BD88" s="16">
        <v>0</v>
      </c>
      <c r="BE88" s="16">
        <v>0</v>
      </c>
      <c r="BF88" s="16">
        <v>0</v>
      </c>
      <c r="BG88" s="16">
        <v>0</v>
      </c>
      <c r="BH88" s="16">
        <v>0</v>
      </c>
      <c r="BI88" s="16">
        <v>0</v>
      </c>
      <c r="BJ88" s="16">
        <v>0</v>
      </c>
      <c r="BK88" s="16">
        <v>0</v>
      </c>
      <c r="BL88" s="16">
        <v>0</v>
      </c>
      <c r="BM88" s="16">
        <v>0</v>
      </c>
      <c r="BN88" s="16">
        <v>0</v>
      </c>
      <c r="BO88" s="16">
        <v>0</v>
      </c>
      <c r="BP88" s="16">
        <v>0</v>
      </c>
      <c r="BQ88" s="16">
        <v>0</v>
      </c>
      <c r="BR88" s="16">
        <v>0</v>
      </c>
      <c r="BS88" s="16">
        <v>0</v>
      </c>
      <c r="BT88" s="16">
        <v>0</v>
      </c>
      <c r="BU88" s="16">
        <v>0</v>
      </c>
      <c r="BV88" s="16">
        <v>0</v>
      </c>
      <c r="BW88" s="16">
        <v>0</v>
      </c>
      <c r="BX88" s="16">
        <v>0</v>
      </c>
      <c r="BY88" s="16">
        <v>0</v>
      </c>
      <c r="BZ88" s="6">
        <v>0</v>
      </c>
      <c r="CA88" s="6">
        <v>0</v>
      </c>
      <c r="CB88" s="2">
        <v>0</v>
      </c>
      <c r="CC88" s="2">
        <v>0</v>
      </c>
      <c r="CD88" s="2">
        <v>0</v>
      </c>
      <c r="CE88" s="10">
        <f>IFERROR(VLOOKUP(G88,'[1]Ass MF'!G$2:H$491,2,0),0)</f>
        <v>0</v>
      </c>
      <c r="CF88" s="10">
        <v>0</v>
      </c>
      <c r="CG88" s="10">
        <v>0</v>
      </c>
      <c r="CH88" s="10">
        <v>0</v>
      </c>
      <c r="CI88" s="10">
        <f t="shared" si="1678"/>
        <v>0</v>
      </c>
      <c r="CJ88" s="4">
        <v>0</v>
      </c>
      <c r="CK88" s="4">
        <v>0</v>
      </c>
      <c r="CL88" s="4">
        <v>0</v>
      </c>
      <c r="CM88" s="4">
        <v>0</v>
      </c>
      <c r="CN88" s="4">
        <f t="shared" si="1679"/>
        <v>0</v>
      </c>
      <c r="CO88" s="2">
        <v>0</v>
      </c>
      <c r="CP88" s="2">
        <v>0</v>
      </c>
      <c r="CQ88" s="2">
        <v>0</v>
      </c>
      <c r="CR88" s="2">
        <v>0</v>
      </c>
      <c r="CS88" s="10">
        <f t="shared" si="1680"/>
        <v>0</v>
      </c>
      <c r="CT88" s="2">
        <v>0</v>
      </c>
      <c r="CU88" s="2">
        <v>0</v>
      </c>
      <c r="CV88" s="2">
        <v>0</v>
      </c>
      <c r="CW88" s="2">
        <v>0</v>
      </c>
      <c r="CX88" s="10">
        <f t="shared" si="1681"/>
        <v>0</v>
      </c>
      <c r="CY88" s="4">
        <v>0</v>
      </c>
      <c r="CZ88" s="4">
        <v>0</v>
      </c>
      <c r="DA88" s="4">
        <v>0</v>
      </c>
      <c r="DB88" s="4">
        <v>0</v>
      </c>
      <c r="DC88" s="4">
        <v>0</v>
      </c>
      <c r="DD88" s="4">
        <v>0</v>
      </c>
      <c r="DE88" s="4">
        <v>0</v>
      </c>
      <c r="DF88" s="4">
        <v>0</v>
      </c>
      <c r="DG88" s="4">
        <v>0</v>
      </c>
      <c r="DH88" s="4">
        <v>0</v>
      </c>
      <c r="DI88" s="10">
        <v>39</v>
      </c>
      <c r="DJ88" s="10">
        <v>0</v>
      </c>
      <c r="DK88" s="10">
        <f>IFERROR(VLOOKUP(G88,'[2]Rep MF'!G$2:H$233,2,0),0)</f>
        <v>0</v>
      </c>
      <c r="DL88" s="10">
        <v>0</v>
      </c>
      <c r="DM88" s="10">
        <f t="shared" si="1682"/>
        <v>39</v>
      </c>
      <c r="DN88" s="10">
        <v>364</v>
      </c>
      <c r="DO88" s="10">
        <v>3</v>
      </c>
      <c r="DP88" s="10">
        <v>0</v>
      </c>
      <c r="DQ88" s="10">
        <v>0</v>
      </c>
      <c r="DR88" s="10">
        <f t="shared" si="1683"/>
        <v>367</v>
      </c>
      <c r="DS88" s="10">
        <f t="shared" si="1684"/>
        <v>403</v>
      </c>
      <c r="DT88" s="10">
        <f t="shared" si="1685"/>
        <v>3</v>
      </c>
      <c r="DU88" s="10">
        <f t="shared" si="1686"/>
        <v>0</v>
      </c>
      <c r="DV88" s="10">
        <f t="shared" si="1687"/>
        <v>0</v>
      </c>
      <c r="DW88" s="4">
        <f t="shared" si="1688"/>
        <v>406</v>
      </c>
      <c r="DX88" s="12">
        <f t="shared" si="1689"/>
        <v>1.7652173913043478E-2</v>
      </c>
      <c r="DY88" s="9">
        <f t="shared" si="1690"/>
        <v>0</v>
      </c>
      <c r="DZ88" s="12">
        <f t="shared" si="1691"/>
        <v>1.7652173913043478E-2</v>
      </c>
      <c r="EA88" s="16">
        <v>0</v>
      </c>
      <c r="EB88" s="6">
        <v>0</v>
      </c>
      <c r="EC88" s="10">
        <f t="shared" si="1692"/>
        <v>0</v>
      </c>
      <c r="ED88" s="6">
        <v>0</v>
      </c>
      <c r="EE88" s="6">
        <v>0</v>
      </c>
      <c r="EF88" s="6">
        <v>0</v>
      </c>
      <c r="EG88" s="6">
        <v>0</v>
      </c>
      <c r="EH88" s="6">
        <v>0</v>
      </c>
      <c r="EI88" s="6">
        <v>0</v>
      </c>
      <c r="EJ88" s="6">
        <v>0</v>
      </c>
      <c r="EK88" s="6">
        <v>0</v>
      </c>
      <c r="EL88" s="6">
        <v>0</v>
      </c>
      <c r="EM88" s="6">
        <v>0</v>
      </c>
      <c r="EN88" s="6">
        <v>0</v>
      </c>
      <c r="EO88" s="6">
        <f t="shared" si="1693"/>
        <v>0</v>
      </c>
      <c r="EP88" s="6">
        <v>0</v>
      </c>
      <c r="EQ88" s="6">
        <v>0</v>
      </c>
      <c r="ER88" s="6">
        <v>0</v>
      </c>
      <c r="ES88" s="6">
        <v>0</v>
      </c>
      <c r="ET88" s="6">
        <v>0</v>
      </c>
      <c r="EU88" s="6">
        <v>0</v>
      </c>
      <c r="EV88" s="6">
        <v>0</v>
      </c>
      <c r="EW88" s="6">
        <v>0</v>
      </c>
      <c r="EX88" s="6">
        <v>0</v>
      </c>
      <c r="EY88" s="6">
        <v>0</v>
      </c>
      <c r="EZ88" s="6">
        <v>0</v>
      </c>
      <c r="FA88" s="6">
        <v>0</v>
      </c>
      <c r="FB88" s="6">
        <v>0</v>
      </c>
      <c r="FC88" s="6">
        <v>0</v>
      </c>
      <c r="FD88" s="6">
        <f t="shared" si="1694"/>
        <v>0</v>
      </c>
      <c r="FE88" s="6">
        <v>0</v>
      </c>
      <c r="FF88" s="6">
        <v>0</v>
      </c>
      <c r="FG88" s="6">
        <f t="shared" si="1695"/>
        <v>0</v>
      </c>
      <c r="FH88" s="6">
        <v>0</v>
      </c>
      <c r="FI88" s="6">
        <v>0</v>
      </c>
      <c r="FJ88" s="6">
        <f t="shared" si="1696"/>
        <v>0</v>
      </c>
      <c r="FK88" s="6">
        <v>0</v>
      </c>
      <c r="FL88" s="6">
        <v>0</v>
      </c>
      <c r="FM88" s="6">
        <f t="shared" si="1697"/>
        <v>0</v>
      </c>
      <c r="FN88" s="6">
        <v>0</v>
      </c>
      <c r="FO88" s="6">
        <v>0</v>
      </c>
      <c r="FP88" s="6">
        <f t="shared" si="1698"/>
        <v>0</v>
      </c>
      <c r="FQ88" s="6">
        <v>0</v>
      </c>
      <c r="FR88" s="6">
        <v>0</v>
      </c>
      <c r="FS88" s="6">
        <f t="shared" si="1699"/>
        <v>0</v>
      </c>
      <c r="FT88" s="6">
        <v>0</v>
      </c>
      <c r="FU88" s="6">
        <v>0</v>
      </c>
      <c r="FV88" s="6">
        <f t="shared" si="1700"/>
        <v>0</v>
      </c>
      <c r="FW88" s="6">
        <v>0</v>
      </c>
      <c r="FX88" s="6">
        <v>0</v>
      </c>
      <c r="FY88" s="6">
        <f t="shared" si="1701"/>
        <v>0</v>
      </c>
      <c r="FZ88" s="6">
        <v>0</v>
      </c>
      <c r="GA88" s="6">
        <v>0</v>
      </c>
      <c r="GB88" s="6">
        <f t="shared" si="1702"/>
        <v>0</v>
      </c>
      <c r="GC88" s="6">
        <v>0</v>
      </c>
      <c r="GD88" s="6">
        <v>0</v>
      </c>
      <c r="GE88" s="6">
        <f t="shared" si="1703"/>
        <v>0</v>
      </c>
      <c r="GF88" s="6">
        <v>0</v>
      </c>
      <c r="GG88" s="6">
        <v>0</v>
      </c>
      <c r="GH88" s="6">
        <f t="shared" si="1704"/>
        <v>0</v>
      </c>
      <c r="GI88" s="6">
        <v>0</v>
      </c>
      <c r="GJ88" s="6">
        <v>0</v>
      </c>
      <c r="GK88" s="6">
        <f t="shared" si="1705"/>
        <v>0</v>
      </c>
      <c r="GL88" s="10">
        <v>0</v>
      </c>
      <c r="GM88" s="10">
        <v>0</v>
      </c>
      <c r="GN88" s="10">
        <f t="shared" si="1706"/>
        <v>0</v>
      </c>
      <c r="GO88" s="6">
        <v>0</v>
      </c>
      <c r="GP88" s="6">
        <v>0</v>
      </c>
      <c r="GQ88" s="6">
        <f t="shared" si="1707"/>
        <v>0</v>
      </c>
      <c r="GR88" s="4">
        <v>0</v>
      </c>
      <c r="GS88" s="4">
        <v>0</v>
      </c>
      <c r="GT88" s="4">
        <v>0</v>
      </c>
      <c r="GU88" s="6">
        <v>0</v>
      </c>
      <c r="GV88" s="6">
        <v>0</v>
      </c>
      <c r="GW88" s="6">
        <f t="shared" si="1708"/>
        <v>0</v>
      </c>
      <c r="GX88" s="6">
        <v>39</v>
      </c>
      <c r="GY88" s="6">
        <v>0</v>
      </c>
      <c r="GZ88" s="6">
        <f t="shared" si="1709"/>
        <v>39</v>
      </c>
      <c r="HA88" s="10">
        <f t="shared" si="1661"/>
        <v>39</v>
      </c>
      <c r="HB88" s="10">
        <f t="shared" si="1662"/>
        <v>0</v>
      </c>
      <c r="HC88" s="10">
        <f t="shared" si="1710"/>
        <v>39</v>
      </c>
      <c r="HD88" s="2">
        <f t="shared" si="1711"/>
        <v>403</v>
      </c>
      <c r="HE88" s="2">
        <f t="shared" si="1712"/>
        <v>3</v>
      </c>
      <c r="HF88" s="2">
        <f t="shared" si="1713"/>
        <v>0</v>
      </c>
      <c r="HG88" s="2">
        <f t="shared" si="1714"/>
        <v>0</v>
      </c>
      <c r="HH88" s="10">
        <f t="shared" si="1714"/>
        <v>406</v>
      </c>
      <c r="HI88" s="9">
        <f t="shared" si="1715"/>
        <v>1.7652173913043478E-2</v>
      </c>
      <c r="HJ88" s="9">
        <f t="shared" si="1716"/>
        <v>0</v>
      </c>
      <c r="HK88" s="65">
        <f t="shared" si="1470"/>
        <v>1.7652173913043478E-2</v>
      </c>
      <c r="HL88" s="65">
        <f t="shared" si="1471"/>
        <v>1.7652173913043478E-2</v>
      </c>
      <c r="HM88" s="6">
        <f t="shared" si="1465"/>
        <v>23000</v>
      </c>
      <c r="HN88" s="6">
        <f t="shared" si="1466"/>
        <v>0</v>
      </c>
      <c r="HO88" s="10">
        <f t="shared" si="1467"/>
        <v>406</v>
      </c>
      <c r="HP88" s="10">
        <f t="shared" si="1468"/>
        <v>39</v>
      </c>
      <c r="HQ88" s="10">
        <f t="shared" si="1717"/>
        <v>367</v>
      </c>
      <c r="HR88" s="8">
        <v>5.4191200000000004</v>
      </c>
      <c r="HS88" s="10">
        <f t="shared" si="1718"/>
        <v>1988.8170400000001</v>
      </c>
      <c r="HT88" s="10">
        <f t="shared" si="1469"/>
        <v>-406</v>
      </c>
      <c r="HU88" s="66">
        <v>0</v>
      </c>
      <c r="HV88" s="6"/>
    </row>
    <row r="89" spans="1:230" s="44" customFormat="1" ht="33" customHeight="1" x14ac:dyDescent="0.5">
      <c r="A89" s="6">
        <v>6149</v>
      </c>
      <c r="B89" s="2" t="s">
        <v>56</v>
      </c>
      <c r="C89" s="2" t="s">
        <v>167</v>
      </c>
      <c r="D89" s="2" t="s">
        <v>204</v>
      </c>
      <c r="E89" s="35" t="s">
        <v>53</v>
      </c>
      <c r="F89" s="2">
        <v>68</v>
      </c>
      <c r="G89" s="1">
        <v>262762</v>
      </c>
      <c r="H89" s="41" t="s">
        <v>251</v>
      </c>
      <c r="I89" s="23">
        <v>1</v>
      </c>
      <c r="J89" s="9">
        <v>0</v>
      </c>
      <c r="K89" s="4">
        <v>199482</v>
      </c>
      <c r="L89" s="2">
        <v>197964</v>
      </c>
      <c r="M89" s="4"/>
      <c r="N89" s="6">
        <f t="shared" si="1672"/>
        <v>197964</v>
      </c>
      <c r="O89" s="6">
        <f t="shared" si="1673"/>
        <v>0</v>
      </c>
      <c r="P89" s="6">
        <f t="shared" si="1674"/>
        <v>0</v>
      </c>
      <c r="Q89" s="6">
        <f t="shared" si="1675"/>
        <v>0</v>
      </c>
      <c r="R89" s="16">
        <v>0</v>
      </c>
      <c r="S89" s="16">
        <v>0</v>
      </c>
      <c r="T89" s="16">
        <v>0</v>
      </c>
      <c r="U89" s="16">
        <v>0</v>
      </c>
      <c r="V89" s="10">
        <f t="shared" si="1676"/>
        <v>0</v>
      </c>
      <c r="W89" s="10">
        <v>0</v>
      </c>
      <c r="X89" s="16">
        <v>0</v>
      </c>
      <c r="Y89" s="16">
        <v>0</v>
      </c>
      <c r="Z89" s="16">
        <v>0</v>
      </c>
      <c r="AA89" s="10">
        <f t="shared" si="1677"/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  <c r="AK89" s="16">
        <v>0</v>
      </c>
      <c r="AL89" s="16">
        <v>0</v>
      </c>
      <c r="AM89" s="16">
        <v>0</v>
      </c>
      <c r="AN89" s="16">
        <v>0</v>
      </c>
      <c r="AO89" s="16">
        <v>0</v>
      </c>
      <c r="AP89" s="16">
        <v>0</v>
      </c>
      <c r="AQ89" s="16">
        <v>0</v>
      </c>
      <c r="AR89" s="16">
        <v>0</v>
      </c>
      <c r="AS89" s="16">
        <v>0</v>
      </c>
      <c r="AT89" s="16">
        <v>0</v>
      </c>
      <c r="AU89" s="16">
        <v>0</v>
      </c>
      <c r="AV89" s="16">
        <v>0</v>
      </c>
      <c r="AW89" s="16">
        <v>0</v>
      </c>
      <c r="AX89" s="16">
        <v>0</v>
      </c>
      <c r="AY89" s="16">
        <v>0</v>
      </c>
      <c r="AZ89" s="16">
        <v>0</v>
      </c>
      <c r="BA89" s="16">
        <v>0</v>
      </c>
      <c r="BB89" s="16">
        <v>0</v>
      </c>
      <c r="BC89" s="16">
        <v>0</v>
      </c>
      <c r="BD89" s="16">
        <v>0</v>
      </c>
      <c r="BE89" s="16">
        <v>0</v>
      </c>
      <c r="BF89" s="16">
        <v>0</v>
      </c>
      <c r="BG89" s="16">
        <v>0</v>
      </c>
      <c r="BH89" s="16">
        <v>0</v>
      </c>
      <c r="BI89" s="16">
        <v>0</v>
      </c>
      <c r="BJ89" s="16">
        <v>0</v>
      </c>
      <c r="BK89" s="16">
        <v>0</v>
      </c>
      <c r="BL89" s="16">
        <v>0</v>
      </c>
      <c r="BM89" s="16">
        <v>0</v>
      </c>
      <c r="BN89" s="16">
        <v>0</v>
      </c>
      <c r="BO89" s="16">
        <v>0</v>
      </c>
      <c r="BP89" s="16">
        <v>0</v>
      </c>
      <c r="BQ89" s="16">
        <v>0</v>
      </c>
      <c r="BR89" s="16">
        <v>0</v>
      </c>
      <c r="BS89" s="16">
        <v>0</v>
      </c>
      <c r="BT89" s="16">
        <v>0</v>
      </c>
      <c r="BU89" s="16">
        <v>0</v>
      </c>
      <c r="BV89" s="16">
        <v>0</v>
      </c>
      <c r="BW89" s="16">
        <v>0</v>
      </c>
      <c r="BX89" s="16">
        <v>0</v>
      </c>
      <c r="BY89" s="16">
        <v>0</v>
      </c>
      <c r="BZ89" s="6">
        <v>0</v>
      </c>
      <c r="CA89" s="6">
        <v>0</v>
      </c>
      <c r="CB89" s="2">
        <v>0</v>
      </c>
      <c r="CC89" s="2">
        <v>0</v>
      </c>
      <c r="CD89" s="2">
        <v>0</v>
      </c>
      <c r="CE89" s="10">
        <f>IFERROR(VLOOKUP(G89,'[1]Ass MF'!G$2:H$491,2,0),0)</f>
        <v>0</v>
      </c>
      <c r="CF89" s="10">
        <v>0</v>
      </c>
      <c r="CG89" s="10">
        <v>0</v>
      </c>
      <c r="CH89" s="10">
        <v>0</v>
      </c>
      <c r="CI89" s="10">
        <f t="shared" si="1678"/>
        <v>0</v>
      </c>
      <c r="CJ89" s="4">
        <v>0</v>
      </c>
      <c r="CK89" s="4">
        <v>0</v>
      </c>
      <c r="CL89" s="4">
        <v>0</v>
      </c>
      <c r="CM89" s="4">
        <v>0</v>
      </c>
      <c r="CN89" s="4">
        <f t="shared" si="1679"/>
        <v>0</v>
      </c>
      <c r="CO89" s="2">
        <v>0</v>
      </c>
      <c r="CP89" s="2">
        <v>0</v>
      </c>
      <c r="CQ89" s="2">
        <v>0</v>
      </c>
      <c r="CR89" s="2">
        <v>0</v>
      </c>
      <c r="CS89" s="10">
        <f t="shared" si="1680"/>
        <v>0</v>
      </c>
      <c r="CT89" s="2">
        <v>0</v>
      </c>
      <c r="CU89" s="2">
        <v>0</v>
      </c>
      <c r="CV89" s="2">
        <v>0</v>
      </c>
      <c r="CW89" s="2">
        <v>0</v>
      </c>
      <c r="CX89" s="10">
        <f t="shared" si="1681"/>
        <v>0</v>
      </c>
      <c r="CY89" s="4">
        <v>0</v>
      </c>
      <c r="CZ89" s="4">
        <v>0</v>
      </c>
      <c r="DA89" s="4">
        <v>0</v>
      </c>
      <c r="DB89" s="4">
        <v>0</v>
      </c>
      <c r="DC89" s="4">
        <v>0</v>
      </c>
      <c r="DD89" s="4">
        <v>0</v>
      </c>
      <c r="DE89" s="4">
        <v>0</v>
      </c>
      <c r="DF89" s="4">
        <v>0</v>
      </c>
      <c r="DG89" s="4">
        <v>0</v>
      </c>
      <c r="DH89" s="4">
        <v>0</v>
      </c>
      <c r="DI89" s="10">
        <v>2</v>
      </c>
      <c r="DJ89" s="10">
        <v>1</v>
      </c>
      <c r="DK89" s="10">
        <f>IFERROR(VLOOKUP(G89,'[2]Rep MF'!G$2:H$233,2,0),0)</f>
        <v>0</v>
      </c>
      <c r="DL89" s="10">
        <v>0</v>
      </c>
      <c r="DM89" s="10">
        <f t="shared" si="1682"/>
        <v>3</v>
      </c>
      <c r="DN89" s="10">
        <v>0</v>
      </c>
      <c r="DO89" s="10">
        <v>10</v>
      </c>
      <c r="DP89" s="10">
        <v>0</v>
      </c>
      <c r="DQ89" s="10">
        <v>0</v>
      </c>
      <c r="DR89" s="10">
        <f t="shared" si="1683"/>
        <v>10</v>
      </c>
      <c r="DS89" s="10">
        <f t="shared" si="1684"/>
        <v>2</v>
      </c>
      <c r="DT89" s="10">
        <f t="shared" si="1685"/>
        <v>11</v>
      </c>
      <c r="DU89" s="10">
        <f t="shared" si="1686"/>
        <v>0</v>
      </c>
      <c r="DV89" s="10">
        <f t="shared" si="1687"/>
        <v>0</v>
      </c>
      <c r="DW89" s="4">
        <f t="shared" si="1688"/>
        <v>13</v>
      </c>
      <c r="DX89" s="12">
        <f t="shared" si="1689"/>
        <v>6.5668505384817446E-5</v>
      </c>
      <c r="DY89" s="9">
        <f t="shared" si="1690"/>
        <v>0</v>
      </c>
      <c r="DZ89" s="12">
        <f t="shared" si="1691"/>
        <v>6.5668505384817446E-5</v>
      </c>
      <c r="EA89" s="16">
        <v>0</v>
      </c>
      <c r="EB89" s="6">
        <v>0</v>
      </c>
      <c r="EC89" s="10">
        <f t="shared" si="1692"/>
        <v>0</v>
      </c>
      <c r="ED89" s="6">
        <v>0</v>
      </c>
      <c r="EE89" s="6">
        <v>0</v>
      </c>
      <c r="EF89" s="6">
        <v>0</v>
      </c>
      <c r="EG89" s="6">
        <v>0</v>
      </c>
      <c r="EH89" s="6">
        <v>0</v>
      </c>
      <c r="EI89" s="6">
        <v>0</v>
      </c>
      <c r="EJ89" s="6">
        <v>0</v>
      </c>
      <c r="EK89" s="6">
        <v>0</v>
      </c>
      <c r="EL89" s="6">
        <v>0</v>
      </c>
      <c r="EM89" s="6">
        <v>0</v>
      </c>
      <c r="EN89" s="6">
        <v>0</v>
      </c>
      <c r="EO89" s="6">
        <f t="shared" si="1693"/>
        <v>0</v>
      </c>
      <c r="EP89" s="6">
        <v>0</v>
      </c>
      <c r="EQ89" s="6">
        <v>0</v>
      </c>
      <c r="ER89" s="6">
        <v>0</v>
      </c>
      <c r="ES89" s="6">
        <v>0</v>
      </c>
      <c r="ET89" s="6">
        <v>0</v>
      </c>
      <c r="EU89" s="6">
        <v>0</v>
      </c>
      <c r="EV89" s="6">
        <v>0</v>
      </c>
      <c r="EW89" s="6">
        <v>0</v>
      </c>
      <c r="EX89" s="6">
        <v>0</v>
      </c>
      <c r="EY89" s="6">
        <v>0</v>
      </c>
      <c r="EZ89" s="6">
        <v>0</v>
      </c>
      <c r="FA89" s="6">
        <v>0</v>
      </c>
      <c r="FB89" s="6">
        <v>0</v>
      </c>
      <c r="FC89" s="6">
        <v>0</v>
      </c>
      <c r="FD89" s="6">
        <f t="shared" si="1694"/>
        <v>0</v>
      </c>
      <c r="FE89" s="6">
        <v>0</v>
      </c>
      <c r="FF89" s="6">
        <v>0</v>
      </c>
      <c r="FG89" s="6">
        <f t="shared" si="1695"/>
        <v>0</v>
      </c>
      <c r="FH89" s="6">
        <v>0</v>
      </c>
      <c r="FI89" s="6">
        <v>0</v>
      </c>
      <c r="FJ89" s="6">
        <f t="shared" si="1696"/>
        <v>0</v>
      </c>
      <c r="FK89" s="6">
        <v>0</v>
      </c>
      <c r="FL89" s="6">
        <v>0</v>
      </c>
      <c r="FM89" s="6">
        <f t="shared" si="1697"/>
        <v>0</v>
      </c>
      <c r="FN89" s="6">
        <v>0</v>
      </c>
      <c r="FO89" s="6">
        <v>0</v>
      </c>
      <c r="FP89" s="6">
        <f t="shared" si="1698"/>
        <v>0</v>
      </c>
      <c r="FQ89" s="6">
        <v>0</v>
      </c>
      <c r="FR89" s="6">
        <v>0</v>
      </c>
      <c r="FS89" s="6">
        <f t="shared" si="1699"/>
        <v>0</v>
      </c>
      <c r="FT89" s="6">
        <v>0</v>
      </c>
      <c r="FU89" s="6">
        <v>0</v>
      </c>
      <c r="FV89" s="6">
        <f t="shared" si="1700"/>
        <v>0</v>
      </c>
      <c r="FW89" s="6">
        <v>0</v>
      </c>
      <c r="FX89" s="6">
        <v>0</v>
      </c>
      <c r="FY89" s="6">
        <f t="shared" si="1701"/>
        <v>0</v>
      </c>
      <c r="FZ89" s="6">
        <v>0</v>
      </c>
      <c r="GA89" s="6">
        <v>0</v>
      </c>
      <c r="GB89" s="6">
        <f t="shared" si="1702"/>
        <v>0</v>
      </c>
      <c r="GC89" s="6">
        <v>0</v>
      </c>
      <c r="GD89" s="6">
        <v>0</v>
      </c>
      <c r="GE89" s="6">
        <f t="shared" si="1703"/>
        <v>0</v>
      </c>
      <c r="GF89" s="6">
        <v>0</v>
      </c>
      <c r="GG89" s="6">
        <v>0</v>
      </c>
      <c r="GH89" s="6">
        <f t="shared" si="1704"/>
        <v>0</v>
      </c>
      <c r="GI89" s="6">
        <v>0</v>
      </c>
      <c r="GJ89" s="6">
        <v>0</v>
      </c>
      <c r="GK89" s="6">
        <f t="shared" si="1705"/>
        <v>0</v>
      </c>
      <c r="GL89" s="10">
        <v>0</v>
      </c>
      <c r="GM89" s="10">
        <v>0</v>
      </c>
      <c r="GN89" s="10">
        <f t="shared" si="1706"/>
        <v>0</v>
      </c>
      <c r="GO89" s="6">
        <v>0</v>
      </c>
      <c r="GP89" s="6">
        <v>0</v>
      </c>
      <c r="GQ89" s="6">
        <f t="shared" si="1707"/>
        <v>0</v>
      </c>
      <c r="GR89" s="4">
        <v>0</v>
      </c>
      <c r="GS89" s="4">
        <v>0</v>
      </c>
      <c r="GT89" s="4">
        <v>0</v>
      </c>
      <c r="GU89" s="6">
        <v>0</v>
      </c>
      <c r="GV89" s="6">
        <v>0</v>
      </c>
      <c r="GW89" s="6">
        <f t="shared" si="1708"/>
        <v>0</v>
      </c>
      <c r="GX89" s="6">
        <v>3</v>
      </c>
      <c r="GY89" s="6">
        <v>0</v>
      </c>
      <c r="GZ89" s="6">
        <f t="shared" si="1709"/>
        <v>3</v>
      </c>
      <c r="HA89" s="10">
        <f t="shared" si="1661"/>
        <v>3</v>
      </c>
      <c r="HB89" s="10">
        <f t="shared" si="1662"/>
        <v>0</v>
      </c>
      <c r="HC89" s="10">
        <f t="shared" si="1710"/>
        <v>3</v>
      </c>
      <c r="HD89" s="2">
        <f t="shared" si="1711"/>
        <v>2</v>
      </c>
      <c r="HE89" s="2">
        <f t="shared" si="1712"/>
        <v>11</v>
      </c>
      <c r="HF89" s="2">
        <f t="shared" si="1713"/>
        <v>0</v>
      </c>
      <c r="HG89" s="2">
        <f t="shared" si="1714"/>
        <v>0</v>
      </c>
      <c r="HH89" s="10">
        <f t="shared" si="1714"/>
        <v>13</v>
      </c>
      <c r="HI89" s="9">
        <f t="shared" si="1715"/>
        <v>6.5668505384817446E-5</v>
      </c>
      <c r="HJ89" s="9">
        <f t="shared" si="1716"/>
        <v>0</v>
      </c>
      <c r="HK89" s="65">
        <f t="shared" si="1470"/>
        <v>6.5668505384817446E-5</v>
      </c>
      <c r="HL89" s="65">
        <f t="shared" si="1471"/>
        <v>6.5668505384817446E-5</v>
      </c>
      <c r="HM89" s="6">
        <f t="shared" si="1465"/>
        <v>0</v>
      </c>
      <c r="HN89" s="6">
        <f t="shared" si="1466"/>
        <v>0</v>
      </c>
      <c r="HO89" s="10">
        <f t="shared" si="1467"/>
        <v>13</v>
      </c>
      <c r="HP89" s="10">
        <f t="shared" si="1468"/>
        <v>3</v>
      </c>
      <c r="HQ89" s="10">
        <f t="shared" si="1717"/>
        <v>10</v>
      </c>
      <c r="HR89" s="8">
        <v>97.317279999999997</v>
      </c>
      <c r="HS89" s="10">
        <f t="shared" si="1718"/>
        <v>973.17279999999994</v>
      </c>
      <c r="HT89" s="10">
        <f t="shared" si="1469"/>
        <v>-13</v>
      </c>
      <c r="HU89" s="66">
        <v>0</v>
      </c>
      <c r="HV89" s="6"/>
    </row>
    <row r="90" spans="1:230" s="46" customFormat="1" ht="33" customHeight="1" x14ac:dyDescent="0.5">
      <c r="A90" s="6">
        <v>6168</v>
      </c>
      <c r="B90" s="2" t="s">
        <v>270</v>
      </c>
      <c r="C90" s="2" t="s">
        <v>167</v>
      </c>
      <c r="D90" s="2" t="s">
        <v>204</v>
      </c>
      <c r="E90" s="35" t="s">
        <v>53</v>
      </c>
      <c r="F90" s="2">
        <v>5</v>
      </c>
      <c r="G90" s="1">
        <v>266079</v>
      </c>
      <c r="H90" s="41" t="s">
        <v>260</v>
      </c>
      <c r="I90" s="23">
        <v>1.0049999999999999</v>
      </c>
      <c r="J90" s="9">
        <v>5.0000000000000001E-3</v>
      </c>
      <c r="K90" s="4">
        <v>2009</v>
      </c>
      <c r="L90" s="2"/>
      <c r="M90" s="6">
        <v>2000</v>
      </c>
      <c r="N90" s="6">
        <f t="shared" si="1672"/>
        <v>2000</v>
      </c>
      <c r="O90" s="6">
        <f t="shared" si="1673"/>
        <v>0</v>
      </c>
      <c r="P90" s="6">
        <f t="shared" si="1674"/>
        <v>10</v>
      </c>
      <c r="Q90" s="6">
        <f t="shared" si="1675"/>
        <v>10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10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P90" s="6">
        <v>0</v>
      </c>
      <c r="AQ90" s="6">
        <v>0</v>
      </c>
      <c r="AR90" s="6">
        <v>0</v>
      </c>
      <c r="AS90" s="6">
        <v>0</v>
      </c>
      <c r="AT90" s="6">
        <v>0</v>
      </c>
      <c r="AU90" s="6">
        <v>0</v>
      </c>
      <c r="AV90" s="6">
        <v>0</v>
      </c>
      <c r="AW90" s="6">
        <v>0</v>
      </c>
      <c r="AX90" s="6">
        <v>0</v>
      </c>
      <c r="AY90" s="6">
        <v>0</v>
      </c>
      <c r="AZ90" s="6">
        <v>0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v>0</v>
      </c>
      <c r="BN90" s="6">
        <v>0</v>
      </c>
      <c r="BO90" s="6">
        <v>0</v>
      </c>
      <c r="BP90" s="6">
        <v>0</v>
      </c>
      <c r="BQ90" s="6">
        <v>0</v>
      </c>
      <c r="BR90" s="6">
        <v>0</v>
      </c>
      <c r="BS90" s="6">
        <v>0</v>
      </c>
      <c r="BT90" s="6">
        <v>0</v>
      </c>
      <c r="BU90" s="6">
        <v>0</v>
      </c>
      <c r="BV90" s="6">
        <v>0</v>
      </c>
      <c r="BW90" s="6">
        <v>0</v>
      </c>
      <c r="BX90" s="6">
        <v>0</v>
      </c>
      <c r="BY90" s="6">
        <v>0</v>
      </c>
      <c r="BZ90" s="6">
        <v>0</v>
      </c>
      <c r="CA90" s="6">
        <v>0</v>
      </c>
      <c r="CB90" s="6">
        <v>0</v>
      </c>
      <c r="CC90" s="6">
        <v>0</v>
      </c>
      <c r="CD90" s="6">
        <v>0</v>
      </c>
      <c r="CE90" s="6">
        <v>0</v>
      </c>
      <c r="CF90" s="6">
        <v>0</v>
      </c>
      <c r="CG90" s="6">
        <v>0</v>
      </c>
      <c r="CH90" s="6">
        <v>0</v>
      </c>
      <c r="CI90" s="6">
        <v>0</v>
      </c>
      <c r="CJ90" s="6">
        <v>0</v>
      </c>
      <c r="CK90" s="6">
        <v>0</v>
      </c>
      <c r="CL90" s="6">
        <v>0</v>
      </c>
      <c r="CM90" s="6">
        <v>0</v>
      </c>
      <c r="CN90" s="6">
        <v>0</v>
      </c>
      <c r="CO90" s="6">
        <v>0</v>
      </c>
      <c r="CP90" s="6">
        <v>0</v>
      </c>
      <c r="CQ90" s="6">
        <v>0</v>
      </c>
      <c r="CR90" s="6">
        <v>0</v>
      </c>
      <c r="CS90" s="6">
        <v>0</v>
      </c>
      <c r="CT90" s="6">
        <v>0</v>
      </c>
      <c r="CU90" s="6">
        <v>0</v>
      </c>
      <c r="CV90" s="6">
        <v>0</v>
      </c>
      <c r="CW90" s="6">
        <v>0</v>
      </c>
      <c r="CX90" s="6">
        <v>0</v>
      </c>
      <c r="CY90" s="6">
        <v>0</v>
      </c>
      <c r="CZ90" s="6">
        <v>0</v>
      </c>
      <c r="DA90" s="6">
        <v>0</v>
      </c>
      <c r="DB90" s="6">
        <v>0</v>
      </c>
      <c r="DC90" s="6">
        <v>0</v>
      </c>
      <c r="DD90" s="6">
        <v>0</v>
      </c>
      <c r="DE90" s="6">
        <v>0</v>
      </c>
      <c r="DF90" s="6">
        <v>0</v>
      </c>
      <c r="DG90" s="6">
        <v>0</v>
      </c>
      <c r="DH90" s="6">
        <v>0</v>
      </c>
      <c r="DI90" s="6">
        <v>0</v>
      </c>
      <c r="DJ90" s="6">
        <v>0</v>
      </c>
      <c r="DK90" s="6">
        <v>0</v>
      </c>
      <c r="DL90" s="6">
        <v>0</v>
      </c>
      <c r="DM90" s="6">
        <v>0</v>
      </c>
      <c r="DN90" s="10">
        <v>12</v>
      </c>
      <c r="DO90" s="10">
        <v>0</v>
      </c>
      <c r="DP90" s="10">
        <v>0</v>
      </c>
      <c r="DQ90" s="10">
        <v>0</v>
      </c>
      <c r="DR90" s="10">
        <f t="shared" si="1683"/>
        <v>12</v>
      </c>
      <c r="DS90" s="10">
        <f t="shared" ref="DS90:DS92" si="1719">+R90+AB90+AG90+AL90+AQ90+AV90+BA90+BF90+BK90+BP90+BU90+W90+BZ90+CE90+CJ90+CO90+CT90+CY90+DD90+DI90+DN90</f>
        <v>12</v>
      </c>
      <c r="DT90" s="10">
        <f t="shared" ref="DT90:DT92" si="1720">+S90+AC90+AH90+AM90+AR90+AW90+BB90+BG90+BL90+BQ90+BV90+X90+CA90+CF90+CK90+CP90+CU90+CZ90+DE90+DJ90+DO90</f>
        <v>0</v>
      </c>
      <c r="DU90" s="10">
        <f t="shared" ref="DU90:DU92" si="1721">+T90+AD90+AI90+AN90+AS90+AX90+BC90+BH90+BM90+BR90+BW90+Y90+CB90+CG90+CL90+CQ90+CV90+DA90+DF90+DK90+DP90</f>
        <v>0</v>
      </c>
      <c r="DV90" s="10">
        <f t="shared" ref="DV90:DV92" si="1722">+U90+AE90+AJ90+AO90+AT90+AY90+BD90+BI90+BN90+BS90+BX90+Z90+CC90+CH90+CM90+CR90+CW90+DB90+DG90+DL90+DQ90</f>
        <v>0</v>
      </c>
      <c r="DW90" s="4">
        <f t="shared" si="1688"/>
        <v>12</v>
      </c>
      <c r="DX90" s="12">
        <f t="shared" ref="DX90:DX92" si="1723">(DS90+DT90)/N90</f>
        <v>6.0000000000000001E-3</v>
      </c>
      <c r="DY90" s="9">
        <f t="shared" ref="DY90:DY92" si="1724">(DU90+DV90)/N90</f>
        <v>0</v>
      </c>
      <c r="DZ90" s="12">
        <f t="shared" ref="DZ90:DZ92" si="1725">+DW90/N90</f>
        <v>6.0000000000000001E-3</v>
      </c>
      <c r="EA90" s="6">
        <v>0</v>
      </c>
      <c r="EB90" s="6">
        <v>0</v>
      </c>
      <c r="EC90" s="6">
        <v>0</v>
      </c>
      <c r="ED90" s="6">
        <v>0</v>
      </c>
      <c r="EE90" s="6">
        <v>0</v>
      </c>
      <c r="EF90" s="6">
        <v>0</v>
      </c>
      <c r="EG90" s="6">
        <v>0</v>
      </c>
      <c r="EH90" s="6">
        <v>0</v>
      </c>
      <c r="EI90" s="6">
        <v>0</v>
      </c>
      <c r="EJ90" s="6">
        <v>0</v>
      </c>
      <c r="EK90" s="6">
        <v>0</v>
      </c>
      <c r="EL90" s="6">
        <v>0</v>
      </c>
      <c r="EM90" s="6">
        <v>0</v>
      </c>
      <c r="EN90" s="6">
        <v>0</v>
      </c>
      <c r="EO90" s="6">
        <v>0</v>
      </c>
      <c r="EP90" s="6">
        <v>0</v>
      </c>
      <c r="EQ90" s="6">
        <v>0</v>
      </c>
      <c r="ER90" s="6">
        <v>0</v>
      </c>
      <c r="ES90" s="6">
        <v>0</v>
      </c>
      <c r="ET90" s="6">
        <v>0</v>
      </c>
      <c r="EU90" s="6">
        <v>0</v>
      </c>
      <c r="EV90" s="6">
        <v>0</v>
      </c>
      <c r="EW90" s="6">
        <v>0</v>
      </c>
      <c r="EX90" s="6">
        <v>0</v>
      </c>
      <c r="EY90" s="6">
        <v>0</v>
      </c>
      <c r="EZ90" s="6">
        <v>0</v>
      </c>
      <c r="FA90" s="6">
        <v>0</v>
      </c>
      <c r="FB90" s="6">
        <v>0</v>
      </c>
      <c r="FC90" s="6">
        <v>0</v>
      </c>
      <c r="FD90" s="6">
        <v>0</v>
      </c>
      <c r="FE90" s="6">
        <v>0</v>
      </c>
      <c r="FF90" s="6">
        <v>0</v>
      </c>
      <c r="FG90" s="6">
        <v>0</v>
      </c>
      <c r="FH90" s="6">
        <v>0</v>
      </c>
      <c r="FI90" s="6">
        <v>0</v>
      </c>
      <c r="FJ90" s="6">
        <v>0</v>
      </c>
      <c r="FK90" s="6">
        <v>0</v>
      </c>
      <c r="FL90" s="6">
        <v>0</v>
      </c>
      <c r="FM90" s="6">
        <v>0</v>
      </c>
      <c r="FN90" s="6">
        <v>0</v>
      </c>
      <c r="FO90" s="6">
        <v>0</v>
      </c>
      <c r="FP90" s="6">
        <v>0</v>
      </c>
      <c r="FQ90" s="6">
        <v>0</v>
      </c>
      <c r="FR90" s="6">
        <v>0</v>
      </c>
      <c r="FS90" s="6">
        <v>0</v>
      </c>
      <c r="FT90" s="6">
        <v>0</v>
      </c>
      <c r="FU90" s="6">
        <v>0</v>
      </c>
      <c r="FV90" s="6">
        <v>0</v>
      </c>
      <c r="FW90" s="6">
        <v>0</v>
      </c>
      <c r="FX90" s="6">
        <v>0</v>
      </c>
      <c r="FY90" s="6">
        <v>0</v>
      </c>
      <c r="FZ90" s="6">
        <v>0</v>
      </c>
      <c r="GA90" s="6">
        <v>0</v>
      </c>
      <c r="GB90" s="6">
        <v>0</v>
      </c>
      <c r="GC90" s="6">
        <v>0</v>
      </c>
      <c r="GD90" s="6">
        <v>0</v>
      </c>
      <c r="GE90" s="6">
        <v>0</v>
      </c>
      <c r="GF90" s="6">
        <v>0</v>
      </c>
      <c r="GG90" s="6">
        <v>0</v>
      </c>
      <c r="GH90" s="6">
        <v>0</v>
      </c>
      <c r="GI90" s="6">
        <v>0</v>
      </c>
      <c r="GJ90" s="6">
        <v>0</v>
      </c>
      <c r="GK90" s="6">
        <v>0</v>
      </c>
      <c r="GL90" s="6">
        <v>0</v>
      </c>
      <c r="GM90" s="6">
        <v>0</v>
      </c>
      <c r="GN90" s="6">
        <v>0</v>
      </c>
      <c r="GO90" s="6">
        <v>0</v>
      </c>
      <c r="GP90" s="6">
        <v>0</v>
      </c>
      <c r="GQ90" s="6">
        <v>0</v>
      </c>
      <c r="GR90" s="6">
        <v>0</v>
      </c>
      <c r="GS90" s="6">
        <v>0</v>
      </c>
      <c r="GT90" s="6">
        <v>0</v>
      </c>
      <c r="GU90" s="6">
        <v>0</v>
      </c>
      <c r="GV90" s="6">
        <v>0</v>
      </c>
      <c r="GW90" s="6">
        <v>0</v>
      </c>
      <c r="GX90" s="6">
        <v>0</v>
      </c>
      <c r="GY90" s="6">
        <v>0</v>
      </c>
      <c r="GZ90" s="6">
        <f t="shared" si="1709"/>
        <v>0</v>
      </c>
      <c r="HA90" s="10">
        <f t="shared" ref="HA90:HA92" si="1726">GO90+GL90+GI90+GF90+GC90+FZ90+FW90+FT90+FQ90+FN90+FK90+FH90+FE90+FB90+EY90+EV90+ES90+EP90+EM90+EJ90+EG90+ED90+EA90+GR90+GU90+GX90</f>
        <v>0</v>
      </c>
      <c r="HB90" s="10">
        <f t="shared" ref="HB90:HB92" si="1727">GP90+GM90+GJ90+GG90+GD90+GA90+FX90+FU90+FR90+FO90+FL90+FI90+FF90+FC90+EZ90+EW90+ET90+EQ90+EN90+EK90+EH90+EE90+EB90+GS90+GV90+GY90</f>
        <v>0</v>
      </c>
      <c r="HC90" s="10">
        <f t="shared" ref="HC90:HC92" si="1728">HB90+HA90</f>
        <v>0</v>
      </c>
      <c r="HD90" s="2">
        <f t="shared" ref="HD90:HD92" si="1729">+DS90</f>
        <v>12</v>
      </c>
      <c r="HE90" s="2">
        <f t="shared" ref="HE90:HE92" si="1730">+DT90</f>
        <v>0</v>
      </c>
      <c r="HF90" s="2">
        <f t="shared" ref="HF90:HF92" si="1731">+DU90</f>
        <v>0</v>
      </c>
      <c r="HG90" s="2">
        <f t="shared" ref="HG90:HG92" si="1732">+DV90</f>
        <v>0</v>
      </c>
      <c r="HH90" s="10">
        <f t="shared" ref="HH90:HH92" si="1733">+DW90</f>
        <v>12</v>
      </c>
      <c r="HI90" s="9">
        <f t="shared" ref="HI90:HI92" si="1734">DX90</f>
        <v>6.0000000000000001E-3</v>
      </c>
      <c r="HJ90" s="9">
        <f t="shared" ref="HJ90:HJ92" si="1735">DY90</f>
        <v>0</v>
      </c>
      <c r="HK90" s="65">
        <f t="shared" si="1470"/>
        <v>6.0000000000000001E-3</v>
      </c>
      <c r="HL90" s="65">
        <f t="shared" si="1471"/>
        <v>6.0000000000000001E-3</v>
      </c>
      <c r="HM90" s="6">
        <f t="shared" si="1465"/>
        <v>2000</v>
      </c>
      <c r="HN90" s="6">
        <f t="shared" si="1466"/>
        <v>10</v>
      </c>
      <c r="HO90" s="10">
        <f t="shared" si="1467"/>
        <v>2</v>
      </c>
      <c r="HP90" s="10">
        <f t="shared" si="1468"/>
        <v>0</v>
      </c>
      <c r="HQ90" s="10">
        <f t="shared" ref="HQ90:HQ92" si="1736">HO90-HP90</f>
        <v>2</v>
      </c>
      <c r="HR90" s="8">
        <v>1310.15437</v>
      </c>
      <c r="HS90" s="10">
        <f t="shared" ref="HS90:HS92" si="1737">HR90*HQ90</f>
        <v>2620.3087399999999</v>
      </c>
      <c r="HT90" s="10">
        <f t="shared" si="1469"/>
        <v>-2</v>
      </c>
      <c r="HU90" s="66">
        <v>0</v>
      </c>
      <c r="HV90" s="2"/>
    </row>
    <row r="91" spans="1:230" s="46" customFormat="1" ht="33" customHeight="1" x14ac:dyDescent="0.5">
      <c r="A91" s="6">
        <v>6175</v>
      </c>
      <c r="B91" s="2" t="s">
        <v>270</v>
      </c>
      <c r="C91" s="2" t="s">
        <v>167</v>
      </c>
      <c r="D91" s="2" t="s">
        <v>204</v>
      </c>
      <c r="E91" s="35" t="s">
        <v>53</v>
      </c>
      <c r="F91" s="2">
        <v>12</v>
      </c>
      <c r="G91" s="1">
        <v>266086</v>
      </c>
      <c r="H91" s="41" t="s">
        <v>265</v>
      </c>
      <c r="I91" s="23">
        <v>1.0125</v>
      </c>
      <c r="J91" s="9">
        <v>1.2500000000000001E-2</v>
      </c>
      <c r="K91" s="4">
        <v>2025</v>
      </c>
      <c r="L91" s="2"/>
      <c r="M91" s="6">
        <v>2000</v>
      </c>
      <c r="N91" s="6">
        <f t="shared" si="1672"/>
        <v>2000</v>
      </c>
      <c r="O91" s="6">
        <f t="shared" si="1673"/>
        <v>0</v>
      </c>
      <c r="P91" s="6">
        <f t="shared" si="1674"/>
        <v>25</v>
      </c>
      <c r="Q91" s="6">
        <f t="shared" si="1675"/>
        <v>25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10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P91" s="6">
        <v>0</v>
      </c>
      <c r="AQ91" s="6">
        <v>0</v>
      </c>
      <c r="AR91" s="6">
        <v>0</v>
      </c>
      <c r="AS91" s="6">
        <v>0</v>
      </c>
      <c r="AT91" s="6">
        <v>0</v>
      </c>
      <c r="AU91" s="6">
        <v>0</v>
      </c>
      <c r="AV91" s="6">
        <v>0</v>
      </c>
      <c r="AW91" s="6">
        <v>0</v>
      </c>
      <c r="AX91" s="6">
        <v>0</v>
      </c>
      <c r="AY91" s="6">
        <v>0</v>
      </c>
      <c r="AZ91" s="6">
        <v>0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v>0</v>
      </c>
      <c r="BN91" s="6">
        <v>0</v>
      </c>
      <c r="BO91" s="6">
        <v>0</v>
      </c>
      <c r="BP91" s="6">
        <v>0</v>
      </c>
      <c r="BQ91" s="6">
        <v>0</v>
      </c>
      <c r="BR91" s="6">
        <v>0</v>
      </c>
      <c r="BS91" s="6">
        <v>0</v>
      </c>
      <c r="BT91" s="6">
        <v>0</v>
      </c>
      <c r="BU91" s="6">
        <v>0</v>
      </c>
      <c r="BV91" s="6">
        <v>0</v>
      </c>
      <c r="BW91" s="6">
        <v>0</v>
      </c>
      <c r="BX91" s="6">
        <v>0</v>
      </c>
      <c r="BY91" s="6">
        <v>0</v>
      </c>
      <c r="BZ91" s="6">
        <v>0</v>
      </c>
      <c r="CA91" s="6">
        <v>0</v>
      </c>
      <c r="CB91" s="6">
        <v>0</v>
      </c>
      <c r="CC91" s="6">
        <v>0</v>
      </c>
      <c r="CD91" s="6">
        <v>0</v>
      </c>
      <c r="CE91" s="6">
        <v>0</v>
      </c>
      <c r="CF91" s="6">
        <v>0</v>
      </c>
      <c r="CG91" s="6">
        <v>0</v>
      </c>
      <c r="CH91" s="6">
        <v>0</v>
      </c>
      <c r="CI91" s="6">
        <v>0</v>
      </c>
      <c r="CJ91" s="6">
        <v>0</v>
      </c>
      <c r="CK91" s="6">
        <v>0</v>
      </c>
      <c r="CL91" s="6">
        <v>0</v>
      </c>
      <c r="CM91" s="6">
        <v>0</v>
      </c>
      <c r="CN91" s="6">
        <v>0</v>
      </c>
      <c r="CO91" s="6">
        <v>0</v>
      </c>
      <c r="CP91" s="6">
        <v>0</v>
      </c>
      <c r="CQ91" s="6">
        <v>0</v>
      </c>
      <c r="CR91" s="6">
        <v>0</v>
      </c>
      <c r="CS91" s="6">
        <v>0</v>
      </c>
      <c r="CT91" s="6">
        <v>0</v>
      </c>
      <c r="CU91" s="6">
        <v>0</v>
      </c>
      <c r="CV91" s="6">
        <v>0</v>
      </c>
      <c r="CW91" s="6">
        <v>0</v>
      </c>
      <c r="CX91" s="6">
        <v>0</v>
      </c>
      <c r="CY91" s="6">
        <v>0</v>
      </c>
      <c r="CZ91" s="6">
        <v>0</v>
      </c>
      <c r="DA91" s="6">
        <v>0</v>
      </c>
      <c r="DB91" s="6">
        <v>0</v>
      </c>
      <c r="DC91" s="6">
        <v>0</v>
      </c>
      <c r="DD91" s="6">
        <v>0</v>
      </c>
      <c r="DE91" s="6">
        <v>0</v>
      </c>
      <c r="DF91" s="6">
        <v>0</v>
      </c>
      <c r="DG91" s="6">
        <v>0</v>
      </c>
      <c r="DH91" s="6">
        <v>0</v>
      </c>
      <c r="DI91" s="6">
        <v>0</v>
      </c>
      <c r="DJ91" s="6">
        <v>0</v>
      </c>
      <c r="DK91" s="6">
        <v>0</v>
      </c>
      <c r="DL91" s="6">
        <v>0</v>
      </c>
      <c r="DM91" s="6">
        <v>0</v>
      </c>
      <c r="DN91" s="10">
        <v>22</v>
      </c>
      <c r="DO91" s="10">
        <v>19</v>
      </c>
      <c r="DP91" s="10">
        <v>0</v>
      </c>
      <c r="DQ91" s="10">
        <v>0</v>
      </c>
      <c r="DR91" s="10">
        <f t="shared" si="1683"/>
        <v>41</v>
      </c>
      <c r="DS91" s="10">
        <f t="shared" si="1719"/>
        <v>22</v>
      </c>
      <c r="DT91" s="10">
        <f t="shared" si="1720"/>
        <v>19</v>
      </c>
      <c r="DU91" s="10">
        <f t="shared" si="1721"/>
        <v>0</v>
      </c>
      <c r="DV91" s="10">
        <f t="shared" si="1722"/>
        <v>0</v>
      </c>
      <c r="DW91" s="4">
        <f t="shared" si="1688"/>
        <v>41</v>
      </c>
      <c r="DX91" s="12">
        <f t="shared" si="1723"/>
        <v>2.0500000000000001E-2</v>
      </c>
      <c r="DY91" s="9">
        <f t="shared" si="1724"/>
        <v>0</v>
      </c>
      <c r="DZ91" s="12">
        <f t="shared" si="1725"/>
        <v>2.0500000000000001E-2</v>
      </c>
      <c r="EA91" s="6">
        <v>0</v>
      </c>
      <c r="EB91" s="6">
        <v>0</v>
      </c>
      <c r="EC91" s="6">
        <v>0</v>
      </c>
      <c r="ED91" s="6">
        <v>0</v>
      </c>
      <c r="EE91" s="6">
        <v>0</v>
      </c>
      <c r="EF91" s="6">
        <v>0</v>
      </c>
      <c r="EG91" s="6">
        <v>0</v>
      </c>
      <c r="EH91" s="6">
        <v>0</v>
      </c>
      <c r="EI91" s="6">
        <v>0</v>
      </c>
      <c r="EJ91" s="6">
        <v>0</v>
      </c>
      <c r="EK91" s="6">
        <v>0</v>
      </c>
      <c r="EL91" s="6">
        <v>0</v>
      </c>
      <c r="EM91" s="6">
        <v>0</v>
      </c>
      <c r="EN91" s="6">
        <v>0</v>
      </c>
      <c r="EO91" s="6">
        <v>0</v>
      </c>
      <c r="EP91" s="6">
        <v>0</v>
      </c>
      <c r="EQ91" s="6">
        <v>0</v>
      </c>
      <c r="ER91" s="6">
        <v>0</v>
      </c>
      <c r="ES91" s="6">
        <v>0</v>
      </c>
      <c r="ET91" s="6">
        <v>0</v>
      </c>
      <c r="EU91" s="6">
        <v>0</v>
      </c>
      <c r="EV91" s="6">
        <v>0</v>
      </c>
      <c r="EW91" s="6">
        <v>0</v>
      </c>
      <c r="EX91" s="6">
        <v>0</v>
      </c>
      <c r="EY91" s="6">
        <v>0</v>
      </c>
      <c r="EZ91" s="6">
        <v>0</v>
      </c>
      <c r="FA91" s="6">
        <v>0</v>
      </c>
      <c r="FB91" s="6">
        <v>0</v>
      </c>
      <c r="FC91" s="6">
        <v>0</v>
      </c>
      <c r="FD91" s="6">
        <v>0</v>
      </c>
      <c r="FE91" s="6">
        <v>0</v>
      </c>
      <c r="FF91" s="6">
        <v>0</v>
      </c>
      <c r="FG91" s="6">
        <v>0</v>
      </c>
      <c r="FH91" s="6">
        <v>0</v>
      </c>
      <c r="FI91" s="6">
        <v>0</v>
      </c>
      <c r="FJ91" s="6">
        <v>0</v>
      </c>
      <c r="FK91" s="6">
        <v>0</v>
      </c>
      <c r="FL91" s="6">
        <v>0</v>
      </c>
      <c r="FM91" s="6">
        <v>0</v>
      </c>
      <c r="FN91" s="6">
        <v>0</v>
      </c>
      <c r="FO91" s="6">
        <v>0</v>
      </c>
      <c r="FP91" s="6">
        <v>0</v>
      </c>
      <c r="FQ91" s="6">
        <v>0</v>
      </c>
      <c r="FR91" s="6">
        <v>0</v>
      </c>
      <c r="FS91" s="6">
        <v>0</v>
      </c>
      <c r="FT91" s="6">
        <v>0</v>
      </c>
      <c r="FU91" s="6">
        <v>0</v>
      </c>
      <c r="FV91" s="6">
        <v>0</v>
      </c>
      <c r="FW91" s="6">
        <v>0</v>
      </c>
      <c r="FX91" s="6">
        <v>0</v>
      </c>
      <c r="FY91" s="6">
        <v>0</v>
      </c>
      <c r="FZ91" s="6">
        <v>0</v>
      </c>
      <c r="GA91" s="6">
        <v>0</v>
      </c>
      <c r="GB91" s="6">
        <v>0</v>
      </c>
      <c r="GC91" s="6">
        <v>0</v>
      </c>
      <c r="GD91" s="6">
        <v>0</v>
      </c>
      <c r="GE91" s="6">
        <v>0</v>
      </c>
      <c r="GF91" s="6">
        <v>0</v>
      </c>
      <c r="GG91" s="6">
        <v>0</v>
      </c>
      <c r="GH91" s="6">
        <v>0</v>
      </c>
      <c r="GI91" s="6">
        <v>0</v>
      </c>
      <c r="GJ91" s="6">
        <v>0</v>
      </c>
      <c r="GK91" s="6">
        <v>0</v>
      </c>
      <c r="GL91" s="6">
        <v>0</v>
      </c>
      <c r="GM91" s="6">
        <v>0</v>
      </c>
      <c r="GN91" s="6">
        <v>0</v>
      </c>
      <c r="GO91" s="6">
        <v>0</v>
      </c>
      <c r="GP91" s="6">
        <v>0</v>
      </c>
      <c r="GQ91" s="6">
        <v>0</v>
      </c>
      <c r="GR91" s="6">
        <v>0</v>
      </c>
      <c r="GS91" s="6">
        <v>0</v>
      </c>
      <c r="GT91" s="6">
        <v>0</v>
      </c>
      <c r="GU91" s="6">
        <v>0</v>
      </c>
      <c r="GV91" s="6">
        <v>0</v>
      </c>
      <c r="GW91" s="6">
        <v>0</v>
      </c>
      <c r="GX91" s="6">
        <v>0</v>
      </c>
      <c r="GY91" s="6">
        <v>0</v>
      </c>
      <c r="GZ91" s="6">
        <f t="shared" si="1709"/>
        <v>0</v>
      </c>
      <c r="HA91" s="10">
        <f t="shared" si="1726"/>
        <v>0</v>
      </c>
      <c r="HB91" s="10">
        <f t="shared" si="1727"/>
        <v>0</v>
      </c>
      <c r="HC91" s="10">
        <f t="shared" si="1728"/>
        <v>0</v>
      </c>
      <c r="HD91" s="2">
        <f t="shared" si="1729"/>
        <v>22</v>
      </c>
      <c r="HE91" s="2">
        <f t="shared" si="1730"/>
        <v>19</v>
      </c>
      <c r="HF91" s="2">
        <f t="shared" si="1731"/>
        <v>0</v>
      </c>
      <c r="HG91" s="2">
        <f t="shared" si="1732"/>
        <v>0</v>
      </c>
      <c r="HH91" s="10">
        <f t="shared" si="1733"/>
        <v>41</v>
      </c>
      <c r="HI91" s="9">
        <f t="shared" si="1734"/>
        <v>2.0500000000000001E-2</v>
      </c>
      <c r="HJ91" s="9">
        <f t="shared" si="1735"/>
        <v>0</v>
      </c>
      <c r="HK91" s="65">
        <f t="shared" si="1470"/>
        <v>2.0500000000000001E-2</v>
      </c>
      <c r="HL91" s="65">
        <f t="shared" si="1471"/>
        <v>2.0500000000000001E-2</v>
      </c>
      <c r="HM91" s="6">
        <f t="shared" si="1465"/>
        <v>2000</v>
      </c>
      <c r="HN91" s="6">
        <f t="shared" si="1466"/>
        <v>25</v>
      </c>
      <c r="HO91" s="10">
        <f t="shared" si="1467"/>
        <v>16</v>
      </c>
      <c r="HP91" s="10">
        <f t="shared" si="1468"/>
        <v>0</v>
      </c>
      <c r="HQ91" s="10">
        <f t="shared" si="1736"/>
        <v>16</v>
      </c>
      <c r="HR91" s="8">
        <v>3.4633600000000002</v>
      </c>
      <c r="HS91" s="10">
        <f t="shared" si="1737"/>
        <v>55.413760000000003</v>
      </c>
      <c r="HT91" s="10">
        <f t="shared" si="1469"/>
        <v>-16</v>
      </c>
      <c r="HU91" s="66">
        <v>0</v>
      </c>
      <c r="HV91" s="2"/>
    </row>
    <row r="92" spans="1:230" s="46" customFormat="1" ht="33" customHeight="1" x14ac:dyDescent="0.5">
      <c r="A92" s="6">
        <v>6196</v>
      </c>
      <c r="B92" s="2" t="s">
        <v>270</v>
      </c>
      <c r="C92" s="2" t="s">
        <v>167</v>
      </c>
      <c r="D92" s="2" t="s">
        <v>204</v>
      </c>
      <c r="E92" s="35" t="s">
        <v>53</v>
      </c>
      <c r="F92" s="2">
        <v>33</v>
      </c>
      <c r="G92" s="1">
        <v>266107</v>
      </c>
      <c r="H92" s="41" t="s">
        <v>268</v>
      </c>
      <c r="I92" s="23">
        <v>1.01</v>
      </c>
      <c r="J92" s="9">
        <v>0.01</v>
      </c>
      <c r="K92" s="4">
        <v>2019</v>
      </c>
      <c r="L92" s="2"/>
      <c r="M92" s="6">
        <v>2000</v>
      </c>
      <c r="N92" s="6">
        <f t="shared" si="1672"/>
        <v>2000</v>
      </c>
      <c r="O92" s="6">
        <f t="shared" si="1673"/>
        <v>0</v>
      </c>
      <c r="P92" s="6">
        <f t="shared" si="1674"/>
        <v>20</v>
      </c>
      <c r="Q92" s="6">
        <f t="shared" si="1675"/>
        <v>20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10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  <c r="AP92" s="6">
        <v>0</v>
      </c>
      <c r="AQ92" s="6">
        <v>0</v>
      </c>
      <c r="AR92" s="6">
        <v>0</v>
      </c>
      <c r="AS92" s="6">
        <v>0</v>
      </c>
      <c r="AT92" s="6">
        <v>0</v>
      </c>
      <c r="AU92" s="6">
        <v>0</v>
      </c>
      <c r="AV92" s="6">
        <v>0</v>
      </c>
      <c r="AW92" s="6">
        <v>0</v>
      </c>
      <c r="AX92" s="6">
        <v>0</v>
      </c>
      <c r="AY92" s="6">
        <v>0</v>
      </c>
      <c r="AZ92" s="6">
        <v>0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v>0</v>
      </c>
      <c r="BN92" s="6">
        <v>0</v>
      </c>
      <c r="BO92" s="6">
        <v>0</v>
      </c>
      <c r="BP92" s="6">
        <v>0</v>
      </c>
      <c r="BQ92" s="6">
        <v>0</v>
      </c>
      <c r="BR92" s="6">
        <v>0</v>
      </c>
      <c r="BS92" s="6">
        <v>0</v>
      </c>
      <c r="BT92" s="6">
        <v>0</v>
      </c>
      <c r="BU92" s="6">
        <v>0</v>
      </c>
      <c r="BV92" s="6">
        <v>0</v>
      </c>
      <c r="BW92" s="6">
        <v>0</v>
      </c>
      <c r="BX92" s="6">
        <v>0</v>
      </c>
      <c r="BY92" s="6">
        <v>0</v>
      </c>
      <c r="BZ92" s="6">
        <v>0</v>
      </c>
      <c r="CA92" s="6">
        <v>0</v>
      </c>
      <c r="CB92" s="6">
        <v>0</v>
      </c>
      <c r="CC92" s="6">
        <v>0</v>
      </c>
      <c r="CD92" s="6">
        <v>0</v>
      </c>
      <c r="CE92" s="6">
        <v>0</v>
      </c>
      <c r="CF92" s="6">
        <v>0</v>
      </c>
      <c r="CG92" s="6">
        <v>0</v>
      </c>
      <c r="CH92" s="6">
        <v>0</v>
      </c>
      <c r="CI92" s="6">
        <v>0</v>
      </c>
      <c r="CJ92" s="6">
        <v>0</v>
      </c>
      <c r="CK92" s="6">
        <v>0</v>
      </c>
      <c r="CL92" s="6">
        <v>0</v>
      </c>
      <c r="CM92" s="6">
        <v>0</v>
      </c>
      <c r="CN92" s="6">
        <v>0</v>
      </c>
      <c r="CO92" s="6">
        <v>0</v>
      </c>
      <c r="CP92" s="6">
        <v>0</v>
      </c>
      <c r="CQ92" s="6">
        <v>0</v>
      </c>
      <c r="CR92" s="6">
        <v>0</v>
      </c>
      <c r="CS92" s="6">
        <v>0</v>
      </c>
      <c r="CT92" s="6">
        <v>0</v>
      </c>
      <c r="CU92" s="6">
        <v>0</v>
      </c>
      <c r="CV92" s="6">
        <v>0</v>
      </c>
      <c r="CW92" s="6">
        <v>0</v>
      </c>
      <c r="CX92" s="6">
        <v>0</v>
      </c>
      <c r="CY92" s="6">
        <v>0</v>
      </c>
      <c r="CZ92" s="6">
        <v>0</v>
      </c>
      <c r="DA92" s="6">
        <v>0</v>
      </c>
      <c r="DB92" s="6">
        <v>0</v>
      </c>
      <c r="DC92" s="6">
        <v>0</v>
      </c>
      <c r="DD92" s="6">
        <v>0</v>
      </c>
      <c r="DE92" s="6">
        <v>0</v>
      </c>
      <c r="DF92" s="6">
        <v>0</v>
      </c>
      <c r="DG92" s="6">
        <v>0</v>
      </c>
      <c r="DH92" s="6">
        <v>0</v>
      </c>
      <c r="DI92" s="6">
        <v>0</v>
      </c>
      <c r="DJ92" s="6">
        <v>0</v>
      </c>
      <c r="DK92" s="6">
        <v>0</v>
      </c>
      <c r="DL92" s="6">
        <v>0</v>
      </c>
      <c r="DM92" s="6">
        <v>0</v>
      </c>
      <c r="DN92" s="10">
        <v>24</v>
      </c>
      <c r="DO92" s="10">
        <v>1</v>
      </c>
      <c r="DP92" s="10">
        <v>0</v>
      </c>
      <c r="DQ92" s="10">
        <v>0</v>
      </c>
      <c r="DR92" s="10">
        <f t="shared" si="1683"/>
        <v>25</v>
      </c>
      <c r="DS92" s="10">
        <f t="shared" si="1719"/>
        <v>24</v>
      </c>
      <c r="DT92" s="10">
        <f t="shared" si="1720"/>
        <v>1</v>
      </c>
      <c r="DU92" s="10">
        <f t="shared" si="1721"/>
        <v>0</v>
      </c>
      <c r="DV92" s="10">
        <f t="shared" si="1722"/>
        <v>0</v>
      </c>
      <c r="DW92" s="4">
        <f t="shared" si="1688"/>
        <v>25</v>
      </c>
      <c r="DX92" s="12">
        <f t="shared" si="1723"/>
        <v>1.2500000000000001E-2</v>
      </c>
      <c r="DY92" s="9">
        <f t="shared" si="1724"/>
        <v>0</v>
      </c>
      <c r="DZ92" s="12">
        <f t="shared" si="1725"/>
        <v>1.2500000000000001E-2</v>
      </c>
      <c r="EA92" s="6">
        <v>0</v>
      </c>
      <c r="EB92" s="6">
        <v>0</v>
      </c>
      <c r="EC92" s="6">
        <v>0</v>
      </c>
      <c r="ED92" s="6">
        <v>0</v>
      </c>
      <c r="EE92" s="6">
        <v>0</v>
      </c>
      <c r="EF92" s="6">
        <v>0</v>
      </c>
      <c r="EG92" s="6">
        <v>0</v>
      </c>
      <c r="EH92" s="6">
        <v>0</v>
      </c>
      <c r="EI92" s="6">
        <v>0</v>
      </c>
      <c r="EJ92" s="6">
        <v>0</v>
      </c>
      <c r="EK92" s="6">
        <v>0</v>
      </c>
      <c r="EL92" s="6">
        <v>0</v>
      </c>
      <c r="EM92" s="6">
        <v>0</v>
      </c>
      <c r="EN92" s="6">
        <v>0</v>
      </c>
      <c r="EO92" s="6">
        <v>0</v>
      </c>
      <c r="EP92" s="6">
        <v>0</v>
      </c>
      <c r="EQ92" s="6">
        <v>0</v>
      </c>
      <c r="ER92" s="6">
        <v>0</v>
      </c>
      <c r="ES92" s="6">
        <v>0</v>
      </c>
      <c r="ET92" s="6">
        <v>0</v>
      </c>
      <c r="EU92" s="6">
        <v>0</v>
      </c>
      <c r="EV92" s="6">
        <v>0</v>
      </c>
      <c r="EW92" s="6">
        <v>0</v>
      </c>
      <c r="EX92" s="6">
        <v>0</v>
      </c>
      <c r="EY92" s="6">
        <v>0</v>
      </c>
      <c r="EZ92" s="6">
        <v>0</v>
      </c>
      <c r="FA92" s="6">
        <v>0</v>
      </c>
      <c r="FB92" s="6">
        <v>0</v>
      </c>
      <c r="FC92" s="6">
        <v>0</v>
      </c>
      <c r="FD92" s="6">
        <v>0</v>
      </c>
      <c r="FE92" s="6">
        <v>0</v>
      </c>
      <c r="FF92" s="6">
        <v>0</v>
      </c>
      <c r="FG92" s="6">
        <v>0</v>
      </c>
      <c r="FH92" s="6">
        <v>0</v>
      </c>
      <c r="FI92" s="6">
        <v>0</v>
      </c>
      <c r="FJ92" s="6">
        <v>0</v>
      </c>
      <c r="FK92" s="6">
        <v>0</v>
      </c>
      <c r="FL92" s="6">
        <v>0</v>
      </c>
      <c r="FM92" s="6">
        <v>0</v>
      </c>
      <c r="FN92" s="6">
        <v>0</v>
      </c>
      <c r="FO92" s="6">
        <v>0</v>
      </c>
      <c r="FP92" s="6">
        <v>0</v>
      </c>
      <c r="FQ92" s="6">
        <v>0</v>
      </c>
      <c r="FR92" s="6">
        <v>0</v>
      </c>
      <c r="FS92" s="6">
        <v>0</v>
      </c>
      <c r="FT92" s="6">
        <v>0</v>
      </c>
      <c r="FU92" s="6">
        <v>0</v>
      </c>
      <c r="FV92" s="6">
        <v>0</v>
      </c>
      <c r="FW92" s="6">
        <v>0</v>
      </c>
      <c r="FX92" s="6">
        <v>0</v>
      </c>
      <c r="FY92" s="6">
        <v>0</v>
      </c>
      <c r="FZ92" s="6">
        <v>0</v>
      </c>
      <c r="GA92" s="6">
        <v>0</v>
      </c>
      <c r="GB92" s="6">
        <v>0</v>
      </c>
      <c r="GC92" s="6">
        <v>0</v>
      </c>
      <c r="GD92" s="6">
        <v>0</v>
      </c>
      <c r="GE92" s="6">
        <v>0</v>
      </c>
      <c r="GF92" s="6">
        <v>0</v>
      </c>
      <c r="GG92" s="6">
        <v>0</v>
      </c>
      <c r="GH92" s="6">
        <v>0</v>
      </c>
      <c r="GI92" s="6">
        <v>0</v>
      </c>
      <c r="GJ92" s="6">
        <v>0</v>
      </c>
      <c r="GK92" s="6">
        <v>0</v>
      </c>
      <c r="GL92" s="6">
        <v>0</v>
      </c>
      <c r="GM92" s="6">
        <v>0</v>
      </c>
      <c r="GN92" s="6">
        <v>0</v>
      </c>
      <c r="GO92" s="6">
        <v>0</v>
      </c>
      <c r="GP92" s="6">
        <v>0</v>
      </c>
      <c r="GQ92" s="6">
        <v>0</v>
      </c>
      <c r="GR92" s="6">
        <v>0</v>
      </c>
      <c r="GS92" s="6">
        <v>0</v>
      </c>
      <c r="GT92" s="6">
        <v>0</v>
      </c>
      <c r="GU92" s="6">
        <v>0</v>
      </c>
      <c r="GV92" s="6">
        <v>0</v>
      </c>
      <c r="GW92" s="6">
        <v>0</v>
      </c>
      <c r="GX92" s="6">
        <v>0</v>
      </c>
      <c r="GY92" s="6">
        <v>0</v>
      </c>
      <c r="GZ92" s="6">
        <f t="shared" si="1709"/>
        <v>0</v>
      </c>
      <c r="HA92" s="10">
        <f t="shared" si="1726"/>
        <v>0</v>
      </c>
      <c r="HB92" s="10">
        <f t="shared" si="1727"/>
        <v>0</v>
      </c>
      <c r="HC92" s="10">
        <f t="shared" si="1728"/>
        <v>0</v>
      </c>
      <c r="HD92" s="2">
        <f t="shared" si="1729"/>
        <v>24</v>
      </c>
      <c r="HE92" s="2">
        <f t="shared" si="1730"/>
        <v>1</v>
      </c>
      <c r="HF92" s="2">
        <f t="shared" si="1731"/>
        <v>0</v>
      </c>
      <c r="HG92" s="2">
        <f t="shared" si="1732"/>
        <v>0</v>
      </c>
      <c r="HH92" s="10">
        <f t="shared" si="1733"/>
        <v>25</v>
      </c>
      <c r="HI92" s="9">
        <f t="shared" si="1734"/>
        <v>1.2500000000000001E-2</v>
      </c>
      <c r="HJ92" s="9">
        <f t="shared" si="1735"/>
        <v>0</v>
      </c>
      <c r="HK92" s="65">
        <f t="shared" si="1470"/>
        <v>1.2500000000000001E-2</v>
      </c>
      <c r="HL92" s="65">
        <f t="shared" si="1471"/>
        <v>1.2500000000000001E-2</v>
      </c>
      <c r="HM92" s="6">
        <f t="shared" si="1465"/>
        <v>2000</v>
      </c>
      <c r="HN92" s="6">
        <f t="shared" si="1466"/>
        <v>20</v>
      </c>
      <c r="HO92" s="10">
        <f t="shared" si="1467"/>
        <v>5</v>
      </c>
      <c r="HP92" s="10">
        <f t="shared" si="1468"/>
        <v>0</v>
      </c>
      <c r="HQ92" s="10">
        <f t="shared" si="1736"/>
        <v>5</v>
      </c>
      <c r="HR92" s="8">
        <v>19.790649999999999</v>
      </c>
      <c r="HS92" s="10">
        <f t="shared" si="1737"/>
        <v>98.953249999999997</v>
      </c>
      <c r="HT92" s="10">
        <f t="shared" si="1469"/>
        <v>-5</v>
      </c>
      <c r="HU92" s="66">
        <v>0</v>
      </c>
      <c r="HV92" s="2"/>
    </row>
    <row r="93" spans="1:230" s="46" customFormat="1" ht="33.75" customHeight="1" x14ac:dyDescent="0.5">
      <c r="A93" s="6">
        <v>6251</v>
      </c>
      <c r="B93" s="2" t="s">
        <v>56</v>
      </c>
      <c r="C93" s="2" t="s">
        <v>167</v>
      </c>
      <c r="D93" s="2" t="s">
        <v>204</v>
      </c>
      <c r="E93" s="35" t="s">
        <v>53</v>
      </c>
      <c r="F93" s="2">
        <v>72</v>
      </c>
      <c r="G93" s="48">
        <v>227147</v>
      </c>
      <c r="H93" s="39" t="s">
        <v>252</v>
      </c>
      <c r="I93" s="23">
        <v>1</v>
      </c>
      <c r="J93" s="9">
        <v>0</v>
      </c>
      <c r="K93" s="4">
        <v>744200</v>
      </c>
      <c r="L93" s="2">
        <v>744200</v>
      </c>
      <c r="M93" s="4"/>
      <c r="N93" s="6">
        <f t="shared" ref="N93:N101" si="1738">L93+M93</f>
        <v>744200</v>
      </c>
      <c r="O93" s="6">
        <f t="shared" ref="O93:O101" si="1739">L93*J93</f>
        <v>0</v>
      </c>
      <c r="P93" s="6">
        <f t="shared" ref="P93:P101" si="1740">M93*J93</f>
        <v>0</v>
      </c>
      <c r="Q93" s="6">
        <f t="shared" ref="Q93:Q101" si="1741">O93+P93</f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10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P93" s="6">
        <v>0</v>
      </c>
      <c r="AQ93" s="6">
        <v>0</v>
      </c>
      <c r="AR93" s="6">
        <v>0</v>
      </c>
      <c r="AS93" s="6">
        <v>0</v>
      </c>
      <c r="AT93" s="6">
        <v>0</v>
      </c>
      <c r="AU93" s="6">
        <v>0</v>
      </c>
      <c r="AV93" s="6">
        <v>0</v>
      </c>
      <c r="AW93" s="6">
        <v>0</v>
      </c>
      <c r="AX93" s="6">
        <v>0</v>
      </c>
      <c r="AY93" s="6">
        <v>0</v>
      </c>
      <c r="AZ93" s="6">
        <v>0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v>0</v>
      </c>
      <c r="BN93" s="6">
        <v>0</v>
      </c>
      <c r="BO93" s="6">
        <v>0</v>
      </c>
      <c r="BP93" s="6">
        <v>0</v>
      </c>
      <c r="BQ93" s="6">
        <v>0</v>
      </c>
      <c r="BR93" s="6">
        <v>0</v>
      </c>
      <c r="BS93" s="6">
        <v>0</v>
      </c>
      <c r="BT93" s="6">
        <v>0</v>
      </c>
      <c r="BU93" s="6">
        <v>0</v>
      </c>
      <c r="BV93" s="6">
        <v>0</v>
      </c>
      <c r="BW93" s="6">
        <v>0</v>
      </c>
      <c r="BX93" s="6">
        <v>0</v>
      </c>
      <c r="BY93" s="6">
        <v>0</v>
      </c>
      <c r="BZ93" s="6">
        <v>0</v>
      </c>
      <c r="CA93" s="6">
        <v>0</v>
      </c>
      <c r="CB93" s="6">
        <v>0</v>
      </c>
      <c r="CC93" s="6">
        <v>0</v>
      </c>
      <c r="CD93" s="6">
        <v>0</v>
      </c>
      <c r="CE93" s="6">
        <v>0</v>
      </c>
      <c r="CF93" s="6">
        <v>0</v>
      </c>
      <c r="CG93" s="6">
        <v>0</v>
      </c>
      <c r="CH93" s="6">
        <v>0</v>
      </c>
      <c r="CI93" s="6">
        <v>0</v>
      </c>
      <c r="CJ93" s="6">
        <v>0</v>
      </c>
      <c r="CK93" s="6">
        <v>0</v>
      </c>
      <c r="CL93" s="6">
        <v>0</v>
      </c>
      <c r="CM93" s="6">
        <v>0</v>
      </c>
      <c r="CN93" s="6">
        <v>0</v>
      </c>
      <c r="CO93" s="6">
        <v>0</v>
      </c>
      <c r="CP93" s="6">
        <v>0</v>
      </c>
      <c r="CQ93" s="6">
        <v>0</v>
      </c>
      <c r="CR93" s="6">
        <v>0</v>
      </c>
      <c r="CS93" s="6">
        <v>0</v>
      </c>
      <c r="CT93" s="6">
        <v>0</v>
      </c>
      <c r="CU93" s="6">
        <v>0</v>
      </c>
      <c r="CV93" s="6">
        <v>0</v>
      </c>
      <c r="CW93" s="6">
        <v>0</v>
      </c>
      <c r="CX93" s="6">
        <v>0</v>
      </c>
      <c r="CY93" s="6">
        <v>0</v>
      </c>
      <c r="CZ93" s="6">
        <v>0</v>
      </c>
      <c r="DA93" s="6">
        <v>0</v>
      </c>
      <c r="DB93" s="6">
        <v>0</v>
      </c>
      <c r="DC93" s="6">
        <v>0</v>
      </c>
      <c r="DD93" s="6">
        <v>0</v>
      </c>
      <c r="DE93" s="6">
        <v>0</v>
      </c>
      <c r="DF93" s="6">
        <v>0</v>
      </c>
      <c r="DG93" s="6">
        <v>0</v>
      </c>
      <c r="DH93" s="6">
        <v>0</v>
      </c>
      <c r="DI93" s="6">
        <v>0</v>
      </c>
      <c r="DJ93" s="6">
        <v>0</v>
      </c>
      <c r="DK93" s="6">
        <v>0</v>
      </c>
      <c r="DL93" s="6">
        <v>0</v>
      </c>
      <c r="DM93" s="6">
        <v>0</v>
      </c>
      <c r="DN93" s="10">
        <v>1</v>
      </c>
      <c r="DO93" s="10">
        <v>0</v>
      </c>
      <c r="DP93" s="10">
        <v>0</v>
      </c>
      <c r="DQ93" s="10">
        <v>0</v>
      </c>
      <c r="DR93" s="10">
        <f t="shared" ref="DR93:DR101" si="1742">DQ93+DP93+DO93+DN93</f>
        <v>1</v>
      </c>
      <c r="DS93" s="10">
        <f t="shared" ref="DS93:DS101" si="1743">+R93+AB93+AG93+AL93+AQ93+AV93+BA93+BF93+BK93+BP93+BU93+W93+BZ93+CE93+CJ93+CO93+CT93+CY93+DD93+DI93+DN93</f>
        <v>1</v>
      </c>
      <c r="DT93" s="10">
        <f t="shared" ref="DT93:DT101" si="1744">+S93+AC93+AH93+AM93+AR93+AW93+BB93+BG93+BL93+BQ93+BV93+X93+CA93+CF93+CK93+CP93+CU93+CZ93+DE93+DJ93+DO93</f>
        <v>0</v>
      </c>
      <c r="DU93" s="10">
        <f t="shared" ref="DU93:DU101" si="1745">+T93+AD93+AI93+AN93+AS93+AX93+BC93+BH93+BM93+BR93+BW93+Y93+CB93+CG93+CL93+CQ93+CV93+DA93+DF93+DK93+DP93</f>
        <v>0</v>
      </c>
      <c r="DV93" s="10">
        <f t="shared" ref="DV93:DV101" si="1746">+U93+AE93+AJ93+AO93+AT93+AY93+BD93+BI93+BN93+BS93+BX93+Z93+CC93+CH93+CM93+CR93+CW93+DB93+DG93+DL93+DQ93</f>
        <v>0</v>
      </c>
      <c r="DW93" s="4">
        <f t="shared" ref="DW93:DW101" si="1747">DV93+DU93+DT93+DS93</f>
        <v>1</v>
      </c>
      <c r="DX93" s="12">
        <f t="shared" ref="DX93:DX101" si="1748">(DS93+DT93)/N93</f>
        <v>1.3437248051599033E-6</v>
      </c>
      <c r="DY93" s="9">
        <f t="shared" ref="DY93:DY101" si="1749">(DU93+DV93)/N93</f>
        <v>0</v>
      </c>
      <c r="DZ93" s="12">
        <f t="shared" ref="DZ93:DZ101" si="1750">+DW93/N93</f>
        <v>1.3437248051599033E-6</v>
      </c>
      <c r="EA93" s="6">
        <v>0</v>
      </c>
      <c r="EB93" s="6">
        <v>0</v>
      </c>
      <c r="EC93" s="6">
        <v>0</v>
      </c>
      <c r="ED93" s="6">
        <v>0</v>
      </c>
      <c r="EE93" s="6">
        <v>0</v>
      </c>
      <c r="EF93" s="6">
        <v>0</v>
      </c>
      <c r="EG93" s="6">
        <v>0</v>
      </c>
      <c r="EH93" s="6">
        <v>0</v>
      </c>
      <c r="EI93" s="6">
        <v>0</v>
      </c>
      <c r="EJ93" s="6">
        <v>0</v>
      </c>
      <c r="EK93" s="6">
        <v>0</v>
      </c>
      <c r="EL93" s="6">
        <v>0</v>
      </c>
      <c r="EM93" s="6">
        <v>0</v>
      </c>
      <c r="EN93" s="6">
        <v>0</v>
      </c>
      <c r="EO93" s="6">
        <v>0</v>
      </c>
      <c r="EP93" s="6">
        <v>0</v>
      </c>
      <c r="EQ93" s="6">
        <v>0</v>
      </c>
      <c r="ER93" s="6">
        <v>0</v>
      </c>
      <c r="ES93" s="6">
        <v>0</v>
      </c>
      <c r="ET93" s="6">
        <v>0</v>
      </c>
      <c r="EU93" s="6">
        <v>0</v>
      </c>
      <c r="EV93" s="6">
        <v>0</v>
      </c>
      <c r="EW93" s="6">
        <v>0</v>
      </c>
      <c r="EX93" s="6">
        <v>0</v>
      </c>
      <c r="EY93" s="6">
        <v>0</v>
      </c>
      <c r="EZ93" s="6">
        <v>0</v>
      </c>
      <c r="FA93" s="6">
        <v>0</v>
      </c>
      <c r="FB93" s="6">
        <v>0</v>
      </c>
      <c r="FC93" s="6">
        <v>0</v>
      </c>
      <c r="FD93" s="6">
        <v>0</v>
      </c>
      <c r="FE93" s="6">
        <v>0</v>
      </c>
      <c r="FF93" s="6">
        <v>0</v>
      </c>
      <c r="FG93" s="6">
        <v>0</v>
      </c>
      <c r="FH93" s="6">
        <v>0</v>
      </c>
      <c r="FI93" s="6">
        <v>0</v>
      </c>
      <c r="FJ93" s="6">
        <v>0</v>
      </c>
      <c r="FK93" s="6">
        <v>0</v>
      </c>
      <c r="FL93" s="6">
        <v>0</v>
      </c>
      <c r="FM93" s="6">
        <v>0</v>
      </c>
      <c r="FN93" s="6">
        <v>0</v>
      </c>
      <c r="FO93" s="6">
        <v>0</v>
      </c>
      <c r="FP93" s="6">
        <v>0</v>
      </c>
      <c r="FQ93" s="6">
        <v>0</v>
      </c>
      <c r="FR93" s="6">
        <v>0</v>
      </c>
      <c r="FS93" s="6">
        <v>0</v>
      </c>
      <c r="FT93" s="6">
        <v>0</v>
      </c>
      <c r="FU93" s="6">
        <v>0</v>
      </c>
      <c r="FV93" s="6">
        <v>0</v>
      </c>
      <c r="FW93" s="6">
        <v>0</v>
      </c>
      <c r="FX93" s="6">
        <v>0</v>
      </c>
      <c r="FY93" s="6">
        <v>0</v>
      </c>
      <c r="FZ93" s="6">
        <v>0</v>
      </c>
      <c r="GA93" s="6">
        <v>0</v>
      </c>
      <c r="GB93" s="6">
        <v>0</v>
      </c>
      <c r="GC93" s="6">
        <v>0</v>
      </c>
      <c r="GD93" s="6">
        <v>0</v>
      </c>
      <c r="GE93" s="6">
        <v>0</v>
      </c>
      <c r="GF93" s="6">
        <v>0</v>
      </c>
      <c r="GG93" s="6">
        <v>0</v>
      </c>
      <c r="GH93" s="6">
        <v>0</v>
      </c>
      <c r="GI93" s="6">
        <v>0</v>
      </c>
      <c r="GJ93" s="6">
        <v>0</v>
      </c>
      <c r="GK93" s="6">
        <v>0</v>
      </c>
      <c r="GL93" s="6">
        <v>0</v>
      </c>
      <c r="GM93" s="6">
        <v>0</v>
      </c>
      <c r="GN93" s="6">
        <v>0</v>
      </c>
      <c r="GO93" s="6">
        <v>0</v>
      </c>
      <c r="GP93" s="6">
        <v>0</v>
      </c>
      <c r="GQ93" s="6">
        <v>0</v>
      </c>
      <c r="GR93" s="6">
        <v>0</v>
      </c>
      <c r="GS93" s="6">
        <v>0</v>
      </c>
      <c r="GT93" s="6">
        <v>0</v>
      </c>
      <c r="GU93" s="6">
        <v>0</v>
      </c>
      <c r="GV93" s="6">
        <v>0</v>
      </c>
      <c r="GW93" s="6">
        <v>0</v>
      </c>
      <c r="GX93" s="6">
        <v>0</v>
      </c>
      <c r="GY93" s="6">
        <v>0</v>
      </c>
      <c r="GZ93" s="6">
        <f t="shared" ref="GZ93:GZ101" si="1751">GY93+GX93</f>
        <v>0</v>
      </c>
      <c r="HA93" s="10">
        <f t="shared" ref="HA93:HA101" si="1752">GO93+GL93+GI93+GF93+GC93+FZ93+FW93+FT93+FQ93+FN93+FK93+FH93+FE93+FB93+EY93+EV93+ES93+EP93+EM93+EJ93+EG93+ED93+EA93+GR93+GU93+GX93</f>
        <v>0</v>
      </c>
      <c r="HB93" s="10">
        <f t="shared" ref="HB93:HB101" si="1753">GP93+GM93+GJ93+GG93+GD93+GA93+FX93+FU93+FR93+FO93+FL93+FI93+FF93+FC93+EZ93+EW93+ET93+EQ93+EN93+EK93+EH93+EE93+EB93+GS93+GV93+GY93</f>
        <v>0</v>
      </c>
      <c r="HC93" s="10">
        <f t="shared" ref="HC93:HC101" si="1754">HB93+HA93</f>
        <v>0</v>
      </c>
      <c r="HD93" s="2">
        <f t="shared" ref="HD93:HD101" si="1755">+DS93</f>
        <v>1</v>
      </c>
      <c r="HE93" s="2">
        <f t="shared" ref="HE93:HE101" si="1756">+DT93</f>
        <v>0</v>
      </c>
      <c r="HF93" s="2">
        <f t="shared" ref="HF93:HF101" si="1757">+DU93</f>
        <v>0</v>
      </c>
      <c r="HG93" s="2">
        <f t="shared" ref="HG93:HG101" si="1758">+DV93</f>
        <v>0</v>
      </c>
      <c r="HH93" s="10">
        <f t="shared" ref="HH93:HH101" si="1759">+DW93</f>
        <v>1</v>
      </c>
      <c r="HI93" s="9">
        <f t="shared" ref="HI93:HI101" si="1760">DX93</f>
        <v>1.3437248051599033E-6</v>
      </c>
      <c r="HJ93" s="9">
        <f t="shared" ref="HJ93:HJ101" si="1761">DY93</f>
        <v>0</v>
      </c>
      <c r="HK93" s="65">
        <f t="shared" si="1470"/>
        <v>1.3437248051599033E-6</v>
      </c>
      <c r="HL93" s="65">
        <f t="shared" si="1471"/>
        <v>1.3437248051599033E-6</v>
      </c>
      <c r="HM93" s="6">
        <f t="shared" si="1465"/>
        <v>0</v>
      </c>
      <c r="HN93" s="6">
        <f t="shared" si="1466"/>
        <v>0</v>
      </c>
      <c r="HO93" s="10">
        <f t="shared" si="1467"/>
        <v>1</v>
      </c>
      <c r="HP93" s="10">
        <f t="shared" si="1468"/>
        <v>0</v>
      </c>
      <c r="HQ93" s="10">
        <f t="shared" ref="HQ93:HQ101" si="1762">HO93-HP93</f>
        <v>1</v>
      </c>
      <c r="HR93" s="8">
        <v>14.0725</v>
      </c>
      <c r="HS93" s="10">
        <f t="shared" ref="HS93:HS101" si="1763">HR93*HQ93</f>
        <v>14.0725</v>
      </c>
      <c r="HT93" s="10">
        <f t="shared" si="1469"/>
        <v>-1</v>
      </c>
      <c r="HU93" s="66">
        <v>0</v>
      </c>
      <c r="HV93" s="2"/>
    </row>
    <row r="94" spans="1:230" s="46" customFormat="1" ht="33.75" customHeight="1" x14ac:dyDescent="0.5">
      <c r="A94" s="6">
        <v>6252</v>
      </c>
      <c r="B94" s="2" t="s">
        <v>56</v>
      </c>
      <c r="C94" s="2" t="s">
        <v>167</v>
      </c>
      <c r="D94" s="2" t="s">
        <v>204</v>
      </c>
      <c r="E94" s="35" t="s">
        <v>53</v>
      </c>
      <c r="F94" s="2">
        <v>73</v>
      </c>
      <c r="G94" s="48">
        <v>229677</v>
      </c>
      <c r="H94" s="39" t="s">
        <v>253</v>
      </c>
      <c r="I94" s="23">
        <v>1</v>
      </c>
      <c r="J94" s="9">
        <v>0</v>
      </c>
      <c r="K94" s="4">
        <v>55400</v>
      </c>
      <c r="L94" s="2">
        <v>55400</v>
      </c>
      <c r="M94" s="4"/>
      <c r="N94" s="6">
        <f t="shared" si="1738"/>
        <v>55400</v>
      </c>
      <c r="O94" s="6">
        <f t="shared" si="1739"/>
        <v>0</v>
      </c>
      <c r="P94" s="6">
        <f t="shared" si="1740"/>
        <v>0</v>
      </c>
      <c r="Q94" s="6">
        <f t="shared" si="1741"/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10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P94" s="6">
        <v>0</v>
      </c>
      <c r="AQ94" s="6">
        <v>0</v>
      </c>
      <c r="AR94" s="6">
        <v>0</v>
      </c>
      <c r="AS94" s="6">
        <v>0</v>
      </c>
      <c r="AT94" s="6">
        <v>0</v>
      </c>
      <c r="AU94" s="6">
        <v>0</v>
      </c>
      <c r="AV94" s="6">
        <v>0</v>
      </c>
      <c r="AW94" s="6">
        <v>0</v>
      </c>
      <c r="AX94" s="6">
        <v>0</v>
      </c>
      <c r="AY94" s="6">
        <v>0</v>
      </c>
      <c r="AZ94" s="6">
        <v>0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v>0</v>
      </c>
      <c r="BN94" s="6">
        <v>0</v>
      </c>
      <c r="BO94" s="6">
        <v>0</v>
      </c>
      <c r="BP94" s="6">
        <v>0</v>
      </c>
      <c r="BQ94" s="6">
        <v>0</v>
      </c>
      <c r="BR94" s="6">
        <v>0</v>
      </c>
      <c r="BS94" s="6">
        <v>0</v>
      </c>
      <c r="BT94" s="6">
        <v>0</v>
      </c>
      <c r="BU94" s="6">
        <v>0</v>
      </c>
      <c r="BV94" s="6">
        <v>0</v>
      </c>
      <c r="BW94" s="6">
        <v>0</v>
      </c>
      <c r="BX94" s="6">
        <v>0</v>
      </c>
      <c r="BY94" s="6">
        <v>0</v>
      </c>
      <c r="BZ94" s="6">
        <v>0</v>
      </c>
      <c r="CA94" s="6">
        <v>0</v>
      </c>
      <c r="CB94" s="6">
        <v>0</v>
      </c>
      <c r="CC94" s="6">
        <v>0</v>
      </c>
      <c r="CD94" s="6">
        <v>0</v>
      </c>
      <c r="CE94" s="6">
        <v>0</v>
      </c>
      <c r="CF94" s="6">
        <v>0</v>
      </c>
      <c r="CG94" s="6">
        <v>0</v>
      </c>
      <c r="CH94" s="6">
        <v>0</v>
      </c>
      <c r="CI94" s="6">
        <v>0</v>
      </c>
      <c r="CJ94" s="6">
        <v>0</v>
      </c>
      <c r="CK94" s="6">
        <v>0</v>
      </c>
      <c r="CL94" s="6">
        <v>0</v>
      </c>
      <c r="CM94" s="6">
        <v>0</v>
      </c>
      <c r="CN94" s="6">
        <v>0</v>
      </c>
      <c r="CO94" s="6">
        <v>0</v>
      </c>
      <c r="CP94" s="6">
        <v>0</v>
      </c>
      <c r="CQ94" s="6">
        <v>0</v>
      </c>
      <c r="CR94" s="6">
        <v>0</v>
      </c>
      <c r="CS94" s="6">
        <v>0</v>
      </c>
      <c r="CT94" s="6">
        <v>0</v>
      </c>
      <c r="CU94" s="6">
        <v>0</v>
      </c>
      <c r="CV94" s="6">
        <v>0</v>
      </c>
      <c r="CW94" s="6">
        <v>0</v>
      </c>
      <c r="CX94" s="6">
        <v>0</v>
      </c>
      <c r="CY94" s="6">
        <v>0</v>
      </c>
      <c r="CZ94" s="6">
        <v>0</v>
      </c>
      <c r="DA94" s="6">
        <v>0</v>
      </c>
      <c r="DB94" s="6">
        <v>0</v>
      </c>
      <c r="DC94" s="6">
        <v>0</v>
      </c>
      <c r="DD94" s="6">
        <v>0</v>
      </c>
      <c r="DE94" s="6">
        <v>0</v>
      </c>
      <c r="DF94" s="6">
        <v>0</v>
      </c>
      <c r="DG94" s="6">
        <v>0</v>
      </c>
      <c r="DH94" s="6">
        <v>0</v>
      </c>
      <c r="DI94" s="6">
        <v>0</v>
      </c>
      <c r="DJ94" s="6">
        <v>0</v>
      </c>
      <c r="DK94" s="6">
        <v>0</v>
      </c>
      <c r="DL94" s="6">
        <v>0</v>
      </c>
      <c r="DM94" s="6">
        <v>0</v>
      </c>
      <c r="DN94" s="10">
        <v>0</v>
      </c>
      <c r="DO94" s="10">
        <v>16</v>
      </c>
      <c r="DP94" s="10">
        <v>0</v>
      </c>
      <c r="DQ94" s="10">
        <v>0</v>
      </c>
      <c r="DR94" s="10">
        <f t="shared" si="1742"/>
        <v>16</v>
      </c>
      <c r="DS94" s="10">
        <f t="shared" si="1743"/>
        <v>0</v>
      </c>
      <c r="DT94" s="10">
        <f t="shared" si="1744"/>
        <v>16</v>
      </c>
      <c r="DU94" s="10">
        <f t="shared" si="1745"/>
        <v>0</v>
      </c>
      <c r="DV94" s="10">
        <f t="shared" si="1746"/>
        <v>0</v>
      </c>
      <c r="DW94" s="4">
        <f t="shared" si="1747"/>
        <v>16</v>
      </c>
      <c r="DX94" s="12">
        <f t="shared" si="1748"/>
        <v>2.8880866425992781E-4</v>
      </c>
      <c r="DY94" s="9">
        <f t="shared" si="1749"/>
        <v>0</v>
      </c>
      <c r="DZ94" s="12">
        <f t="shared" si="1750"/>
        <v>2.8880866425992781E-4</v>
      </c>
      <c r="EA94" s="6">
        <v>0</v>
      </c>
      <c r="EB94" s="6">
        <v>0</v>
      </c>
      <c r="EC94" s="6">
        <v>0</v>
      </c>
      <c r="ED94" s="6">
        <v>0</v>
      </c>
      <c r="EE94" s="6">
        <v>0</v>
      </c>
      <c r="EF94" s="6">
        <v>0</v>
      </c>
      <c r="EG94" s="6">
        <v>0</v>
      </c>
      <c r="EH94" s="6">
        <v>0</v>
      </c>
      <c r="EI94" s="6">
        <v>0</v>
      </c>
      <c r="EJ94" s="6">
        <v>0</v>
      </c>
      <c r="EK94" s="6">
        <v>0</v>
      </c>
      <c r="EL94" s="6">
        <v>0</v>
      </c>
      <c r="EM94" s="6">
        <v>0</v>
      </c>
      <c r="EN94" s="6">
        <v>0</v>
      </c>
      <c r="EO94" s="6">
        <v>0</v>
      </c>
      <c r="EP94" s="6">
        <v>0</v>
      </c>
      <c r="EQ94" s="6">
        <v>0</v>
      </c>
      <c r="ER94" s="6">
        <v>0</v>
      </c>
      <c r="ES94" s="6">
        <v>0</v>
      </c>
      <c r="ET94" s="6">
        <v>0</v>
      </c>
      <c r="EU94" s="6">
        <v>0</v>
      </c>
      <c r="EV94" s="6">
        <v>0</v>
      </c>
      <c r="EW94" s="6">
        <v>0</v>
      </c>
      <c r="EX94" s="6">
        <v>0</v>
      </c>
      <c r="EY94" s="6">
        <v>0</v>
      </c>
      <c r="EZ94" s="6">
        <v>0</v>
      </c>
      <c r="FA94" s="6">
        <v>0</v>
      </c>
      <c r="FB94" s="6">
        <v>0</v>
      </c>
      <c r="FC94" s="6">
        <v>0</v>
      </c>
      <c r="FD94" s="6">
        <v>0</v>
      </c>
      <c r="FE94" s="6">
        <v>0</v>
      </c>
      <c r="FF94" s="6">
        <v>0</v>
      </c>
      <c r="FG94" s="6">
        <v>0</v>
      </c>
      <c r="FH94" s="6">
        <v>0</v>
      </c>
      <c r="FI94" s="6">
        <v>0</v>
      </c>
      <c r="FJ94" s="6">
        <v>0</v>
      </c>
      <c r="FK94" s="6">
        <v>0</v>
      </c>
      <c r="FL94" s="6">
        <v>0</v>
      </c>
      <c r="FM94" s="6">
        <v>0</v>
      </c>
      <c r="FN94" s="6">
        <v>0</v>
      </c>
      <c r="FO94" s="6">
        <v>0</v>
      </c>
      <c r="FP94" s="6">
        <v>0</v>
      </c>
      <c r="FQ94" s="6">
        <v>0</v>
      </c>
      <c r="FR94" s="6">
        <v>0</v>
      </c>
      <c r="FS94" s="6">
        <v>0</v>
      </c>
      <c r="FT94" s="6">
        <v>0</v>
      </c>
      <c r="FU94" s="6">
        <v>0</v>
      </c>
      <c r="FV94" s="6">
        <v>0</v>
      </c>
      <c r="FW94" s="6">
        <v>0</v>
      </c>
      <c r="FX94" s="6">
        <v>0</v>
      </c>
      <c r="FY94" s="6">
        <v>0</v>
      </c>
      <c r="FZ94" s="6">
        <v>0</v>
      </c>
      <c r="GA94" s="6">
        <v>0</v>
      </c>
      <c r="GB94" s="6">
        <v>0</v>
      </c>
      <c r="GC94" s="6">
        <v>0</v>
      </c>
      <c r="GD94" s="6">
        <v>0</v>
      </c>
      <c r="GE94" s="6">
        <v>0</v>
      </c>
      <c r="GF94" s="6">
        <v>0</v>
      </c>
      <c r="GG94" s="6">
        <v>0</v>
      </c>
      <c r="GH94" s="6">
        <v>0</v>
      </c>
      <c r="GI94" s="6">
        <v>0</v>
      </c>
      <c r="GJ94" s="6">
        <v>0</v>
      </c>
      <c r="GK94" s="6">
        <v>0</v>
      </c>
      <c r="GL94" s="6">
        <v>0</v>
      </c>
      <c r="GM94" s="6">
        <v>0</v>
      </c>
      <c r="GN94" s="6">
        <v>0</v>
      </c>
      <c r="GO94" s="6">
        <v>0</v>
      </c>
      <c r="GP94" s="6">
        <v>0</v>
      </c>
      <c r="GQ94" s="6">
        <v>0</v>
      </c>
      <c r="GR94" s="6">
        <v>0</v>
      </c>
      <c r="GS94" s="6">
        <v>0</v>
      </c>
      <c r="GT94" s="6">
        <v>0</v>
      </c>
      <c r="GU94" s="6">
        <v>0</v>
      </c>
      <c r="GV94" s="6">
        <v>0</v>
      </c>
      <c r="GW94" s="6">
        <v>0</v>
      </c>
      <c r="GX94" s="6">
        <v>0</v>
      </c>
      <c r="GY94" s="6">
        <v>0</v>
      </c>
      <c r="GZ94" s="6">
        <f t="shared" si="1751"/>
        <v>0</v>
      </c>
      <c r="HA94" s="10">
        <f t="shared" si="1752"/>
        <v>0</v>
      </c>
      <c r="HB94" s="10">
        <f t="shared" si="1753"/>
        <v>0</v>
      </c>
      <c r="HC94" s="10">
        <f t="shared" si="1754"/>
        <v>0</v>
      </c>
      <c r="HD94" s="2">
        <f t="shared" si="1755"/>
        <v>0</v>
      </c>
      <c r="HE94" s="2">
        <f t="shared" si="1756"/>
        <v>16</v>
      </c>
      <c r="HF94" s="2">
        <f t="shared" si="1757"/>
        <v>0</v>
      </c>
      <c r="HG94" s="2">
        <f t="shared" si="1758"/>
        <v>0</v>
      </c>
      <c r="HH94" s="10">
        <f t="shared" si="1759"/>
        <v>16</v>
      </c>
      <c r="HI94" s="9">
        <f t="shared" si="1760"/>
        <v>2.8880866425992781E-4</v>
      </c>
      <c r="HJ94" s="9">
        <f t="shared" si="1761"/>
        <v>0</v>
      </c>
      <c r="HK94" s="65">
        <f t="shared" si="1470"/>
        <v>2.8880866425992781E-4</v>
      </c>
      <c r="HL94" s="65">
        <f t="shared" si="1471"/>
        <v>-1.6967509025270758E-3</v>
      </c>
      <c r="HM94" s="6">
        <f t="shared" si="1465"/>
        <v>0</v>
      </c>
      <c r="HN94" s="6">
        <f t="shared" si="1466"/>
        <v>0</v>
      </c>
      <c r="HO94" s="10">
        <f t="shared" si="1467"/>
        <v>16</v>
      </c>
      <c r="HP94" s="10">
        <f t="shared" si="1468"/>
        <v>0</v>
      </c>
      <c r="HQ94" s="10">
        <f t="shared" si="1762"/>
        <v>16</v>
      </c>
      <c r="HR94" s="8">
        <v>46.568530000000003</v>
      </c>
      <c r="HS94" s="10">
        <f t="shared" si="1763"/>
        <v>745.09648000000004</v>
      </c>
      <c r="HT94" s="10">
        <f t="shared" si="1469"/>
        <v>-16</v>
      </c>
      <c r="HU94" s="66">
        <v>110</v>
      </c>
      <c r="HV94" s="2"/>
    </row>
    <row r="95" spans="1:230" s="46" customFormat="1" ht="33.75" customHeight="1" x14ac:dyDescent="0.5">
      <c r="A95" s="6">
        <v>6253</v>
      </c>
      <c r="B95" s="2" t="s">
        <v>56</v>
      </c>
      <c r="C95" s="2" t="s">
        <v>167</v>
      </c>
      <c r="D95" s="2" t="s">
        <v>204</v>
      </c>
      <c r="E95" s="35" t="s">
        <v>53</v>
      </c>
      <c r="F95" s="2">
        <v>74</v>
      </c>
      <c r="G95" s="48">
        <v>233390</v>
      </c>
      <c r="H95" s="39" t="s">
        <v>254</v>
      </c>
      <c r="I95" s="23">
        <v>1</v>
      </c>
      <c r="J95" s="9">
        <v>0</v>
      </c>
      <c r="K95" s="4">
        <v>169950</v>
      </c>
      <c r="L95" s="2">
        <v>169950</v>
      </c>
      <c r="M95" s="4"/>
      <c r="N95" s="6">
        <f t="shared" si="1738"/>
        <v>169950</v>
      </c>
      <c r="O95" s="6">
        <f t="shared" si="1739"/>
        <v>0</v>
      </c>
      <c r="P95" s="6">
        <f t="shared" si="1740"/>
        <v>0</v>
      </c>
      <c r="Q95" s="6">
        <f t="shared" si="1741"/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10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P95" s="6">
        <v>0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  <c r="AV95" s="6">
        <v>0</v>
      </c>
      <c r="AW95" s="6">
        <v>0</v>
      </c>
      <c r="AX95" s="6">
        <v>0</v>
      </c>
      <c r="AY95" s="6">
        <v>0</v>
      </c>
      <c r="AZ95" s="6">
        <v>0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v>0</v>
      </c>
      <c r="BN95" s="6">
        <v>0</v>
      </c>
      <c r="BO95" s="6">
        <v>0</v>
      </c>
      <c r="BP95" s="6">
        <v>0</v>
      </c>
      <c r="BQ95" s="6">
        <v>0</v>
      </c>
      <c r="BR95" s="6">
        <v>0</v>
      </c>
      <c r="BS95" s="6">
        <v>0</v>
      </c>
      <c r="BT95" s="6">
        <v>0</v>
      </c>
      <c r="BU95" s="6">
        <v>0</v>
      </c>
      <c r="BV95" s="6">
        <v>0</v>
      </c>
      <c r="BW95" s="6">
        <v>0</v>
      </c>
      <c r="BX95" s="6">
        <v>0</v>
      </c>
      <c r="BY95" s="6">
        <v>0</v>
      </c>
      <c r="BZ95" s="6">
        <v>0</v>
      </c>
      <c r="CA95" s="6">
        <v>0</v>
      </c>
      <c r="CB95" s="6">
        <v>0</v>
      </c>
      <c r="CC95" s="6">
        <v>0</v>
      </c>
      <c r="CD95" s="6">
        <v>0</v>
      </c>
      <c r="CE95" s="6">
        <v>0</v>
      </c>
      <c r="CF95" s="6">
        <v>0</v>
      </c>
      <c r="CG95" s="6">
        <v>0</v>
      </c>
      <c r="CH95" s="6">
        <v>0</v>
      </c>
      <c r="CI95" s="6">
        <v>0</v>
      </c>
      <c r="CJ95" s="6">
        <v>0</v>
      </c>
      <c r="CK95" s="6">
        <v>0</v>
      </c>
      <c r="CL95" s="6">
        <v>0</v>
      </c>
      <c r="CM95" s="6">
        <v>0</v>
      </c>
      <c r="CN95" s="6">
        <v>0</v>
      </c>
      <c r="CO95" s="6">
        <v>0</v>
      </c>
      <c r="CP95" s="6">
        <v>0</v>
      </c>
      <c r="CQ95" s="6">
        <v>0</v>
      </c>
      <c r="CR95" s="6">
        <v>0</v>
      </c>
      <c r="CS95" s="6">
        <v>0</v>
      </c>
      <c r="CT95" s="6">
        <v>0</v>
      </c>
      <c r="CU95" s="6">
        <v>0</v>
      </c>
      <c r="CV95" s="6">
        <v>0</v>
      </c>
      <c r="CW95" s="6">
        <v>0</v>
      </c>
      <c r="CX95" s="6">
        <v>0</v>
      </c>
      <c r="CY95" s="6">
        <v>0</v>
      </c>
      <c r="CZ95" s="6">
        <v>0</v>
      </c>
      <c r="DA95" s="6">
        <v>0</v>
      </c>
      <c r="DB95" s="6">
        <v>0</v>
      </c>
      <c r="DC95" s="6">
        <v>0</v>
      </c>
      <c r="DD95" s="6">
        <v>0</v>
      </c>
      <c r="DE95" s="6">
        <v>0</v>
      </c>
      <c r="DF95" s="6">
        <v>0</v>
      </c>
      <c r="DG95" s="6">
        <v>0</v>
      </c>
      <c r="DH95" s="6">
        <v>0</v>
      </c>
      <c r="DI95" s="6">
        <v>0</v>
      </c>
      <c r="DJ95" s="6">
        <v>0</v>
      </c>
      <c r="DK95" s="6">
        <v>0</v>
      </c>
      <c r="DL95" s="6">
        <v>0</v>
      </c>
      <c r="DM95" s="6">
        <v>0</v>
      </c>
      <c r="DN95" s="10">
        <v>0</v>
      </c>
      <c r="DO95" s="10">
        <v>20</v>
      </c>
      <c r="DP95" s="10">
        <v>0</v>
      </c>
      <c r="DQ95" s="10">
        <v>0</v>
      </c>
      <c r="DR95" s="10">
        <f t="shared" si="1742"/>
        <v>20</v>
      </c>
      <c r="DS95" s="10">
        <f t="shared" si="1743"/>
        <v>0</v>
      </c>
      <c r="DT95" s="10">
        <f t="shared" si="1744"/>
        <v>20</v>
      </c>
      <c r="DU95" s="10">
        <f t="shared" si="1745"/>
        <v>0</v>
      </c>
      <c r="DV95" s="10">
        <f t="shared" si="1746"/>
        <v>0</v>
      </c>
      <c r="DW95" s="4">
        <f t="shared" si="1747"/>
        <v>20</v>
      </c>
      <c r="DX95" s="12">
        <f t="shared" si="1748"/>
        <v>1.1768167107972933E-4</v>
      </c>
      <c r="DY95" s="9">
        <f t="shared" si="1749"/>
        <v>0</v>
      </c>
      <c r="DZ95" s="12">
        <f t="shared" si="1750"/>
        <v>1.1768167107972933E-4</v>
      </c>
      <c r="EA95" s="6">
        <v>0</v>
      </c>
      <c r="EB95" s="6">
        <v>0</v>
      </c>
      <c r="EC95" s="6">
        <v>0</v>
      </c>
      <c r="ED95" s="6">
        <v>0</v>
      </c>
      <c r="EE95" s="6">
        <v>0</v>
      </c>
      <c r="EF95" s="6">
        <v>0</v>
      </c>
      <c r="EG95" s="6">
        <v>0</v>
      </c>
      <c r="EH95" s="6">
        <v>0</v>
      </c>
      <c r="EI95" s="6">
        <v>0</v>
      </c>
      <c r="EJ95" s="6">
        <v>0</v>
      </c>
      <c r="EK95" s="6">
        <v>0</v>
      </c>
      <c r="EL95" s="6">
        <v>0</v>
      </c>
      <c r="EM95" s="6">
        <v>0</v>
      </c>
      <c r="EN95" s="6">
        <v>0</v>
      </c>
      <c r="EO95" s="6">
        <v>0</v>
      </c>
      <c r="EP95" s="6">
        <v>0</v>
      </c>
      <c r="EQ95" s="6">
        <v>0</v>
      </c>
      <c r="ER95" s="6">
        <v>0</v>
      </c>
      <c r="ES95" s="6">
        <v>0</v>
      </c>
      <c r="ET95" s="6">
        <v>0</v>
      </c>
      <c r="EU95" s="6">
        <v>0</v>
      </c>
      <c r="EV95" s="6">
        <v>0</v>
      </c>
      <c r="EW95" s="6">
        <v>0</v>
      </c>
      <c r="EX95" s="6">
        <v>0</v>
      </c>
      <c r="EY95" s="6">
        <v>0</v>
      </c>
      <c r="EZ95" s="6">
        <v>0</v>
      </c>
      <c r="FA95" s="6">
        <v>0</v>
      </c>
      <c r="FB95" s="6">
        <v>0</v>
      </c>
      <c r="FC95" s="6">
        <v>0</v>
      </c>
      <c r="FD95" s="6">
        <v>0</v>
      </c>
      <c r="FE95" s="6">
        <v>0</v>
      </c>
      <c r="FF95" s="6">
        <v>0</v>
      </c>
      <c r="FG95" s="6">
        <v>0</v>
      </c>
      <c r="FH95" s="6">
        <v>0</v>
      </c>
      <c r="FI95" s="6">
        <v>0</v>
      </c>
      <c r="FJ95" s="6">
        <v>0</v>
      </c>
      <c r="FK95" s="6">
        <v>0</v>
      </c>
      <c r="FL95" s="6">
        <v>0</v>
      </c>
      <c r="FM95" s="6">
        <v>0</v>
      </c>
      <c r="FN95" s="6">
        <v>0</v>
      </c>
      <c r="FO95" s="6">
        <v>0</v>
      </c>
      <c r="FP95" s="6">
        <v>0</v>
      </c>
      <c r="FQ95" s="6">
        <v>0</v>
      </c>
      <c r="FR95" s="6">
        <v>0</v>
      </c>
      <c r="FS95" s="6">
        <v>0</v>
      </c>
      <c r="FT95" s="6">
        <v>0</v>
      </c>
      <c r="FU95" s="6">
        <v>0</v>
      </c>
      <c r="FV95" s="6">
        <v>0</v>
      </c>
      <c r="FW95" s="6">
        <v>0</v>
      </c>
      <c r="FX95" s="6">
        <v>0</v>
      </c>
      <c r="FY95" s="6">
        <v>0</v>
      </c>
      <c r="FZ95" s="6">
        <v>0</v>
      </c>
      <c r="GA95" s="6">
        <v>0</v>
      </c>
      <c r="GB95" s="6">
        <v>0</v>
      </c>
      <c r="GC95" s="6">
        <v>0</v>
      </c>
      <c r="GD95" s="6">
        <v>0</v>
      </c>
      <c r="GE95" s="6">
        <v>0</v>
      </c>
      <c r="GF95" s="6">
        <v>0</v>
      </c>
      <c r="GG95" s="6">
        <v>0</v>
      </c>
      <c r="GH95" s="6">
        <v>0</v>
      </c>
      <c r="GI95" s="6">
        <v>0</v>
      </c>
      <c r="GJ95" s="6">
        <v>0</v>
      </c>
      <c r="GK95" s="6">
        <v>0</v>
      </c>
      <c r="GL95" s="6">
        <v>0</v>
      </c>
      <c r="GM95" s="6">
        <v>0</v>
      </c>
      <c r="GN95" s="6">
        <v>0</v>
      </c>
      <c r="GO95" s="6">
        <v>0</v>
      </c>
      <c r="GP95" s="6">
        <v>0</v>
      </c>
      <c r="GQ95" s="6">
        <v>0</v>
      </c>
      <c r="GR95" s="6">
        <v>0</v>
      </c>
      <c r="GS95" s="6">
        <v>0</v>
      </c>
      <c r="GT95" s="6">
        <v>0</v>
      </c>
      <c r="GU95" s="6">
        <v>0</v>
      </c>
      <c r="GV95" s="6">
        <v>0</v>
      </c>
      <c r="GW95" s="6">
        <v>0</v>
      </c>
      <c r="GX95" s="6">
        <v>0</v>
      </c>
      <c r="GY95" s="6">
        <v>0</v>
      </c>
      <c r="GZ95" s="6">
        <f t="shared" si="1751"/>
        <v>0</v>
      </c>
      <c r="HA95" s="10">
        <f t="shared" si="1752"/>
        <v>0</v>
      </c>
      <c r="HB95" s="10">
        <f t="shared" si="1753"/>
        <v>0</v>
      </c>
      <c r="HC95" s="10">
        <f t="shared" si="1754"/>
        <v>0</v>
      </c>
      <c r="HD95" s="2">
        <f t="shared" si="1755"/>
        <v>0</v>
      </c>
      <c r="HE95" s="2">
        <f t="shared" si="1756"/>
        <v>20</v>
      </c>
      <c r="HF95" s="2">
        <f t="shared" si="1757"/>
        <v>0</v>
      </c>
      <c r="HG95" s="2">
        <f t="shared" si="1758"/>
        <v>0</v>
      </c>
      <c r="HH95" s="10">
        <f t="shared" si="1759"/>
        <v>20</v>
      </c>
      <c r="HI95" s="9">
        <f t="shared" si="1760"/>
        <v>1.1768167107972933E-4</v>
      </c>
      <c r="HJ95" s="9">
        <f t="shared" si="1761"/>
        <v>0</v>
      </c>
      <c r="HK95" s="65">
        <f t="shared" si="1470"/>
        <v>1.1768167107972933E-4</v>
      </c>
      <c r="HL95" s="65">
        <f t="shared" si="1471"/>
        <v>1.1768167107972933E-4</v>
      </c>
      <c r="HM95" s="6">
        <f t="shared" si="1465"/>
        <v>0</v>
      </c>
      <c r="HN95" s="6">
        <f t="shared" si="1466"/>
        <v>0</v>
      </c>
      <c r="HO95" s="10">
        <f t="shared" si="1467"/>
        <v>20</v>
      </c>
      <c r="HP95" s="10">
        <f t="shared" si="1468"/>
        <v>0</v>
      </c>
      <c r="HQ95" s="10">
        <f t="shared" si="1762"/>
        <v>20</v>
      </c>
      <c r="HR95" s="8">
        <v>82.397559999999999</v>
      </c>
      <c r="HS95" s="10">
        <f t="shared" si="1763"/>
        <v>1647.9512</v>
      </c>
      <c r="HT95" s="10">
        <f t="shared" si="1469"/>
        <v>-20</v>
      </c>
      <c r="HU95" s="66">
        <v>0</v>
      </c>
      <c r="HV95" s="2"/>
    </row>
    <row r="96" spans="1:230" s="46" customFormat="1" ht="33.75" customHeight="1" x14ac:dyDescent="0.5">
      <c r="A96" s="6">
        <v>6254</v>
      </c>
      <c r="B96" s="2" t="s">
        <v>138</v>
      </c>
      <c r="C96" s="2" t="s">
        <v>167</v>
      </c>
      <c r="D96" s="2" t="s">
        <v>204</v>
      </c>
      <c r="E96" s="35" t="s">
        <v>53</v>
      </c>
      <c r="F96" s="2"/>
      <c r="G96" s="48">
        <v>236096</v>
      </c>
      <c r="H96" s="39" t="s">
        <v>255</v>
      </c>
      <c r="I96" s="23">
        <v>1</v>
      </c>
      <c r="J96" s="9">
        <v>0</v>
      </c>
      <c r="K96" s="4">
        <v>223795</v>
      </c>
      <c r="L96" s="2"/>
      <c r="M96" s="4">
        <v>100000</v>
      </c>
      <c r="N96" s="6">
        <f t="shared" si="1738"/>
        <v>100000</v>
      </c>
      <c r="O96" s="6">
        <f t="shared" si="1739"/>
        <v>0</v>
      </c>
      <c r="P96" s="6">
        <f t="shared" si="1740"/>
        <v>0</v>
      </c>
      <c r="Q96" s="6">
        <f t="shared" si="1741"/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10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  <c r="AT96" s="6">
        <v>0</v>
      </c>
      <c r="AU96" s="6">
        <v>0</v>
      </c>
      <c r="AV96" s="6">
        <v>0</v>
      </c>
      <c r="AW96" s="6">
        <v>0</v>
      </c>
      <c r="AX96" s="6">
        <v>0</v>
      </c>
      <c r="AY96" s="6">
        <v>0</v>
      </c>
      <c r="AZ96" s="6">
        <v>0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v>0</v>
      </c>
      <c r="BN96" s="6">
        <v>0</v>
      </c>
      <c r="BO96" s="6">
        <v>0</v>
      </c>
      <c r="BP96" s="6">
        <v>0</v>
      </c>
      <c r="BQ96" s="6">
        <v>0</v>
      </c>
      <c r="BR96" s="6">
        <v>0</v>
      </c>
      <c r="BS96" s="6">
        <v>0</v>
      </c>
      <c r="BT96" s="6">
        <v>0</v>
      </c>
      <c r="BU96" s="6">
        <v>0</v>
      </c>
      <c r="BV96" s="6">
        <v>0</v>
      </c>
      <c r="BW96" s="6">
        <v>0</v>
      </c>
      <c r="BX96" s="6">
        <v>0</v>
      </c>
      <c r="BY96" s="6">
        <v>0</v>
      </c>
      <c r="BZ96" s="6">
        <v>0</v>
      </c>
      <c r="CA96" s="6">
        <v>0</v>
      </c>
      <c r="CB96" s="6">
        <v>0</v>
      </c>
      <c r="CC96" s="6">
        <v>0</v>
      </c>
      <c r="CD96" s="6">
        <v>0</v>
      </c>
      <c r="CE96" s="6">
        <v>0</v>
      </c>
      <c r="CF96" s="6">
        <v>0</v>
      </c>
      <c r="CG96" s="6">
        <v>0</v>
      </c>
      <c r="CH96" s="6">
        <v>0</v>
      </c>
      <c r="CI96" s="6">
        <v>0</v>
      </c>
      <c r="CJ96" s="6">
        <v>0</v>
      </c>
      <c r="CK96" s="6">
        <v>0</v>
      </c>
      <c r="CL96" s="6">
        <v>0</v>
      </c>
      <c r="CM96" s="6">
        <v>0</v>
      </c>
      <c r="CN96" s="6">
        <v>0</v>
      </c>
      <c r="CO96" s="6">
        <v>0</v>
      </c>
      <c r="CP96" s="6">
        <v>0</v>
      </c>
      <c r="CQ96" s="6">
        <v>0</v>
      </c>
      <c r="CR96" s="6">
        <v>0</v>
      </c>
      <c r="CS96" s="6">
        <v>0</v>
      </c>
      <c r="CT96" s="6">
        <v>0</v>
      </c>
      <c r="CU96" s="6">
        <v>0</v>
      </c>
      <c r="CV96" s="6">
        <v>0</v>
      </c>
      <c r="CW96" s="6">
        <v>0</v>
      </c>
      <c r="CX96" s="6">
        <v>0</v>
      </c>
      <c r="CY96" s="6">
        <v>0</v>
      </c>
      <c r="CZ96" s="6">
        <v>0</v>
      </c>
      <c r="DA96" s="6">
        <v>0</v>
      </c>
      <c r="DB96" s="6">
        <v>0</v>
      </c>
      <c r="DC96" s="6">
        <v>0</v>
      </c>
      <c r="DD96" s="6">
        <v>0</v>
      </c>
      <c r="DE96" s="6">
        <v>0</v>
      </c>
      <c r="DF96" s="6">
        <v>0</v>
      </c>
      <c r="DG96" s="6">
        <v>0</v>
      </c>
      <c r="DH96" s="6">
        <v>0</v>
      </c>
      <c r="DI96" s="6">
        <v>0</v>
      </c>
      <c r="DJ96" s="6">
        <v>0</v>
      </c>
      <c r="DK96" s="6">
        <v>0</v>
      </c>
      <c r="DL96" s="6">
        <v>0</v>
      </c>
      <c r="DM96" s="6">
        <v>0</v>
      </c>
      <c r="DN96" s="10">
        <v>215</v>
      </c>
      <c r="DO96" s="10">
        <v>3</v>
      </c>
      <c r="DP96" s="10">
        <v>0</v>
      </c>
      <c r="DQ96" s="10">
        <v>0</v>
      </c>
      <c r="DR96" s="10">
        <f t="shared" si="1742"/>
        <v>218</v>
      </c>
      <c r="DS96" s="10">
        <f t="shared" si="1743"/>
        <v>215</v>
      </c>
      <c r="DT96" s="10">
        <f t="shared" si="1744"/>
        <v>3</v>
      </c>
      <c r="DU96" s="10">
        <f t="shared" si="1745"/>
        <v>0</v>
      </c>
      <c r="DV96" s="10">
        <f t="shared" si="1746"/>
        <v>0</v>
      </c>
      <c r="DW96" s="4">
        <f t="shared" si="1747"/>
        <v>218</v>
      </c>
      <c r="DX96" s="12">
        <f t="shared" si="1748"/>
        <v>2.1800000000000001E-3</v>
      </c>
      <c r="DY96" s="9">
        <f t="shared" si="1749"/>
        <v>0</v>
      </c>
      <c r="DZ96" s="12">
        <f t="shared" si="1750"/>
        <v>2.1800000000000001E-3</v>
      </c>
      <c r="EA96" s="6">
        <v>0</v>
      </c>
      <c r="EB96" s="6">
        <v>0</v>
      </c>
      <c r="EC96" s="6">
        <v>0</v>
      </c>
      <c r="ED96" s="6">
        <v>0</v>
      </c>
      <c r="EE96" s="6">
        <v>0</v>
      </c>
      <c r="EF96" s="6">
        <v>0</v>
      </c>
      <c r="EG96" s="6">
        <v>0</v>
      </c>
      <c r="EH96" s="6">
        <v>0</v>
      </c>
      <c r="EI96" s="6">
        <v>0</v>
      </c>
      <c r="EJ96" s="6">
        <v>0</v>
      </c>
      <c r="EK96" s="6">
        <v>0</v>
      </c>
      <c r="EL96" s="6">
        <v>0</v>
      </c>
      <c r="EM96" s="6">
        <v>0</v>
      </c>
      <c r="EN96" s="6">
        <v>0</v>
      </c>
      <c r="EO96" s="6">
        <v>0</v>
      </c>
      <c r="EP96" s="6">
        <v>0</v>
      </c>
      <c r="EQ96" s="6">
        <v>0</v>
      </c>
      <c r="ER96" s="6">
        <v>0</v>
      </c>
      <c r="ES96" s="6">
        <v>0</v>
      </c>
      <c r="ET96" s="6">
        <v>0</v>
      </c>
      <c r="EU96" s="6">
        <v>0</v>
      </c>
      <c r="EV96" s="6">
        <v>0</v>
      </c>
      <c r="EW96" s="6">
        <v>0</v>
      </c>
      <c r="EX96" s="6">
        <v>0</v>
      </c>
      <c r="EY96" s="6">
        <v>0</v>
      </c>
      <c r="EZ96" s="6">
        <v>0</v>
      </c>
      <c r="FA96" s="6">
        <v>0</v>
      </c>
      <c r="FB96" s="6">
        <v>0</v>
      </c>
      <c r="FC96" s="6">
        <v>0</v>
      </c>
      <c r="FD96" s="6">
        <v>0</v>
      </c>
      <c r="FE96" s="6">
        <v>0</v>
      </c>
      <c r="FF96" s="6">
        <v>0</v>
      </c>
      <c r="FG96" s="6">
        <v>0</v>
      </c>
      <c r="FH96" s="6">
        <v>0</v>
      </c>
      <c r="FI96" s="6">
        <v>0</v>
      </c>
      <c r="FJ96" s="6">
        <v>0</v>
      </c>
      <c r="FK96" s="6">
        <v>0</v>
      </c>
      <c r="FL96" s="6">
        <v>0</v>
      </c>
      <c r="FM96" s="6">
        <v>0</v>
      </c>
      <c r="FN96" s="6">
        <v>0</v>
      </c>
      <c r="FO96" s="6">
        <v>0</v>
      </c>
      <c r="FP96" s="6">
        <v>0</v>
      </c>
      <c r="FQ96" s="6">
        <v>0</v>
      </c>
      <c r="FR96" s="6">
        <v>0</v>
      </c>
      <c r="FS96" s="6">
        <v>0</v>
      </c>
      <c r="FT96" s="6">
        <v>0</v>
      </c>
      <c r="FU96" s="6">
        <v>0</v>
      </c>
      <c r="FV96" s="6">
        <v>0</v>
      </c>
      <c r="FW96" s="6">
        <v>0</v>
      </c>
      <c r="FX96" s="6">
        <v>0</v>
      </c>
      <c r="FY96" s="6">
        <v>0</v>
      </c>
      <c r="FZ96" s="6">
        <v>0</v>
      </c>
      <c r="GA96" s="6">
        <v>0</v>
      </c>
      <c r="GB96" s="6">
        <v>0</v>
      </c>
      <c r="GC96" s="6">
        <v>0</v>
      </c>
      <c r="GD96" s="6">
        <v>0</v>
      </c>
      <c r="GE96" s="6">
        <v>0</v>
      </c>
      <c r="GF96" s="6">
        <v>0</v>
      </c>
      <c r="GG96" s="6">
        <v>0</v>
      </c>
      <c r="GH96" s="6">
        <v>0</v>
      </c>
      <c r="GI96" s="6">
        <v>0</v>
      </c>
      <c r="GJ96" s="6">
        <v>0</v>
      </c>
      <c r="GK96" s="6">
        <v>0</v>
      </c>
      <c r="GL96" s="6">
        <v>0</v>
      </c>
      <c r="GM96" s="6">
        <v>0</v>
      </c>
      <c r="GN96" s="6">
        <v>0</v>
      </c>
      <c r="GO96" s="6">
        <v>0</v>
      </c>
      <c r="GP96" s="6">
        <v>0</v>
      </c>
      <c r="GQ96" s="6">
        <v>0</v>
      </c>
      <c r="GR96" s="6">
        <v>0</v>
      </c>
      <c r="GS96" s="6">
        <v>0</v>
      </c>
      <c r="GT96" s="6">
        <v>0</v>
      </c>
      <c r="GU96" s="6">
        <v>0</v>
      </c>
      <c r="GV96" s="6">
        <v>0</v>
      </c>
      <c r="GW96" s="6">
        <v>0</v>
      </c>
      <c r="GX96" s="6">
        <v>0</v>
      </c>
      <c r="GY96" s="6">
        <v>0</v>
      </c>
      <c r="GZ96" s="6">
        <f t="shared" si="1751"/>
        <v>0</v>
      </c>
      <c r="HA96" s="10">
        <f t="shared" si="1752"/>
        <v>0</v>
      </c>
      <c r="HB96" s="10">
        <f t="shared" si="1753"/>
        <v>0</v>
      </c>
      <c r="HC96" s="10">
        <f t="shared" si="1754"/>
        <v>0</v>
      </c>
      <c r="HD96" s="2">
        <f t="shared" si="1755"/>
        <v>215</v>
      </c>
      <c r="HE96" s="2">
        <f t="shared" si="1756"/>
        <v>3</v>
      </c>
      <c r="HF96" s="2">
        <f t="shared" si="1757"/>
        <v>0</v>
      </c>
      <c r="HG96" s="2">
        <f t="shared" si="1758"/>
        <v>0</v>
      </c>
      <c r="HH96" s="10">
        <f t="shared" si="1759"/>
        <v>218</v>
      </c>
      <c r="HI96" s="9">
        <f t="shared" si="1760"/>
        <v>2.1800000000000001E-3</v>
      </c>
      <c r="HJ96" s="9">
        <f t="shared" si="1761"/>
        <v>0</v>
      </c>
      <c r="HK96" s="65">
        <f t="shared" si="1470"/>
        <v>2.1800000000000001E-3</v>
      </c>
      <c r="HL96" s="65">
        <f t="shared" si="1471"/>
        <v>2.1800000000000001E-3</v>
      </c>
      <c r="HM96" s="6">
        <f t="shared" si="1465"/>
        <v>100000</v>
      </c>
      <c r="HN96" s="6">
        <f t="shared" si="1466"/>
        <v>0</v>
      </c>
      <c r="HO96" s="10">
        <f t="shared" si="1467"/>
        <v>218</v>
      </c>
      <c r="HP96" s="10">
        <f t="shared" si="1468"/>
        <v>0</v>
      </c>
      <c r="HQ96" s="10">
        <f t="shared" si="1762"/>
        <v>218</v>
      </c>
      <c r="HR96" s="8">
        <v>3.0756999999999999</v>
      </c>
      <c r="HS96" s="10">
        <f t="shared" si="1763"/>
        <v>670.50260000000003</v>
      </c>
      <c r="HT96" s="10">
        <f t="shared" si="1469"/>
        <v>-218</v>
      </c>
      <c r="HU96" s="66">
        <v>0</v>
      </c>
      <c r="HV96" s="2"/>
    </row>
    <row r="97" spans="1:230" s="46" customFormat="1" ht="33.75" customHeight="1" x14ac:dyDescent="0.5">
      <c r="A97" s="6">
        <v>6255</v>
      </c>
      <c r="B97" s="2" t="s">
        <v>56</v>
      </c>
      <c r="C97" s="2" t="s">
        <v>167</v>
      </c>
      <c r="D97" s="2" t="s">
        <v>204</v>
      </c>
      <c r="E97" s="35" t="s">
        <v>53</v>
      </c>
      <c r="F97" s="2">
        <v>75</v>
      </c>
      <c r="G97" s="48">
        <v>260146</v>
      </c>
      <c r="H97" s="39" t="s">
        <v>256</v>
      </c>
      <c r="I97" s="23">
        <v>1</v>
      </c>
      <c r="J97" s="9">
        <v>0</v>
      </c>
      <c r="K97" s="4">
        <v>165423</v>
      </c>
      <c r="L97" s="2">
        <v>165423</v>
      </c>
      <c r="M97" s="4"/>
      <c r="N97" s="6">
        <f t="shared" si="1738"/>
        <v>165423</v>
      </c>
      <c r="O97" s="6">
        <f t="shared" si="1739"/>
        <v>0</v>
      </c>
      <c r="P97" s="6">
        <f t="shared" si="1740"/>
        <v>0</v>
      </c>
      <c r="Q97" s="6">
        <f t="shared" si="1741"/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10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0</v>
      </c>
      <c r="AJ97" s="6">
        <v>0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P97" s="6">
        <v>0</v>
      </c>
      <c r="AQ97" s="6">
        <v>0</v>
      </c>
      <c r="AR97" s="6">
        <v>0</v>
      </c>
      <c r="AS97" s="6">
        <v>0</v>
      </c>
      <c r="AT97" s="6">
        <v>0</v>
      </c>
      <c r="AU97" s="6">
        <v>0</v>
      </c>
      <c r="AV97" s="6">
        <v>0</v>
      </c>
      <c r="AW97" s="6">
        <v>0</v>
      </c>
      <c r="AX97" s="6">
        <v>0</v>
      </c>
      <c r="AY97" s="6">
        <v>0</v>
      </c>
      <c r="AZ97" s="6">
        <v>0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v>0</v>
      </c>
      <c r="BN97" s="6">
        <v>0</v>
      </c>
      <c r="BO97" s="6">
        <v>0</v>
      </c>
      <c r="BP97" s="6">
        <v>0</v>
      </c>
      <c r="BQ97" s="6">
        <v>0</v>
      </c>
      <c r="BR97" s="6">
        <v>0</v>
      </c>
      <c r="BS97" s="6">
        <v>0</v>
      </c>
      <c r="BT97" s="6">
        <v>0</v>
      </c>
      <c r="BU97" s="6">
        <v>0</v>
      </c>
      <c r="BV97" s="6">
        <v>0</v>
      </c>
      <c r="BW97" s="6">
        <v>0</v>
      </c>
      <c r="BX97" s="6">
        <v>0</v>
      </c>
      <c r="BY97" s="6">
        <v>0</v>
      </c>
      <c r="BZ97" s="6">
        <v>0</v>
      </c>
      <c r="CA97" s="6">
        <v>0</v>
      </c>
      <c r="CB97" s="6">
        <v>0</v>
      </c>
      <c r="CC97" s="6">
        <v>0</v>
      </c>
      <c r="CD97" s="6">
        <v>0</v>
      </c>
      <c r="CE97" s="6">
        <v>0</v>
      </c>
      <c r="CF97" s="6">
        <v>0</v>
      </c>
      <c r="CG97" s="6">
        <v>0</v>
      </c>
      <c r="CH97" s="6">
        <v>0</v>
      </c>
      <c r="CI97" s="6">
        <v>0</v>
      </c>
      <c r="CJ97" s="6">
        <v>0</v>
      </c>
      <c r="CK97" s="6">
        <v>0</v>
      </c>
      <c r="CL97" s="6">
        <v>0</v>
      </c>
      <c r="CM97" s="6">
        <v>0</v>
      </c>
      <c r="CN97" s="6">
        <v>0</v>
      </c>
      <c r="CO97" s="6">
        <v>0</v>
      </c>
      <c r="CP97" s="6">
        <v>0</v>
      </c>
      <c r="CQ97" s="6">
        <v>0</v>
      </c>
      <c r="CR97" s="6">
        <v>0</v>
      </c>
      <c r="CS97" s="6">
        <v>0</v>
      </c>
      <c r="CT97" s="6">
        <v>0</v>
      </c>
      <c r="CU97" s="6">
        <v>0</v>
      </c>
      <c r="CV97" s="6">
        <v>0</v>
      </c>
      <c r="CW97" s="6">
        <v>0</v>
      </c>
      <c r="CX97" s="6">
        <v>0</v>
      </c>
      <c r="CY97" s="6">
        <v>0</v>
      </c>
      <c r="CZ97" s="6">
        <v>0</v>
      </c>
      <c r="DA97" s="6">
        <v>0</v>
      </c>
      <c r="DB97" s="6">
        <v>0</v>
      </c>
      <c r="DC97" s="6">
        <v>0</v>
      </c>
      <c r="DD97" s="6">
        <v>0</v>
      </c>
      <c r="DE97" s="6">
        <v>0</v>
      </c>
      <c r="DF97" s="6">
        <v>0</v>
      </c>
      <c r="DG97" s="6">
        <v>0</v>
      </c>
      <c r="DH97" s="6">
        <v>0</v>
      </c>
      <c r="DI97" s="6">
        <v>0</v>
      </c>
      <c r="DJ97" s="6">
        <v>0</v>
      </c>
      <c r="DK97" s="6">
        <v>0</v>
      </c>
      <c r="DL97" s="6">
        <v>0</v>
      </c>
      <c r="DM97" s="6">
        <v>0</v>
      </c>
      <c r="DN97" s="10">
        <v>2</v>
      </c>
      <c r="DO97" s="10">
        <v>0</v>
      </c>
      <c r="DP97" s="10">
        <v>0</v>
      </c>
      <c r="DQ97" s="10">
        <v>0</v>
      </c>
      <c r="DR97" s="10">
        <f t="shared" si="1742"/>
        <v>2</v>
      </c>
      <c r="DS97" s="10">
        <f t="shared" si="1743"/>
        <v>2</v>
      </c>
      <c r="DT97" s="10">
        <f t="shared" si="1744"/>
        <v>0</v>
      </c>
      <c r="DU97" s="10">
        <f t="shared" si="1745"/>
        <v>0</v>
      </c>
      <c r="DV97" s="10">
        <f t="shared" si="1746"/>
        <v>0</v>
      </c>
      <c r="DW97" s="4">
        <f t="shared" si="1747"/>
        <v>2</v>
      </c>
      <c r="DX97" s="12">
        <f t="shared" si="1748"/>
        <v>1.2090217200752011E-5</v>
      </c>
      <c r="DY97" s="9">
        <f t="shared" si="1749"/>
        <v>0</v>
      </c>
      <c r="DZ97" s="12">
        <f t="shared" si="1750"/>
        <v>1.2090217200752011E-5</v>
      </c>
      <c r="EA97" s="6">
        <v>0</v>
      </c>
      <c r="EB97" s="6">
        <v>0</v>
      </c>
      <c r="EC97" s="6">
        <v>0</v>
      </c>
      <c r="ED97" s="6">
        <v>0</v>
      </c>
      <c r="EE97" s="6">
        <v>0</v>
      </c>
      <c r="EF97" s="6">
        <v>0</v>
      </c>
      <c r="EG97" s="6">
        <v>0</v>
      </c>
      <c r="EH97" s="6">
        <v>0</v>
      </c>
      <c r="EI97" s="6">
        <v>0</v>
      </c>
      <c r="EJ97" s="6">
        <v>0</v>
      </c>
      <c r="EK97" s="6">
        <v>0</v>
      </c>
      <c r="EL97" s="6">
        <v>0</v>
      </c>
      <c r="EM97" s="6">
        <v>0</v>
      </c>
      <c r="EN97" s="6">
        <v>0</v>
      </c>
      <c r="EO97" s="6">
        <v>0</v>
      </c>
      <c r="EP97" s="6">
        <v>0</v>
      </c>
      <c r="EQ97" s="6">
        <v>0</v>
      </c>
      <c r="ER97" s="6">
        <v>0</v>
      </c>
      <c r="ES97" s="6">
        <v>0</v>
      </c>
      <c r="ET97" s="6">
        <v>0</v>
      </c>
      <c r="EU97" s="6">
        <v>0</v>
      </c>
      <c r="EV97" s="6">
        <v>0</v>
      </c>
      <c r="EW97" s="6">
        <v>0</v>
      </c>
      <c r="EX97" s="6">
        <v>0</v>
      </c>
      <c r="EY97" s="6">
        <v>0</v>
      </c>
      <c r="EZ97" s="6">
        <v>0</v>
      </c>
      <c r="FA97" s="6">
        <v>0</v>
      </c>
      <c r="FB97" s="6">
        <v>0</v>
      </c>
      <c r="FC97" s="6">
        <v>0</v>
      </c>
      <c r="FD97" s="6">
        <v>0</v>
      </c>
      <c r="FE97" s="6">
        <v>0</v>
      </c>
      <c r="FF97" s="6">
        <v>0</v>
      </c>
      <c r="FG97" s="6">
        <v>0</v>
      </c>
      <c r="FH97" s="6">
        <v>0</v>
      </c>
      <c r="FI97" s="6">
        <v>0</v>
      </c>
      <c r="FJ97" s="6">
        <v>0</v>
      </c>
      <c r="FK97" s="6">
        <v>0</v>
      </c>
      <c r="FL97" s="6">
        <v>0</v>
      </c>
      <c r="FM97" s="6">
        <v>0</v>
      </c>
      <c r="FN97" s="6">
        <v>0</v>
      </c>
      <c r="FO97" s="6">
        <v>0</v>
      </c>
      <c r="FP97" s="6">
        <v>0</v>
      </c>
      <c r="FQ97" s="6">
        <v>0</v>
      </c>
      <c r="FR97" s="6">
        <v>0</v>
      </c>
      <c r="FS97" s="6">
        <v>0</v>
      </c>
      <c r="FT97" s="6">
        <v>0</v>
      </c>
      <c r="FU97" s="6">
        <v>0</v>
      </c>
      <c r="FV97" s="6">
        <v>0</v>
      </c>
      <c r="FW97" s="6">
        <v>0</v>
      </c>
      <c r="FX97" s="6">
        <v>0</v>
      </c>
      <c r="FY97" s="6">
        <v>0</v>
      </c>
      <c r="FZ97" s="6">
        <v>0</v>
      </c>
      <c r="GA97" s="6">
        <v>0</v>
      </c>
      <c r="GB97" s="6">
        <v>0</v>
      </c>
      <c r="GC97" s="6">
        <v>0</v>
      </c>
      <c r="GD97" s="6">
        <v>0</v>
      </c>
      <c r="GE97" s="6">
        <v>0</v>
      </c>
      <c r="GF97" s="6">
        <v>0</v>
      </c>
      <c r="GG97" s="6">
        <v>0</v>
      </c>
      <c r="GH97" s="6">
        <v>0</v>
      </c>
      <c r="GI97" s="6">
        <v>0</v>
      </c>
      <c r="GJ97" s="6">
        <v>0</v>
      </c>
      <c r="GK97" s="6">
        <v>0</v>
      </c>
      <c r="GL97" s="6">
        <v>0</v>
      </c>
      <c r="GM97" s="6">
        <v>0</v>
      </c>
      <c r="GN97" s="6">
        <v>0</v>
      </c>
      <c r="GO97" s="6">
        <v>0</v>
      </c>
      <c r="GP97" s="6">
        <v>0</v>
      </c>
      <c r="GQ97" s="6">
        <v>0</v>
      </c>
      <c r="GR97" s="6">
        <v>0</v>
      </c>
      <c r="GS97" s="6">
        <v>0</v>
      </c>
      <c r="GT97" s="6">
        <v>0</v>
      </c>
      <c r="GU97" s="6">
        <v>0</v>
      </c>
      <c r="GV97" s="6">
        <v>0</v>
      </c>
      <c r="GW97" s="6">
        <v>0</v>
      </c>
      <c r="GX97" s="6">
        <v>0</v>
      </c>
      <c r="GY97" s="6">
        <v>0</v>
      </c>
      <c r="GZ97" s="6">
        <f t="shared" si="1751"/>
        <v>0</v>
      </c>
      <c r="HA97" s="10">
        <f t="shared" si="1752"/>
        <v>0</v>
      </c>
      <c r="HB97" s="10">
        <f t="shared" si="1753"/>
        <v>0</v>
      </c>
      <c r="HC97" s="10">
        <f t="shared" si="1754"/>
        <v>0</v>
      </c>
      <c r="HD97" s="2">
        <f t="shared" si="1755"/>
        <v>2</v>
      </c>
      <c r="HE97" s="2">
        <f t="shared" si="1756"/>
        <v>0</v>
      </c>
      <c r="HF97" s="2">
        <f t="shared" si="1757"/>
        <v>0</v>
      </c>
      <c r="HG97" s="2">
        <f t="shared" si="1758"/>
        <v>0</v>
      </c>
      <c r="HH97" s="10">
        <f t="shared" si="1759"/>
        <v>2</v>
      </c>
      <c r="HI97" s="9">
        <f t="shared" si="1760"/>
        <v>1.2090217200752011E-5</v>
      </c>
      <c r="HJ97" s="9">
        <f t="shared" si="1761"/>
        <v>0</v>
      </c>
      <c r="HK97" s="65">
        <f t="shared" si="1470"/>
        <v>1.2090217200752011E-5</v>
      </c>
      <c r="HL97" s="65">
        <f t="shared" si="1471"/>
        <v>1.2090217200752011E-5</v>
      </c>
      <c r="HM97" s="6">
        <f t="shared" si="1465"/>
        <v>0</v>
      </c>
      <c r="HN97" s="6">
        <f t="shared" si="1466"/>
        <v>0</v>
      </c>
      <c r="HO97" s="10">
        <f t="shared" si="1467"/>
        <v>2</v>
      </c>
      <c r="HP97" s="10">
        <f t="shared" si="1468"/>
        <v>0</v>
      </c>
      <c r="HQ97" s="10">
        <f t="shared" si="1762"/>
        <v>2</v>
      </c>
      <c r="HR97" s="8">
        <v>97.65034</v>
      </c>
      <c r="HS97" s="10">
        <f t="shared" si="1763"/>
        <v>195.30068</v>
      </c>
      <c r="HT97" s="10">
        <f t="shared" si="1469"/>
        <v>-2</v>
      </c>
      <c r="HU97" s="66">
        <v>0</v>
      </c>
      <c r="HV97" s="2"/>
    </row>
    <row r="98" spans="1:230" s="46" customFormat="1" ht="33.75" customHeight="1" x14ac:dyDescent="0.5">
      <c r="A98" s="6">
        <v>6256</v>
      </c>
      <c r="B98" s="2" t="s">
        <v>181</v>
      </c>
      <c r="C98" s="2" t="s">
        <v>167</v>
      </c>
      <c r="D98" s="2" t="s">
        <v>204</v>
      </c>
      <c r="E98" s="35" t="s">
        <v>53</v>
      </c>
      <c r="F98" s="2">
        <v>41</v>
      </c>
      <c r="G98" s="48">
        <v>261652</v>
      </c>
      <c r="H98" s="39" t="s">
        <v>257</v>
      </c>
      <c r="I98" s="23">
        <v>1</v>
      </c>
      <c r="J98" s="9">
        <v>0</v>
      </c>
      <c r="K98" s="4">
        <v>111165</v>
      </c>
      <c r="L98" s="2"/>
      <c r="M98" s="4">
        <v>110000</v>
      </c>
      <c r="N98" s="6">
        <f t="shared" si="1738"/>
        <v>110000</v>
      </c>
      <c r="O98" s="6">
        <f t="shared" si="1739"/>
        <v>0</v>
      </c>
      <c r="P98" s="6">
        <f t="shared" si="1740"/>
        <v>0</v>
      </c>
      <c r="Q98" s="6">
        <f t="shared" si="1741"/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10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 s="6">
        <v>0</v>
      </c>
      <c r="AG98" s="6">
        <v>0</v>
      </c>
      <c r="AH98" s="6">
        <v>0</v>
      </c>
      <c r="AI98" s="6">
        <v>0</v>
      </c>
      <c r="AJ98" s="6">
        <v>0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P98" s="6">
        <v>0</v>
      </c>
      <c r="AQ98" s="6">
        <v>0</v>
      </c>
      <c r="AR98" s="6">
        <v>0</v>
      </c>
      <c r="AS98" s="6">
        <v>0</v>
      </c>
      <c r="AT98" s="6">
        <v>0</v>
      </c>
      <c r="AU98" s="6">
        <v>0</v>
      </c>
      <c r="AV98" s="6">
        <v>0</v>
      </c>
      <c r="AW98" s="6">
        <v>0</v>
      </c>
      <c r="AX98" s="6">
        <v>0</v>
      </c>
      <c r="AY98" s="6">
        <v>0</v>
      </c>
      <c r="AZ98" s="6">
        <v>0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v>0</v>
      </c>
      <c r="BN98" s="6">
        <v>0</v>
      </c>
      <c r="BO98" s="6">
        <v>0</v>
      </c>
      <c r="BP98" s="6">
        <v>0</v>
      </c>
      <c r="BQ98" s="6">
        <v>0</v>
      </c>
      <c r="BR98" s="6">
        <v>0</v>
      </c>
      <c r="BS98" s="6">
        <v>0</v>
      </c>
      <c r="BT98" s="6">
        <v>0</v>
      </c>
      <c r="BU98" s="6">
        <v>0</v>
      </c>
      <c r="BV98" s="6">
        <v>0</v>
      </c>
      <c r="BW98" s="6">
        <v>0</v>
      </c>
      <c r="BX98" s="6">
        <v>0</v>
      </c>
      <c r="BY98" s="6">
        <v>0</v>
      </c>
      <c r="BZ98" s="6">
        <v>0</v>
      </c>
      <c r="CA98" s="6">
        <v>0</v>
      </c>
      <c r="CB98" s="6">
        <v>0</v>
      </c>
      <c r="CC98" s="6">
        <v>0</v>
      </c>
      <c r="CD98" s="6">
        <v>0</v>
      </c>
      <c r="CE98" s="6">
        <v>0</v>
      </c>
      <c r="CF98" s="6">
        <v>0</v>
      </c>
      <c r="CG98" s="6">
        <v>0</v>
      </c>
      <c r="CH98" s="6">
        <v>0</v>
      </c>
      <c r="CI98" s="6">
        <v>0</v>
      </c>
      <c r="CJ98" s="6">
        <v>0</v>
      </c>
      <c r="CK98" s="6">
        <v>0</v>
      </c>
      <c r="CL98" s="6">
        <v>0</v>
      </c>
      <c r="CM98" s="6">
        <v>0</v>
      </c>
      <c r="CN98" s="6">
        <v>0</v>
      </c>
      <c r="CO98" s="6">
        <v>0</v>
      </c>
      <c r="CP98" s="6">
        <v>0</v>
      </c>
      <c r="CQ98" s="6">
        <v>0</v>
      </c>
      <c r="CR98" s="6">
        <v>0</v>
      </c>
      <c r="CS98" s="6">
        <v>0</v>
      </c>
      <c r="CT98" s="6">
        <v>0</v>
      </c>
      <c r="CU98" s="6">
        <v>0</v>
      </c>
      <c r="CV98" s="6">
        <v>0</v>
      </c>
      <c r="CW98" s="6">
        <v>0</v>
      </c>
      <c r="CX98" s="6">
        <v>0</v>
      </c>
      <c r="CY98" s="6">
        <v>0</v>
      </c>
      <c r="CZ98" s="6">
        <v>0</v>
      </c>
      <c r="DA98" s="6">
        <v>0</v>
      </c>
      <c r="DB98" s="6">
        <v>0</v>
      </c>
      <c r="DC98" s="6">
        <v>0</v>
      </c>
      <c r="DD98" s="6">
        <v>0</v>
      </c>
      <c r="DE98" s="6">
        <v>0</v>
      </c>
      <c r="DF98" s="6">
        <v>0</v>
      </c>
      <c r="DG98" s="6">
        <v>0</v>
      </c>
      <c r="DH98" s="6">
        <v>0</v>
      </c>
      <c r="DI98" s="6">
        <v>0</v>
      </c>
      <c r="DJ98" s="6">
        <v>0</v>
      </c>
      <c r="DK98" s="6">
        <v>0</v>
      </c>
      <c r="DL98" s="6">
        <v>0</v>
      </c>
      <c r="DM98" s="6">
        <v>0</v>
      </c>
      <c r="DN98" s="10">
        <v>18</v>
      </c>
      <c r="DO98" s="10">
        <v>0</v>
      </c>
      <c r="DP98" s="10">
        <v>0</v>
      </c>
      <c r="DQ98" s="10">
        <v>0</v>
      </c>
      <c r="DR98" s="10">
        <f t="shared" si="1742"/>
        <v>18</v>
      </c>
      <c r="DS98" s="10">
        <f t="shared" si="1743"/>
        <v>18</v>
      </c>
      <c r="DT98" s="10">
        <f t="shared" si="1744"/>
        <v>0</v>
      </c>
      <c r="DU98" s="10">
        <f t="shared" si="1745"/>
        <v>0</v>
      </c>
      <c r="DV98" s="10">
        <f t="shared" si="1746"/>
        <v>0</v>
      </c>
      <c r="DW98" s="4">
        <f t="shared" si="1747"/>
        <v>18</v>
      </c>
      <c r="DX98" s="12">
        <f t="shared" si="1748"/>
        <v>1.6363636363636363E-4</v>
      </c>
      <c r="DY98" s="9">
        <f t="shared" si="1749"/>
        <v>0</v>
      </c>
      <c r="DZ98" s="12">
        <f t="shared" si="1750"/>
        <v>1.6363636363636363E-4</v>
      </c>
      <c r="EA98" s="6">
        <v>0</v>
      </c>
      <c r="EB98" s="6">
        <v>0</v>
      </c>
      <c r="EC98" s="6">
        <v>0</v>
      </c>
      <c r="ED98" s="6">
        <v>0</v>
      </c>
      <c r="EE98" s="6">
        <v>0</v>
      </c>
      <c r="EF98" s="6">
        <v>0</v>
      </c>
      <c r="EG98" s="6">
        <v>0</v>
      </c>
      <c r="EH98" s="6">
        <v>0</v>
      </c>
      <c r="EI98" s="6">
        <v>0</v>
      </c>
      <c r="EJ98" s="6">
        <v>0</v>
      </c>
      <c r="EK98" s="6">
        <v>0</v>
      </c>
      <c r="EL98" s="6">
        <v>0</v>
      </c>
      <c r="EM98" s="6">
        <v>0</v>
      </c>
      <c r="EN98" s="6">
        <v>0</v>
      </c>
      <c r="EO98" s="6">
        <v>0</v>
      </c>
      <c r="EP98" s="6">
        <v>0</v>
      </c>
      <c r="EQ98" s="6">
        <v>0</v>
      </c>
      <c r="ER98" s="6">
        <v>0</v>
      </c>
      <c r="ES98" s="6">
        <v>0</v>
      </c>
      <c r="ET98" s="6">
        <v>0</v>
      </c>
      <c r="EU98" s="6">
        <v>0</v>
      </c>
      <c r="EV98" s="6">
        <v>0</v>
      </c>
      <c r="EW98" s="6">
        <v>0</v>
      </c>
      <c r="EX98" s="6">
        <v>0</v>
      </c>
      <c r="EY98" s="6">
        <v>0</v>
      </c>
      <c r="EZ98" s="6">
        <v>0</v>
      </c>
      <c r="FA98" s="6">
        <v>0</v>
      </c>
      <c r="FB98" s="6">
        <v>0</v>
      </c>
      <c r="FC98" s="6">
        <v>0</v>
      </c>
      <c r="FD98" s="6">
        <v>0</v>
      </c>
      <c r="FE98" s="6">
        <v>0</v>
      </c>
      <c r="FF98" s="6">
        <v>0</v>
      </c>
      <c r="FG98" s="6">
        <v>0</v>
      </c>
      <c r="FH98" s="6">
        <v>0</v>
      </c>
      <c r="FI98" s="6">
        <v>0</v>
      </c>
      <c r="FJ98" s="6">
        <v>0</v>
      </c>
      <c r="FK98" s="6">
        <v>0</v>
      </c>
      <c r="FL98" s="6">
        <v>0</v>
      </c>
      <c r="FM98" s="6">
        <v>0</v>
      </c>
      <c r="FN98" s="6">
        <v>0</v>
      </c>
      <c r="FO98" s="6">
        <v>0</v>
      </c>
      <c r="FP98" s="6">
        <v>0</v>
      </c>
      <c r="FQ98" s="6">
        <v>0</v>
      </c>
      <c r="FR98" s="6">
        <v>0</v>
      </c>
      <c r="FS98" s="6">
        <v>0</v>
      </c>
      <c r="FT98" s="6">
        <v>0</v>
      </c>
      <c r="FU98" s="6">
        <v>0</v>
      </c>
      <c r="FV98" s="6">
        <v>0</v>
      </c>
      <c r="FW98" s="6">
        <v>0</v>
      </c>
      <c r="FX98" s="6">
        <v>0</v>
      </c>
      <c r="FY98" s="6">
        <v>0</v>
      </c>
      <c r="FZ98" s="6">
        <v>0</v>
      </c>
      <c r="GA98" s="6">
        <v>0</v>
      </c>
      <c r="GB98" s="6">
        <v>0</v>
      </c>
      <c r="GC98" s="6">
        <v>0</v>
      </c>
      <c r="GD98" s="6">
        <v>0</v>
      </c>
      <c r="GE98" s="6">
        <v>0</v>
      </c>
      <c r="GF98" s="6">
        <v>0</v>
      </c>
      <c r="GG98" s="6">
        <v>0</v>
      </c>
      <c r="GH98" s="6">
        <v>0</v>
      </c>
      <c r="GI98" s="6">
        <v>0</v>
      </c>
      <c r="GJ98" s="6">
        <v>0</v>
      </c>
      <c r="GK98" s="6">
        <v>0</v>
      </c>
      <c r="GL98" s="6">
        <v>0</v>
      </c>
      <c r="GM98" s="6">
        <v>0</v>
      </c>
      <c r="GN98" s="6">
        <v>0</v>
      </c>
      <c r="GO98" s="6">
        <v>0</v>
      </c>
      <c r="GP98" s="6">
        <v>0</v>
      </c>
      <c r="GQ98" s="6">
        <v>0</v>
      </c>
      <c r="GR98" s="6">
        <v>0</v>
      </c>
      <c r="GS98" s="6">
        <v>0</v>
      </c>
      <c r="GT98" s="6">
        <v>0</v>
      </c>
      <c r="GU98" s="6">
        <v>0</v>
      </c>
      <c r="GV98" s="6">
        <v>0</v>
      </c>
      <c r="GW98" s="6">
        <v>0</v>
      </c>
      <c r="GX98" s="6">
        <v>0</v>
      </c>
      <c r="GY98" s="6">
        <v>0</v>
      </c>
      <c r="GZ98" s="6">
        <f t="shared" si="1751"/>
        <v>0</v>
      </c>
      <c r="HA98" s="10">
        <f t="shared" si="1752"/>
        <v>0</v>
      </c>
      <c r="HB98" s="10">
        <f t="shared" si="1753"/>
        <v>0</v>
      </c>
      <c r="HC98" s="10">
        <f t="shared" si="1754"/>
        <v>0</v>
      </c>
      <c r="HD98" s="2">
        <f t="shared" si="1755"/>
        <v>18</v>
      </c>
      <c r="HE98" s="2">
        <f t="shared" si="1756"/>
        <v>0</v>
      </c>
      <c r="HF98" s="2">
        <f t="shared" si="1757"/>
        <v>0</v>
      </c>
      <c r="HG98" s="2">
        <f t="shared" si="1758"/>
        <v>0</v>
      </c>
      <c r="HH98" s="10">
        <f t="shared" si="1759"/>
        <v>18</v>
      </c>
      <c r="HI98" s="9">
        <f t="shared" si="1760"/>
        <v>1.6363636363636363E-4</v>
      </c>
      <c r="HJ98" s="9">
        <f t="shared" si="1761"/>
        <v>0</v>
      </c>
      <c r="HK98" s="65">
        <f t="shared" si="1470"/>
        <v>1.6363636363636363E-4</v>
      </c>
      <c r="HL98" s="65">
        <f t="shared" si="1471"/>
        <v>1.6363636363636363E-4</v>
      </c>
      <c r="HM98" s="6">
        <f t="shared" si="1465"/>
        <v>110000</v>
      </c>
      <c r="HN98" s="6">
        <f t="shared" si="1466"/>
        <v>0</v>
      </c>
      <c r="HO98" s="10">
        <f t="shared" si="1467"/>
        <v>18</v>
      </c>
      <c r="HP98" s="10">
        <f t="shared" si="1468"/>
        <v>0</v>
      </c>
      <c r="HQ98" s="10">
        <f t="shared" si="1762"/>
        <v>18</v>
      </c>
      <c r="HR98" s="8">
        <v>6.8997400000000004</v>
      </c>
      <c r="HS98" s="10">
        <f t="shared" si="1763"/>
        <v>124.19532000000001</v>
      </c>
      <c r="HT98" s="10">
        <f t="shared" si="1469"/>
        <v>-18</v>
      </c>
      <c r="HU98" s="66">
        <v>0</v>
      </c>
      <c r="HV98" s="2"/>
    </row>
    <row r="99" spans="1:230" s="46" customFormat="1" ht="33.75" customHeight="1" x14ac:dyDescent="0.5">
      <c r="A99" s="6">
        <v>6257</v>
      </c>
      <c r="B99" s="2" t="s">
        <v>181</v>
      </c>
      <c r="C99" s="2" t="s">
        <v>167</v>
      </c>
      <c r="D99" s="2" t="s">
        <v>204</v>
      </c>
      <c r="E99" s="35" t="s">
        <v>53</v>
      </c>
      <c r="F99" s="2">
        <v>42</v>
      </c>
      <c r="G99" s="48">
        <v>262723</v>
      </c>
      <c r="H99" s="39" t="s">
        <v>258</v>
      </c>
      <c r="I99" s="23">
        <v>1</v>
      </c>
      <c r="J99" s="9">
        <v>0</v>
      </c>
      <c r="K99" s="4">
        <v>20570</v>
      </c>
      <c r="L99" s="2"/>
      <c r="M99" s="4">
        <v>20000</v>
      </c>
      <c r="N99" s="6">
        <f t="shared" si="1738"/>
        <v>20000</v>
      </c>
      <c r="O99" s="6">
        <f t="shared" si="1739"/>
        <v>0</v>
      </c>
      <c r="P99" s="6">
        <f t="shared" si="1740"/>
        <v>0</v>
      </c>
      <c r="Q99" s="6">
        <f t="shared" si="1741"/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10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P99" s="6">
        <v>0</v>
      </c>
      <c r="AQ99" s="6">
        <v>0</v>
      </c>
      <c r="AR99" s="6">
        <v>0</v>
      </c>
      <c r="AS99" s="6">
        <v>0</v>
      </c>
      <c r="AT99" s="6">
        <v>0</v>
      </c>
      <c r="AU99" s="6">
        <v>0</v>
      </c>
      <c r="AV99" s="6">
        <v>0</v>
      </c>
      <c r="AW99" s="6">
        <v>0</v>
      </c>
      <c r="AX99" s="6">
        <v>0</v>
      </c>
      <c r="AY99" s="6">
        <v>0</v>
      </c>
      <c r="AZ99" s="6">
        <v>0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v>0</v>
      </c>
      <c r="BN99" s="6">
        <v>0</v>
      </c>
      <c r="BO99" s="6">
        <v>0</v>
      </c>
      <c r="BP99" s="6">
        <v>0</v>
      </c>
      <c r="BQ99" s="6">
        <v>0</v>
      </c>
      <c r="BR99" s="6">
        <v>0</v>
      </c>
      <c r="BS99" s="6">
        <v>0</v>
      </c>
      <c r="BT99" s="6">
        <v>0</v>
      </c>
      <c r="BU99" s="6">
        <v>0</v>
      </c>
      <c r="BV99" s="6">
        <v>0</v>
      </c>
      <c r="BW99" s="6">
        <v>0</v>
      </c>
      <c r="BX99" s="6">
        <v>0</v>
      </c>
      <c r="BY99" s="6">
        <v>0</v>
      </c>
      <c r="BZ99" s="6">
        <v>0</v>
      </c>
      <c r="CA99" s="6">
        <v>0</v>
      </c>
      <c r="CB99" s="6">
        <v>0</v>
      </c>
      <c r="CC99" s="6">
        <v>0</v>
      </c>
      <c r="CD99" s="6">
        <v>0</v>
      </c>
      <c r="CE99" s="6">
        <v>0</v>
      </c>
      <c r="CF99" s="6">
        <v>0</v>
      </c>
      <c r="CG99" s="6">
        <v>0</v>
      </c>
      <c r="CH99" s="6">
        <v>0</v>
      </c>
      <c r="CI99" s="6">
        <v>0</v>
      </c>
      <c r="CJ99" s="6">
        <v>0</v>
      </c>
      <c r="CK99" s="6">
        <v>0</v>
      </c>
      <c r="CL99" s="6">
        <v>0</v>
      </c>
      <c r="CM99" s="6">
        <v>0</v>
      </c>
      <c r="CN99" s="6">
        <v>0</v>
      </c>
      <c r="CO99" s="6">
        <v>0</v>
      </c>
      <c r="CP99" s="6">
        <v>0</v>
      </c>
      <c r="CQ99" s="6">
        <v>0</v>
      </c>
      <c r="CR99" s="6">
        <v>0</v>
      </c>
      <c r="CS99" s="6">
        <v>0</v>
      </c>
      <c r="CT99" s="6">
        <v>0</v>
      </c>
      <c r="CU99" s="6">
        <v>0</v>
      </c>
      <c r="CV99" s="6">
        <v>0</v>
      </c>
      <c r="CW99" s="6">
        <v>0</v>
      </c>
      <c r="CX99" s="6">
        <v>0</v>
      </c>
      <c r="CY99" s="6">
        <v>0</v>
      </c>
      <c r="CZ99" s="6">
        <v>0</v>
      </c>
      <c r="DA99" s="6">
        <v>0</v>
      </c>
      <c r="DB99" s="6">
        <v>0</v>
      </c>
      <c r="DC99" s="6">
        <v>0</v>
      </c>
      <c r="DD99" s="6">
        <v>0</v>
      </c>
      <c r="DE99" s="6">
        <v>0</v>
      </c>
      <c r="DF99" s="6">
        <v>0</v>
      </c>
      <c r="DG99" s="6">
        <v>0</v>
      </c>
      <c r="DH99" s="6">
        <v>0</v>
      </c>
      <c r="DI99" s="6">
        <v>0</v>
      </c>
      <c r="DJ99" s="6">
        <v>0</v>
      </c>
      <c r="DK99" s="6">
        <v>0</v>
      </c>
      <c r="DL99" s="6">
        <v>0</v>
      </c>
      <c r="DM99" s="6">
        <v>0</v>
      </c>
      <c r="DN99" s="10">
        <v>3</v>
      </c>
      <c r="DO99" s="10">
        <v>0</v>
      </c>
      <c r="DP99" s="10">
        <v>0</v>
      </c>
      <c r="DQ99" s="10">
        <v>0</v>
      </c>
      <c r="DR99" s="10">
        <f t="shared" si="1742"/>
        <v>3</v>
      </c>
      <c r="DS99" s="10">
        <f t="shared" si="1743"/>
        <v>3</v>
      </c>
      <c r="DT99" s="10">
        <f t="shared" si="1744"/>
        <v>0</v>
      </c>
      <c r="DU99" s="10">
        <f t="shared" si="1745"/>
        <v>0</v>
      </c>
      <c r="DV99" s="10">
        <f t="shared" si="1746"/>
        <v>0</v>
      </c>
      <c r="DW99" s="4">
        <f t="shared" si="1747"/>
        <v>3</v>
      </c>
      <c r="DX99" s="12">
        <f t="shared" si="1748"/>
        <v>1.4999999999999999E-4</v>
      </c>
      <c r="DY99" s="9">
        <f t="shared" si="1749"/>
        <v>0</v>
      </c>
      <c r="DZ99" s="12">
        <f t="shared" si="1750"/>
        <v>1.4999999999999999E-4</v>
      </c>
      <c r="EA99" s="6">
        <v>0</v>
      </c>
      <c r="EB99" s="6">
        <v>0</v>
      </c>
      <c r="EC99" s="6">
        <v>0</v>
      </c>
      <c r="ED99" s="6">
        <v>0</v>
      </c>
      <c r="EE99" s="6">
        <v>0</v>
      </c>
      <c r="EF99" s="6">
        <v>0</v>
      </c>
      <c r="EG99" s="6">
        <v>0</v>
      </c>
      <c r="EH99" s="6">
        <v>0</v>
      </c>
      <c r="EI99" s="6">
        <v>0</v>
      </c>
      <c r="EJ99" s="6">
        <v>0</v>
      </c>
      <c r="EK99" s="6">
        <v>0</v>
      </c>
      <c r="EL99" s="6">
        <v>0</v>
      </c>
      <c r="EM99" s="6">
        <v>0</v>
      </c>
      <c r="EN99" s="6">
        <v>0</v>
      </c>
      <c r="EO99" s="6">
        <v>0</v>
      </c>
      <c r="EP99" s="6">
        <v>0</v>
      </c>
      <c r="EQ99" s="6">
        <v>0</v>
      </c>
      <c r="ER99" s="6">
        <v>0</v>
      </c>
      <c r="ES99" s="6">
        <v>0</v>
      </c>
      <c r="ET99" s="6">
        <v>0</v>
      </c>
      <c r="EU99" s="6">
        <v>0</v>
      </c>
      <c r="EV99" s="6">
        <v>0</v>
      </c>
      <c r="EW99" s="6">
        <v>0</v>
      </c>
      <c r="EX99" s="6">
        <v>0</v>
      </c>
      <c r="EY99" s="6">
        <v>0</v>
      </c>
      <c r="EZ99" s="6">
        <v>0</v>
      </c>
      <c r="FA99" s="6">
        <v>0</v>
      </c>
      <c r="FB99" s="6">
        <v>0</v>
      </c>
      <c r="FC99" s="6">
        <v>0</v>
      </c>
      <c r="FD99" s="6">
        <v>0</v>
      </c>
      <c r="FE99" s="6">
        <v>0</v>
      </c>
      <c r="FF99" s="6">
        <v>0</v>
      </c>
      <c r="FG99" s="6">
        <v>0</v>
      </c>
      <c r="FH99" s="6">
        <v>0</v>
      </c>
      <c r="FI99" s="6">
        <v>0</v>
      </c>
      <c r="FJ99" s="6">
        <v>0</v>
      </c>
      <c r="FK99" s="6">
        <v>0</v>
      </c>
      <c r="FL99" s="6">
        <v>0</v>
      </c>
      <c r="FM99" s="6">
        <v>0</v>
      </c>
      <c r="FN99" s="6">
        <v>0</v>
      </c>
      <c r="FO99" s="6">
        <v>0</v>
      </c>
      <c r="FP99" s="6">
        <v>0</v>
      </c>
      <c r="FQ99" s="6">
        <v>0</v>
      </c>
      <c r="FR99" s="6">
        <v>0</v>
      </c>
      <c r="FS99" s="6">
        <v>0</v>
      </c>
      <c r="FT99" s="6">
        <v>0</v>
      </c>
      <c r="FU99" s="6">
        <v>0</v>
      </c>
      <c r="FV99" s="6">
        <v>0</v>
      </c>
      <c r="FW99" s="6">
        <v>0</v>
      </c>
      <c r="FX99" s="6">
        <v>0</v>
      </c>
      <c r="FY99" s="6">
        <v>0</v>
      </c>
      <c r="FZ99" s="6">
        <v>0</v>
      </c>
      <c r="GA99" s="6">
        <v>0</v>
      </c>
      <c r="GB99" s="6">
        <v>0</v>
      </c>
      <c r="GC99" s="6">
        <v>0</v>
      </c>
      <c r="GD99" s="6">
        <v>0</v>
      </c>
      <c r="GE99" s="6">
        <v>0</v>
      </c>
      <c r="GF99" s="6">
        <v>0</v>
      </c>
      <c r="GG99" s="6">
        <v>0</v>
      </c>
      <c r="GH99" s="6">
        <v>0</v>
      </c>
      <c r="GI99" s="6">
        <v>0</v>
      </c>
      <c r="GJ99" s="6">
        <v>0</v>
      </c>
      <c r="GK99" s="6">
        <v>0</v>
      </c>
      <c r="GL99" s="6">
        <v>0</v>
      </c>
      <c r="GM99" s="6">
        <v>0</v>
      </c>
      <c r="GN99" s="6">
        <v>0</v>
      </c>
      <c r="GO99" s="6">
        <v>0</v>
      </c>
      <c r="GP99" s="6">
        <v>0</v>
      </c>
      <c r="GQ99" s="6">
        <v>0</v>
      </c>
      <c r="GR99" s="6">
        <v>0</v>
      </c>
      <c r="GS99" s="6">
        <v>0</v>
      </c>
      <c r="GT99" s="6">
        <v>0</v>
      </c>
      <c r="GU99" s="6">
        <v>0</v>
      </c>
      <c r="GV99" s="6">
        <v>0</v>
      </c>
      <c r="GW99" s="6">
        <v>0</v>
      </c>
      <c r="GX99" s="6">
        <v>0</v>
      </c>
      <c r="GY99" s="6">
        <v>0</v>
      </c>
      <c r="GZ99" s="6">
        <f t="shared" si="1751"/>
        <v>0</v>
      </c>
      <c r="HA99" s="10">
        <f t="shared" si="1752"/>
        <v>0</v>
      </c>
      <c r="HB99" s="10">
        <f t="shared" si="1753"/>
        <v>0</v>
      </c>
      <c r="HC99" s="10">
        <f t="shared" si="1754"/>
        <v>0</v>
      </c>
      <c r="HD99" s="2">
        <f t="shared" si="1755"/>
        <v>3</v>
      </c>
      <c r="HE99" s="2">
        <f t="shared" si="1756"/>
        <v>0</v>
      </c>
      <c r="HF99" s="2">
        <f t="shared" si="1757"/>
        <v>0</v>
      </c>
      <c r="HG99" s="2">
        <f t="shared" si="1758"/>
        <v>0</v>
      </c>
      <c r="HH99" s="10">
        <f t="shared" si="1759"/>
        <v>3</v>
      </c>
      <c r="HI99" s="9">
        <f t="shared" si="1760"/>
        <v>1.4999999999999999E-4</v>
      </c>
      <c r="HJ99" s="9">
        <f t="shared" si="1761"/>
        <v>0</v>
      </c>
      <c r="HK99" s="65">
        <f t="shared" si="1470"/>
        <v>1.4999999999999999E-4</v>
      </c>
      <c r="HL99" s="65">
        <f t="shared" si="1471"/>
        <v>1.4999999999999999E-4</v>
      </c>
      <c r="HM99" s="6">
        <f t="shared" si="1465"/>
        <v>20000</v>
      </c>
      <c r="HN99" s="6">
        <f t="shared" si="1466"/>
        <v>0</v>
      </c>
      <c r="HO99" s="10">
        <f t="shared" si="1467"/>
        <v>3</v>
      </c>
      <c r="HP99" s="10">
        <f t="shared" si="1468"/>
        <v>0</v>
      </c>
      <c r="HQ99" s="10">
        <f t="shared" si="1762"/>
        <v>3</v>
      </c>
      <c r="HR99" s="8">
        <v>7.1677</v>
      </c>
      <c r="HS99" s="10">
        <f t="shared" si="1763"/>
        <v>21.5031</v>
      </c>
      <c r="HT99" s="10">
        <f t="shared" si="1469"/>
        <v>-3</v>
      </c>
      <c r="HU99" s="66">
        <v>0</v>
      </c>
      <c r="HV99" s="2"/>
    </row>
    <row r="100" spans="1:230" s="46" customFormat="1" ht="33.75" customHeight="1" x14ac:dyDescent="0.5">
      <c r="A100" s="6">
        <v>6258</v>
      </c>
      <c r="B100" s="2" t="s">
        <v>181</v>
      </c>
      <c r="C100" s="2" t="s">
        <v>167</v>
      </c>
      <c r="D100" s="2" t="s">
        <v>204</v>
      </c>
      <c r="E100" s="35" t="s">
        <v>53</v>
      </c>
      <c r="F100" s="2">
        <v>43</v>
      </c>
      <c r="G100" s="48">
        <v>262726</v>
      </c>
      <c r="H100" s="39" t="s">
        <v>259</v>
      </c>
      <c r="I100" s="23">
        <v>1</v>
      </c>
      <c r="J100" s="9">
        <v>0</v>
      </c>
      <c r="K100" s="4">
        <v>20000</v>
      </c>
      <c r="L100" s="2"/>
      <c r="M100" s="4">
        <v>20000</v>
      </c>
      <c r="N100" s="6">
        <f t="shared" si="1738"/>
        <v>20000</v>
      </c>
      <c r="O100" s="6">
        <f t="shared" si="1739"/>
        <v>0</v>
      </c>
      <c r="P100" s="6">
        <f t="shared" si="1740"/>
        <v>0</v>
      </c>
      <c r="Q100" s="6">
        <f t="shared" si="1741"/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10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0</v>
      </c>
      <c r="AK100" s="6">
        <v>0</v>
      </c>
      <c r="AL100" s="6">
        <v>0</v>
      </c>
      <c r="AM100" s="6">
        <v>0</v>
      </c>
      <c r="AN100" s="6">
        <v>0</v>
      </c>
      <c r="AO100" s="6">
        <v>0</v>
      </c>
      <c r="AP100" s="6">
        <v>0</v>
      </c>
      <c r="AQ100" s="6">
        <v>0</v>
      </c>
      <c r="AR100" s="6">
        <v>0</v>
      </c>
      <c r="AS100" s="6">
        <v>0</v>
      </c>
      <c r="AT100" s="6">
        <v>0</v>
      </c>
      <c r="AU100" s="6">
        <v>0</v>
      </c>
      <c r="AV100" s="6">
        <v>0</v>
      </c>
      <c r="AW100" s="6">
        <v>0</v>
      </c>
      <c r="AX100" s="6">
        <v>0</v>
      </c>
      <c r="AY100" s="6">
        <v>0</v>
      </c>
      <c r="AZ100" s="6">
        <v>0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v>0</v>
      </c>
      <c r="BN100" s="6">
        <v>0</v>
      </c>
      <c r="BO100" s="6">
        <v>0</v>
      </c>
      <c r="BP100" s="6">
        <v>0</v>
      </c>
      <c r="BQ100" s="6">
        <v>0</v>
      </c>
      <c r="BR100" s="6">
        <v>0</v>
      </c>
      <c r="BS100" s="6">
        <v>0</v>
      </c>
      <c r="BT100" s="6">
        <v>0</v>
      </c>
      <c r="BU100" s="6">
        <v>0</v>
      </c>
      <c r="BV100" s="6">
        <v>0</v>
      </c>
      <c r="BW100" s="6">
        <v>0</v>
      </c>
      <c r="BX100" s="6">
        <v>0</v>
      </c>
      <c r="BY100" s="6">
        <v>0</v>
      </c>
      <c r="BZ100" s="6">
        <v>0</v>
      </c>
      <c r="CA100" s="6">
        <v>0</v>
      </c>
      <c r="CB100" s="6">
        <v>0</v>
      </c>
      <c r="CC100" s="6">
        <v>0</v>
      </c>
      <c r="CD100" s="6">
        <v>0</v>
      </c>
      <c r="CE100" s="6">
        <v>0</v>
      </c>
      <c r="CF100" s="6">
        <v>0</v>
      </c>
      <c r="CG100" s="6">
        <v>0</v>
      </c>
      <c r="CH100" s="6">
        <v>0</v>
      </c>
      <c r="CI100" s="6">
        <v>0</v>
      </c>
      <c r="CJ100" s="6">
        <v>0</v>
      </c>
      <c r="CK100" s="6">
        <v>0</v>
      </c>
      <c r="CL100" s="6">
        <v>0</v>
      </c>
      <c r="CM100" s="6">
        <v>0</v>
      </c>
      <c r="CN100" s="6">
        <v>0</v>
      </c>
      <c r="CO100" s="6">
        <v>0</v>
      </c>
      <c r="CP100" s="6">
        <v>0</v>
      </c>
      <c r="CQ100" s="6">
        <v>0</v>
      </c>
      <c r="CR100" s="6">
        <v>0</v>
      </c>
      <c r="CS100" s="6">
        <v>0</v>
      </c>
      <c r="CT100" s="6">
        <v>0</v>
      </c>
      <c r="CU100" s="6">
        <v>0</v>
      </c>
      <c r="CV100" s="6">
        <v>0</v>
      </c>
      <c r="CW100" s="6">
        <v>0</v>
      </c>
      <c r="CX100" s="6">
        <v>0</v>
      </c>
      <c r="CY100" s="6">
        <v>0</v>
      </c>
      <c r="CZ100" s="6">
        <v>0</v>
      </c>
      <c r="DA100" s="6">
        <v>0</v>
      </c>
      <c r="DB100" s="6">
        <v>0</v>
      </c>
      <c r="DC100" s="6">
        <v>0</v>
      </c>
      <c r="DD100" s="6">
        <v>0</v>
      </c>
      <c r="DE100" s="6">
        <v>0</v>
      </c>
      <c r="DF100" s="6">
        <v>0</v>
      </c>
      <c r="DG100" s="6">
        <v>0</v>
      </c>
      <c r="DH100" s="6">
        <v>0</v>
      </c>
      <c r="DI100" s="6">
        <v>0</v>
      </c>
      <c r="DJ100" s="6">
        <v>0</v>
      </c>
      <c r="DK100" s="6">
        <v>0</v>
      </c>
      <c r="DL100" s="6">
        <v>0</v>
      </c>
      <c r="DM100" s="6">
        <v>0</v>
      </c>
      <c r="DN100" s="10">
        <v>2</v>
      </c>
      <c r="DO100" s="10">
        <v>0</v>
      </c>
      <c r="DP100" s="10">
        <v>0</v>
      </c>
      <c r="DQ100" s="10">
        <v>0</v>
      </c>
      <c r="DR100" s="10">
        <f t="shared" si="1742"/>
        <v>2</v>
      </c>
      <c r="DS100" s="10">
        <f t="shared" si="1743"/>
        <v>2</v>
      </c>
      <c r="DT100" s="10">
        <f t="shared" si="1744"/>
        <v>0</v>
      </c>
      <c r="DU100" s="10">
        <f t="shared" si="1745"/>
        <v>0</v>
      </c>
      <c r="DV100" s="10">
        <f t="shared" si="1746"/>
        <v>0</v>
      </c>
      <c r="DW100" s="4">
        <f t="shared" si="1747"/>
        <v>2</v>
      </c>
      <c r="DX100" s="12">
        <f t="shared" si="1748"/>
        <v>1E-4</v>
      </c>
      <c r="DY100" s="9">
        <f t="shared" si="1749"/>
        <v>0</v>
      </c>
      <c r="DZ100" s="12">
        <f t="shared" si="1750"/>
        <v>1E-4</v>
      </c>
      <c r="EA100" s="6">
        <v>0</v>
      </c>
      <c r="EB100" s="6">
        <v>0</v>
      </c>
      <c r="EC100" s="6">
        <v>0</v>
      </c>
      <c r="ED100" s="6">
        <v>0</v>
      </c>
      <c r="EE100" s="6">
        <v>0</v>
      </c>
      <c r="EF100" s="6">
        <v>0</v>
      </c>
      <c r="EG100" s="6">
        <v>0</v>
      </c>
      <c r="EH100" s="6">
        <v>0</v>
      </c>
      <c r="EI100" s="6">
        <v>0</v>
      </c>
      <c r="EJ100" s="6">
        <v>0</v>
      </c>
      <c r="EK100" s="6">
        <v>0</v>
      </c>
      <c r="EL100" s="6">
        <v>0</v>
      </c>
      <c r="EM100" s="6">
        <v>0</v>
      </c>
      <c r="EN100" s="6">
        <v>0</v>
      </c>
      <c r="EO100" s="6">
        <v>0</v>
      </c>
      <c r="EP100" s="6">
        <v>0</v>
      </c>
      <c r="EQ100" s="6">
        <v>0</v>
      </c>
      <c r="ER100" s="6">
        <v>0</v>
      </c>
      <c r="ES100" s="6">
        <v>0</v>
      </c>
      <c r="ET100" s="6">
        <v>0</v>
      </c>
      <c r="EU100" s="6">
        <v>0</v>
      </c>
      <c r="EV100" s="6">
        <v>0</v>
      </c>
      <c r="EW100" s="6">
        <v>0</v>
      </c>
      <c r="EX100" s="6">
        <v>0</v>
      </c>
      <c r="EY100" s="6">
        <v>0</v>
      </c>
      <c r="EZ100" s="6">
        <v>0</v>
      </c>
      <c r="FA100" s="6">
        <v>0</v>
      </c>
      <c r="FB100" s="6">
        <v>0</v>
      </c>
      <c r="FC100" s="6">
        <v>0</v>
      </c>
      <c r="FD100" s="6">
        <v>0</v>
      </c>
      <c r="FE100" s="6">
        <v>0</v>
      </c>
      <c r="FF100" s="6">
        <v>0</v>
      </c>
      <c r="FG100" s="6">
        <v>0</v>
      </c>
      <c r="FH100" s="6">
        <v>0</v>
      </c>
      <c r="FI100" s="6">
        <v>0</v>
      </c>
      <c r="FJ100" s="6">
        <v>0</v>
      </c>
      <c r="FK100" s="6">
        <v>0</v>
      </c>
      <c r="FL100" s="6">
        <v>0</v>
      </c>
      <c r="FM100" s="6">
        <v>0</v>
      </c>
      <c r="FN100" s="6">
        <v>0</v>
      </c>
      <c r="FO100" s="6">
        <v>0</v>
      </c>
      <c r="FP100" s="6">
        <v>0</v>
      </c>
      <c r="FQ100" s="6">
        <v>0</v>
      </c>
      <c r="FR100" s="6">
        <v>0</v>
      </c>
      <c r="FS100" s="6">
        <v>0</v>
      </c>
      <c r="FT100" s="6">
        <v>0</v>
      </c>
      <c r="FU100" s="6">
        <v>0</v>
      </c>
      <c r="FV100" s="6">
        <v>0</v>
      </c>
      <c r="FW100" s="6">
        <v>0</v>
      </c>
      <c r="FX100" s="6">
        <v>0</v>
      </c>
      <c r="FY100" s="6">
        <v>0</v>
      </c>
      <c r="FZ100" s="6">
        <v>0</v>
      </c>
      <c r="GA100" s="6">
        <v>0</v>
      </c>
      <c r="GB100" s="6">
        <v>0</v>
      </c>
      <c r="GC100" s="6">
        <v>0</v>
      </c>
      <c r="GD100" s="6">
        <v>0</v>
      </c>
      <c r="GE100" s="6">
        <v>0</v>
      </c>
      <c r="GF100" s="6">
        <v>0</v>
      </c>
      <c r="GG100" s="6">
        <v>0</v>
      </c>
      <c r="GH100" s="6">
        <v>0</v>
      </c>
      <c r="GI100" s="6">
        <v>0</v>
      </c>
      <c r="GJ100" s="6">
        <v>0</v>
      </c>
      <c r="GK100" s="6">
        <v>0</v>
      </c>
      <c r="GL100" s="6">
        <v>0</v>
      </c>
      <c r="GM100" s="6">
        <v>0</v>
      </c>
      <c r="GN100" s="6">
        <v>0</v>
      </c>
      <c r="GO100" s="6">
        <v>0</v>
      </c>
      <c r="GP100" s="6">
        <v>0</v>
      </c>
      <c r="GQ100" s="6">
        <v>0</v>
      </c>
      <c r="GR100" s="6">
        <v>0</v>
      </c>
      <c r="GS100" s="6">
        <v>0</v>
      </c>
      <c r="GT100" s="6">
        <v>0</v>
      </c>
      <c r="GU100" s="6">
        <v>0</v>
      </c>
      <c r="GV100" s="6">
        <v>0</v>
      </c>
      <c r="GW100" s="6">
        <v>0</v>
      </c>
      <c r="GX100" s="6">
        <v>0</v>
      </c>
      <c r="GY100" s="6">
        <v>0</v>
      </c>
      <c r="GZ100" s="6">
        <f t="shared" si="1751"/>
        <v>0</v>
      </c>
      <c r="HA100" s="10">
        <f t="shared" si="1752"/>
        <v>0</v>
      </c>
      <c r="HB100" s="10">
        <f t="shared" si="1753"/>
        <v>0</v>
      </c>
      <c r="HC100" s="10">
        <f t="shared" si="1754"/>
        <v>0</v>
      </c>
      <c r="HD100" s="2">
        <f t="shared" si="1755"/>
        <v>2</v>
      </c>
      <c r="HE100" s="2">
        <f t="shared" si="1756"/>
        <v>0</v>
      </c>
      <c r="HF100" s="2">
        <f t="shared" si="1757"/>
        <v>0</v>
      </c>
      <c r="HG100" s="2">
        <f t="shared" si="1758"/>
        <v>0</v>
      </c>
      <c r="HH100" s="10">
        <f t="shared" si="1759"/>
        <v>2</v>
      </c>
      <c r="HI100" s="9">
        <f t="shared" si="1760"/>
        <v>1E-4</v>
      </c>
      <c r="HJ100" s="9">
        <f t="shared" si="1761"/>
        <v>0</v>
      </c>
      <c r="HK100" s="65">
        <f t="shared" si="1470"/>
        <v>1E-4</v>
      </c>
      <c r="HL100" s="65">
        <f t="shared" si="1471"/>
        <v>1E-4</v>
      </c>
      <c r="HM100" s="6">
        <f t="shared" si="1465"/>
        <v>20000</v>
      </c>
      <c r="HN100" s="6">
        <f t="shared" si="1466"/>
        <v>0</v>
      </c>
      <c r="HO100" s="10">
        <f t="shared" si="1467"/>
        <v>2</v>
      </c>
      <c r="HP100" s="10">
        <f t="shared" si="1468"/>
        <v>0</v>
      </c>
      <c r="HQ100" s="10">
        <f t="shared" si="1762"/>
        <v>2</v>
      </c>
      <c r="HR100" s="8">
        <v>17.43591</v>
      </c>
      <c r="HS100" s="10">
        <f t="shared" si="1763"/>
        <v>34.87182</v>
      </c>
      <c r="HT100" s="10">
        <f t="shared" si="1469"/>
        <v>-2</v>
      </c>
      <c r="HU100" s="66">
        <v>0</v>
      </c>
      <c r="HV100" s="2"/>
    </row>
    <row r="101" spans="1:230" s="46" customFormat="1" ht="33.75" customHeight="1" x14ac:dyDescent="0.5">
      <c r="A101" s="6">
        <v>6264</v>
      </c>
      <c r="B101" s="2" t="s">
        <v>56</v>
      </c>
      <c r="C101" s="2" t="s">
        <v>167</v>
      </c>
      <c r="D101" s="2" t="s">
        <v>204</v>
      </c>
      <c r="E101" s="35" t="s">
        <v>53</v>
      </c>
      <c r="F101" s="2">
        <v>76</v>
      </c>
      <c r="G101" s="48">
        <v>270919</v>
      </c>
      <c r="H101" s="39" t="s">
        <v>269</v>
      </c>
      <c r="I101" s="23">
        <v>1</v>
      </c>
      <c r="J101" s="9">
        <v>0</v>
      </c>
      <c r="K101" s="4">
        <v>51098</v>
      </c>
      <c r="L101" s="2">
        <v>51098</v>
      </c>
      <c r="M101" s="4"/>
      <c r="N101" s="6">
        <f t="shared" si="1738"/>
        <v>51098</v>
      </c>
      <c r="O101" s="6">
        <f t="shared" si="1739"/>
        <v>0</v>
      </c>
      <c r="P101" s="6">
        <f t="shared" si="1740"/>
        <v>0</v>
      </c>
      <c r="Q101" s="6">
        <f t="shared" si="1741"/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10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0</v>
      </c>
      <c r="AM101" s="6">
        <v>0</v>
      </c>
      <c r="AN101" s="6">
        <v>0</v>
      </c>
      <c r="AO101" s="6">
        <v>0</v>
      </c>
      <c r="AP101" s="6">
        <v>0</v>
      </c>
      <c r="AQ101" s="6">
        <v>0</v>
      </c>
      <c r="AR101" s="6">
        <v>0</v>
      </c>
      <c r="AS101" s="6">
        <v>0</v>
      </c>
      <c r="AT101" s="6">
        <v>0</v>
      </c>
      <c r="AU101" s="6">
        <v>0</v>
      </c>
      <c r="AV101" s="6">
        <v>0</v>
      </c>
      <c r="AW101" s="6">
        <v>0</v>
      </c>
      <c r="AX101" s="6">
        <v>0</v>
      </c>
      <c r="AY101" s="6">
        <v>0</v>
      </c>
      <c r="AZ101" s="6">
        <v>0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v>0</v>
      </c>
      <c r="BN101" s="6">
        <v>0</v>
      </c>
      <c r="BO101" s="6">
        <v>0</v>
      </c>
      <c r="BP101" s="6">
        <v>0</v>
      </c>
      <c r="BQ101" s="6">
        <v>0</v>
      </c>
      <c r="BR101" s="6">
        <v>0</v>
      </c>
      <c r="BS101" s="6">
        <v>0</v>
      </c>
      <c r="BT101" s="6">
        <v>0</v>
      </c>
      <c r="BU101" s="6">
        <v>0</v>
      </c>
      <c r="BV101" s="6">
        <v>0</v>
      </c>
      <c r="BW101" s="6">
        <v>0</v>
      </c>
      <c r="BX101" s="6">
        <v>0</v>
      </c>
      <c r="BY101" s="6">
        <v>0</v>
      </c>
      <c r="BZ101" s="6">
        <v>0</v>
      </c>
      <c r="CA101" s="6">
        <v>0</v>
      </c>
      <c r="CB101" s="6">
        <v>0</v>
      </c>
      <c r="CC101" s="6">
        <v>0</v>
      </c>
      <c r="CD101" s="6">
        <v>0</v>
      </c>
      <c r="CE101" s="6">
        <v>0</v>
      </c>
      <c r="CF101" s="6">
        <v>0</v>
      </c>
      <c r="CG101" s="6">
        <v>0</v>
      </c>
      <c r="CH101" s="6">
        <v>0</v>
      </c>
      <c r="CI101" s="6">
        <v>0</v>
      </c>
      <c r="CJ101" s="6">
        <v>0</v>
      </c>
      <c r="CK101" s="6">
        <v>0</v>
      </c>
      <c r="CL101" s="6">
        <v>0</v>
      </c>
      <c r="CM101" s="6">
        <v>0</v>
      </c>
      <c r="CN101" s="6">
        <v>0</v>
      </c>
      <c r="CO101" s="6">
        <v>0</v>
      </c>
      <c r="CP101" s="6">
        <v>0</v>
      </c>
      <c r="CQ101" s="6">
        <v>0</v>
      </c>
      <c r="CR101" s="6">
        <v>0</v>
      </c>
      <c r="CS101" s="6">
        <v>0</v>
      </c>
      <c r="CT101" s="6">
        <v>0</v>
      </c>
      <c r="CU101" s="6">
        <v>0</v>
      </c>
      <c r="CV101" s="6">
        <v>0</v>
      </c>
      <c r="CW101" s="6">
        <v>0</v>
      </c>
      <c r="CX101" s="6">
        <v>0</v>
      </c>
      <c r="CY101" s="6">
        <v>0</v>
      </c>
      <c r="CZ101" s="6">
        <v>0</v>
      </c>
      <c r="DA101" s="6">
        <v>0</v>
      </c>
      <c r="DB101" s="6">
        <v>0</v>
      </c>
      <c r="DC101" s="6">
        <v>0</v>
      </c>
      <c r="DD101" s="6">
        <v>0</v>
      </c>
      <c r="DE101" s="6">
        <v>0</v>
      </c>
      <c r="DF101" s="6">
        <v>0</v>
      </c>
      <c r="DG101" s="6">
        <v>0</v>
      </c>
      <c r="DH101" s="6">
        <v>0</v>
      </c>
      <c r="DI101" s="6">
        <v>0</v>
      </c>
      <c r="DJ101" s="6">
        <v>0</v>
      </c>
      <c r="DK101" s="6">
        <v>0</v>
      </c>
      <c r="DL101" s="6">
        <v>0</v>
      </c>
      <c r="DM101" s="6">
        <v>0</v>
      </c>
      <c r="DN101" s="10">
        <v>0</v>
      </c>
      <c r="DO101" s="10">
        <v>3</v>
      </c>
      <c r="DP101" s="10">
        <v>0</v>
      </c>
      <c r="DQ101" s="10">
        <v>0</v>
      </c>
      <c r="DR101" s="10">
        <f t="shared" si="1742"/>
        <v>3</v>
      </c>
      <c r="DS101" s="10">
        <f t="shared" si="1743"/>
        <v>0</v>
      </c>
      <c r="DT101" s="10">
        <f t="shared" si="1744"/>
        <v>3</v>
      </c>
      <c r="DU101" s="10">
        <f t="shared" si="1745"/>
        <v>0</v>
      </c>
      <c r="DV101" s="10">
        <f t="shared" si="1746"/>
        <v>0</v>
      </c>
      <c r="DW101" s="4">
        <f t="shared" si="1747"/>
        <v>3</v>
      </c>
      <c r="DX101" s="12">
        <f t="shared" si="1748"/>
        <v>5.8710712748052763E-5</v>
      </c>
      <c r="DY101" s="9">
        <f t="shared" si="1749"/>
        <v>0</v>
      </c>
      <c r="DZ101" s="12">
        <f t="shared" si="1750"/>
        <v>5.8710712748052763E-5</v>
      </c>
      <c r="EA101" s="6">
        <v>0</v>
      </c>
      <c r="EB101" s="6">
        <v>0</v>
      </c>
      <c r="EC101" s="6">
        <v>0</v>
      </c>
      <c r="ED101" s="6">
        <v>0</v>
      </c>
      <c r="EE101" s="6">
        <v>0</v>
      </c>
      <c r="EF101" s="6">
        <v>0</v>
      </c>
      <c r="EG101" s="6">
        <v>0</v>
      </c>
      <c r="EH101" s="6">
        <v>0</v>
      </c>
      <c r="EI101" s="6">
        <v>0</v>
      </c>
      <c r="EJ101" s="6">
        <v>0</v>
      </c>
      <c r="EK101" s="6">
        <v>0</v>
      </c>
      <c r="EL101" s="6">
        <v>0</v>
      </c>
      <c r="EM101" s="6">
        <v>0</v>
      </c>
      <c r="EN101" s="6">
        <v>0</v>
      </c>
      <c r="EO101" s="6">
        <v>0</v>
      </c>
      <c r="EP101" s="6">
        <v>0</v>
      </c>
      <c r="EQ101" s="6">
        <v>0</v>
      </c>
      <c r="ER101" s="6">
        <v>0</v>
      </c>
      <c r="ES101" s="6">
        <v>0</v>
      </c>
      <c r="ET101" s="6">
        <v>0</v>
      </c>
      <c r="EU101" s="6">
        <v>0</v>
      </c>
      <c r="EV101" s="6">
        <v>0</v>
      </c>
      <c r="EW101" s="6">
        <v>0</v>
      </c>
      <c r="EX101" s="6">
        <v>0</v>
      </c>
      <c r="EY101" s="6">
        <v>0</v>
      </c>
      <c r="EZ101" s="6">
        <v>0</v>
      </c>
      <c r="FA101" s="6">
        <v>0</v>
      </c>
      <c r="FB101" s="6">
        <v>0</v>
      </c>
      <c r="FC101" s="6">
        <v>0</v>
      </c>
      <c r="FD101" s="6">
        <v>0</v>
      </c>
      <c r="FE101" s="6">
        <v>0</v>
      </c>
      <c r="FF101" s="6">
        <v>0</v>
      </c>
      <c r="FG101" s="6">
        <v>0</v>
      </c>
      <c r="FH101" s="6">
        <v>0</v>
      </c>
      <c r="FI101" s="6">
        <v>0</v>
      </c>
      <c r="FJ101" s="6">
        <v>0</v>
      </c>
      <c r="FK101" s="6">
        <v>0</v>
      </c>
      <c r="FL101" s="6">
        <v>0</v>
      </c>
      <c r="FM101" s="6">
        <v>0</v>
      </c>
      <c r="FN101" s="6">
        <v>0</v>
      </c>
      <c r="FO101" s="6">
        <v>0</v>
      </c>
      <c r="FP101" s="6">
        <v>0</v>
      </c>
      <c r="FQ101" s="6">
        <v>0</v>
      </c>
      <c r="FR101" s="6">
        <v>0</v>
      </c>
      <c r="FS101" s="6">
        <v>0</v>
      </c>
      <c r="FT101" s="6">
        <v>0</v>
      </c>
      <c r="FU101" s="6">
        <v>0</v>
      </c>
      <c r="FV101" s="6">
        <v>0</v>
      </c>
      <c r="FW101" s="6">
        <v>0</v>
      </c>
      <c r="FX101" s="6">
        <v>0</v>
      </c>
      <c r="FY101" s="6">
        <v>0</v>
      </c>
      <c r="FZ101" s="6">
        <v>0</v>
      </c>
      <c r="GA101" s="6">
        <v>0</v>
      </c>
      <c r="GB101" s="6">
        <v>0</v>
      </c>
      <c r="GC101" s="6">
        <v>0</v>
      </c>
      <c r="GD101" s="6">
        <v>0</v>
      </c>
      <c r="GE101" s="6">
        <v>0</v>
      </c>
      <c r="GF101" s="6">
        <v>0</v>
      </c>
      <c r="GG101" s="6">
        <v>0</v>
      </c>
      <c r="GH101" s="6">
        <v>0</v>
      </c>
      <c r="GI101" s="6">
        <v>0</v>
      </c>
      <c r="GJ101" s="6">
        <v>0</v>
      </c>
      <c r="GK101" s="6">
        <v>0</v>
      </c>
      <c r="GL101" s="6">
        <v>0</v>
      </c>
      <c r="GM101" s="6">
        <v>0</v>
      </c>
      <c r="GN101" s="6">
        <v>0</v>
      </c>
      <c r="GO101" s="6">
        <v>0</v>
      </c>
      <c r="GP101" s="6">
        <v>0</v>
      </c>
      <c r="GQ101" s="6">
        <v>0</v>
      </c>
      <c r="GR101" s="6">
        <v>0</v>
      </c>
      <c r="GS101" s="6">
        <v>0</v>
      </c>
      <c r="GT101" s="6">
        <v>0</v>
      </c>
      <c r="GU101" s="6">
        <v>0</v>
      </c>
      <c r="GV101" s="6">
        <v>0</v>
      </c>
      <c r="GW101" s="6">
        <v>0</v>
      </c>
      <c r="GX101" s="6">
        <v>0</v>
      </c>
      <c r="GY101" s="6">
        <v>0</v>
      </c>
      <c r="GZ101" s="6">
        <f t="shared" si="1751"/>
        <v>0</v>
      </c>
      <c r="HA101" s="10">
        <f t="shared" si="1752"/>
        <v>0</v>
      </c>
      <c r="HB101" s="10">
        <f t="shared" si="1753"/>
        <v>0</v>
      </c>
      <c r="HC101" s="10">
        <f t="shared" si="1754"/>
        <v>0</v>
      </c>
      <c r="HD101" s="2">
        <f t="shared" si="1755"/>
        <v>0</v>
      </c>
      <c r="HE101" s="2">
        <f t="shared" si="1756"/>
        <v>3</v>
      </c>
      <c r="HF101" s="2">
        <f t="shared" si="1757"/>
        <v>0</v>
      </c>
      <c r="HG101" s="2">
        <f t="shared" si="1758"/>
        <v>0</v>
      </c>
      <c r="HH101" s="10">
        <f t="shared" si="1759"/>
        <v>3</v>
      </c>
      <c r="HI101" s="9">
        <f t="shared" si="1760"/>
        <v>5.8710712748052763E-5</v>
      </c>
      <c r="HJ101" s="9">
        <f t="shared" si="1761"/>
        <v>0</v>
      </c>
      <c r="HK101" s="65">
        <f t="shared" si="1470"/>
        <v>5.8710712748052763E-5</v>
      </c>
      <c r="HL101" s="65">
        <f t="shared" si="1471"/>
        <v>5.8710712748052763E-5</v>
      </c>
      <c r="HM101" s="6">
        <f t="shared" si="1465"/>
        <v>0</v>
      </c>
      <c r="HN101" s="6">
        <f t="shared" si="1466"/>
        <v>0</v>
      </c>
      <c r="HO101" s="10">
        <f t="shared" si="1467"/>
        <v>3</v>
      </c>
      <c r="HP101" s="10">
        <f t="shared" si="1468"/>
        <v>0</v>
      </c>
      <c r="HQ101" s="10">
        <f t="shared" si="1762"/>
        <v>3</v>
      </c>
      <c r="HR101" s="8">
        <v>102.08540000000001</v>
      </c>
      <c r="HS101" s="10">
        <f t="shared" si="1763"/>
        <v>306.25620000000004</v>
      </c>
      <c r="HT101" s="10">
        <f t="shared" si="1469"/>
        <v>-3</v>
      </c>
      <c r="HU101" s="66">
        <v>0</v>
      </c>
      <c r="HV101" s="2"/>
    </row>
    <row r="102" spans="1:230" s="46" customFormat="1" ht="33.75" customHeight="1" x14ac:dyDescent="0.5">
      <c r="A102" s="88" t="s">
        <v>276</v>
      </c>
      <c r="B102" s="88"/>
      <c r="C102" s="88"/>
      <c r="D102" s="88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9"/>
      <c r="R102" s="69"/>
      <c r="S102" s="69"/>
      <c r="T102" s="69"/>
      <c r="U102" s="69"/>
      <c r="V102" s="69"/>
      <c r="W102" s="56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63"/>
      <c r="BR102" s="63"/>
      <c r="BS102" s="63"/>
      <c r="BT102" s="63"/>
      <c r="BU102" s="63"/>
      <c r="BV102" s="63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63"/>
      <c r="CT102" s="63"/>
      <c r="CU102" s="63"/>
      <c r="CV102" s="63"/>
      <c r="CW102" s="63"/>
      <c r="CX102" s="63"/>
      <c r="CY102" s="63"/>
      <c r="CZ102" s="63"/>
      <c r="DA102" s="63"/>
      <c r="DB102" s="63"/>
      <c r="DC102" s="63"/>
      <c r="DD102" s="63"/>
      <c r="DE102" s="63"/>
      <c r="DF102" s="63"/>
      <c r="DG102" s="63"/>
      <c r="DH102" s="63"/>
      <c r="DI102" s="63"/>
      <c r="DJ102" s="63"/>
      <c r="DK102" s="63"/>
      <c r="DL102" s="63"/>
      <c r="DM102" s="63"/>
      <c r="DN102" s="66"/>
      <c r="DO102" s="66"/>
      <c r="DP102" s="66"/>
      <c r="DQ102" s="66"/>
      <c r="DR102" s="66"/>
      <c r="DS102" s="66"/>
      <c r="DT102" s="66"/>
      <c r="DU102" s="66"/>
      <c r="DV102" s="66"/>
      <c r="DW102" s="62"/>
      <c r="DX102" s="67"/>
      <c r="DY102" s="65"/>
      <c r="DZ102" s="67"/>
      <c r="EA102" s="63"/>
      <c r="EB102" s="63"/>
      <c r="EC102" s="63"/>
      <c r="ED102" s="63"/>
      <c r="EE102" s="63"/>
      <c r="EF102" s="63"/>
      <c r="EG102" s="63"/>
      <c r="EH102" s="63"/>
      <c r="EI102" s="63"/>
      <c r="EJ102" s="63"/>
      <c r="EK102" s="63"/>
      <c r="EL102" s="63"/>
      <c r="EM102" s="63"/>
      <c r="EN102" s="63"/>
      <c r="EO102" s="63"/>
      <c r="EP102" s="63"/>
      <c r="EQ102" s="63"/>
      <c r="ER102" s="63"/>
      <c r="ES102" s="63"/>
      <c r="ET102" s="63"/>
      <c r="EU102" s="63"/>
      <c r="EV102" s="63"/>
      <c r="EW102" s="63"/>
      <c r="EX102" s="63"/>
      <c r="EY102" s="63"/>
      <c r="EZ102" s="63"/>
      <c r="FA102" s="63"/>
      <c r="FB102" s="63"/>
      <c r="FC102" s="63"/>
      <c r="FD102" s="63"/>
      <c r="FE102" s="63"/>
      <c r="FF102" s="63"/>
      <c r="FG102" s="63"/>
      <c r="FH102" s="63"/>
      <c r="FI102" s="63"/>
      <c r="FJ102" s="63"/>
      <c r="FK102" s="63"/>
      <c r="FL102" s="63"/>
      <c r="FM102" s="63"/>
      <c r="FN102" s="63"/>
      <c r="FO102" s="63"/>
      <c r="FP102" s="63"/>
      <c r="FQ102" s="63"/>
      <c r="FR102" s="63"/>
      <c r="FS102" s="63"/>
      <c r="FT102" s="63"/>
      <c r="FU102" s="63"/>
      <c r="FV102" s="63"/>
      <c r="FW102" s="63"/>
      <c r="FX102" s="63"/>
      <c r="FY102" s="63"/>
      <c r="FZ102" s="63"/>
      <c r="GA102" s="63"/>
      <c r="GB102" s="63"/>
      <c r="GC102" s="63"/>
      <c r="GD102" s="63"/>
      <c r="GE102" s="63"/>
      <c r="GF102" s="63"/>
      <c r="GG102" s="63"/>
      <c r="GH102" s="63"/>
      <c r="GI102" s="63"/>
      <c r="GJ102" s="63"/>
      <c r="GK102" s="63"/>
      <c r="GL102" s="63"/>
      <c r="GM102" s="63"/>
      <c r="GN102" s="63"/>
      <c r="GO102" s="63"/>
      <c r="GP102" s="63"/>
      <c r="GQ102" s="63"/>
      <c r="GR102" s="63"/>
      <c r="GS102" s="63"/>
      <c r="GT102" s="63"/>
      <c r="GU102" s="63"/>
      <c r="GV102" s="63"/>
      <c r="GW102" s="63"/>
      <c r="GX102" s="63"/>
      <c r="GY102" s="63"/>
      <c r="GZ102" s="63"/>
      <c r="HA102" s="66"/>
      <c r="HB102" s="66"/>
      <c r="HC102" s="66"/>
      <c r="HD102" s="61"/>
      <c r="HE102" s="61"/>
      <c r="HF102" s="61"/>
      <c r="HG102" s="61"/>
      <c r="HH102" s="66"/>
      <c r="HI102" s="57">
        <f>AVERAGE(HI8:HI101)</f>
        <v>6.389865453300443E-3</v>
      </c>
      <c r="HJ102" s="57">
        <f t="shared" ref="HJ102:HL102" si="1764">AVERAGE(HJ8:HJ101)</f>
        <v>2.4283402196800131E-3</v>
      </c>
      <c r="HK102" s="57">
        <f t="shared" si="1470"/>
        <v>8.8182056729804552E-3</v>
      </c>
      <c r="HL102" s="57">
        <f t="shared" si="1764"/>
        <v>7.0909252259250171E-3</v>
      </c>
      <c r="HM102" s="63"/>
      <c r="HN102" s="63"/>
      <c r="HO102" s="66"/>
      <c r="HP102" s="66"/>
      <c r="HQ102" s="66"/>
      <c r="HR102" s="64"/>
      <c r="HS102" s="66"/>
      <c r="HT102" s="66"/>
      <c r="HU102" s="66"/>
      <c r="HV102" s="61"/>
    </row>
    <row r="103" spans="1:230" x14ac:dyDescent="0.25">
      <c r="A103" s="58"/>
      <c r="B103" s="58"/>
      <c r="C103" s="58"/>
      <c r="D103" s="58"/>
      <c r="E103" s="58"/>
      <c r="F103" s="59"/>
      <c r="G103" s="90" t="s">
        <v>277</v>
      </c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2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7"/>
      <c r="DX103" s="38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36"/>
      <c r="EZ103" s="36"/>
      <c r="FA103" s="36"/>
      <c r="FB103" s="36"/>
      <c r="FC103" s="36"/>
      <c r="FD103" s="36"/>
      <c r="FE103" s="36"/>
      <c r="FF103" s="36"/>
      <c r="FG103" s="36"/>
      <c r="FH103" s="36"/>
      <c r="FI103" s="36"/>
      <c r="FJ103" s="36"/>
      <c r="FK103" s="36"/>
      <c r="FL103" s="36"/>
      <c r="FM103" s="36"/>
      <c r="FN103" s="36"/>
      <c r="FO103" s="36"/>
      <c r="FP103" s="36"/>
      <c r="FQ103" s="36"/>
      <c r="FR103" s="36"/>
      <c r="FS103" s="36"/>
      <c r="FT103" s="36"/>
      <c r="FU103" s="36"/>
      <c r="FV103" s="36"/>
      <c r="FW103" s="36"/>
      <c r="FX103" s="36"/>
      <c r="FY103" s="36"/>
      <c r="FZ103" s="36"/>
      <c r="GA103" s="36"/>
      <c r="GB103" s="36"/>
      <c r="GC103" s="36"/>
      <c r="GD103" s="36"/>
      <c r="GE103" s="36"/>
      <c r="GF103" s="36"/>
      <c r="GG103" s="36"/>
      <c r="GH103" s="36"/>
      <c r="GI103" s="36"/>
      <c r="GJ103" s="36"/>
      <c r="GK103" s="36"/>
      <c r="GL103" s="36"/>
      <c r="GM103" s="36"/>
      <c r="GN103" s="36"/>
      <c r="GO103" s="36"/>
      <c r="GP103" s="36"/>
      <c r="GQ103" s="36"/>
      <c r="GR103" s="36"/>
      <c r="GS103" s="36"/>
      <c r="GT103" s="36"/>
      <c r="GU103" s="36"/>
      <c r="GV103" s="36"/>
      <c r="GW103" s="36"/>
      <c r="GX103" s="36"/>
      <c r="GY103" s="36"/>
      <c r="GZ103" s="36"/>
      <c r="HA103" s="36"/>
      <c r="HB103" s="36"/>
      <c r="HC103" s="36"/>
      <c r="HD103" s="36"/>
      <c r="HE103" s="36"/>
      <c r="HF103" s="36"/>
      <c r="HG103" s="36"/>
      <c r="HH103" s="36"/>
      <c r="HI103" s="57">
        <v>3.5000000000000001E-3</v>
      </c>
      <c r="HJ103" s="57">
        <v>1.1999999999999999E-3</v>
      </c>
      <c r="HK103" s="57">
        <f t="shared" si="1470"/>
        <v>4.7000000000000002E-3</v>
      </c>
      <c r="HL103" s="57">
        <f>AVERAGE(HL8:HL101)</f>
        <v>7.0909252259250171E-3</v>
      </c>
      <c r="HM103" s="36"/>
      <c r="HN103" s="36"/>
      <c r="HO103" s="36"/>
      <c r="HP103" s="36"/>
      <c r="HQ103" s="60">
        <v>5315</v>
      </c>
      <c r="HR103" s="8"/>
      <c r="HS103" s="60">
        <v>59013</v>
      </c>
      <c r="HT103" s="36"/>
      <c r="HU103" s="36"/>
      <c r="HV103" s="36"/>
    </row>
    <row r="104" spans="1:230" x14ac:dyDescent="0.25">
      <c r="HI104" s="33"/>
      <c r="HJ104" s="33"/>
      <c r="HK104" s="33"/>
      <c r="HL104" s="33"/>
    </row>
  </sheetData>
  <autoFilter ref="A7:HV103"/>
  <mergeCells count="87">
    <mergeCell ref="A102:Q102"/>
    <mergeCell ref="G103:W103"/>
    <mergeCell ref="G1:HV1"/>
    <mergeCell ref="G2:HV2"/>
    <mergeCell ref="G3:HV3"/>
    <mergeCell ref="G4:HV4"/>
    <mergeCell ref="G5:HV5"/>
    <mergeCell ref="HR6:HR7"/>
    <mergeCell ref="HS6:HS7"/>
    <mergeCell ref="HT6:HT7"/>
    <mergeCell ref="HV6:HV7"/>
    <mergeCell ref="HU6:HU7"/>
    <mergeCell ref="HQ6:HQ7"/>
    <mergeCell ref="GF6:GH6"/>
    <mergeCell ref="GI6:GK6"/>
    <mergeCell ref="GL6:GN6"/>
    <mergeCell ref="GO6:GQ6"/>
    <mergeCell ref="HA6:HC6"/>
    <mergeCell ref="HD6:HH6"/>
    <mergeCell ref="GR6:GT6"/>
    <mergeCell ref="GX6:GZ6"/>
    <mergeCell ref="GU6:GW6"/>
    <mergeCell ref="HI6:HJ6"/>
    <mergeCell ref="HM6:HM7"/>
    <mergeCell ref="HN6:HN7"/>
    <mergeCell ref="HO6:HO7"/>
    <mergeCell ref="HP6:HP7"/>
    <mergeCell ref="HK6:HK7"/>
    <mergeCell ref="HL6:HL7"/>
    <mergeCell ref="GC6:GE6"/>
    <mergeCell ref="EV6:EX6"/>
    <mergeCell ref="EY6:FA6"/>
    <mergeCell ref="FB6:FD6"/>
    <mergeCell ref="FE6:FG6"/>
    <mergeCell ref="FH6:FJ6"/>
    <mergeCell ref="FK6:FM6"/>
    <mergeCell ref="FN6:FP6"/>
    <mergeCell ref="FQ6:FS6"/>
    <mergeCell ref="FT6:FV6"/>
    <mergeCell ref="FW6:FY6"/>
    <mergeCell ref="FZ6:GB6"/>
    <mergeCell ref="ES6:EU6"/>
    <mergeCell ref="CJ6:CN6"/>
    <mergeCell ref="CO6:CS6"/>
    <mergeCell ref="CT6:CX6"/>
    <mergeCell ref="DS6:DW6"/>
    <mergeCell ref="DX6:DZ6"/>
    <mergeCell ref="EA6:EC6"/>
    <mergeCell ref="ED6:EF6"/>
    <mergeCell ref="EG6:EI6"/>
    <mergeCell ref="EJ6:EL6"/>
    <mergeCell ref="EM6:EO6"/>
    <mergeCell ref="EP6:ER6"/>
    <mergeCell ref="CY6:DC6"/>
    <mergeCell ref="DD6:DH6"/>
    <mergeCell ref="DI6:DM6"/>
    <mergeCell ref="DN6:DR6"/>
    <mergeCell ref="CE6:CI6"/>
    <mergeCell ref="AB6:AF6"/>
    <mergeCell ref="AG6:AK6"/>
    <mergeCell ref="AL6:AP6"/>
    <mergeCell ref="AQ6:AU6"/>
    <mergeCell ref="AV6:AZ6"/>
    <mergeCell ref="BA6:BE6"/>
    <mergeCell ref="BF6:BJ6"/>
    <mergeCell ref="BK6:BO6"/>
    <mergeCell ref="BP6:BT6"/>
    <mergeCell ref="BU6:BY6"/>
    <mergeCell ref="BZ6:CD6"/>
    <mergeCell ref="A6:A7"/>
    <mergeCell ref="B6:B7"/>
    <mergeCell ref="C6:C7"/>
    <mergeCell ref="D6:D7"/>
    <mergeCell ref="E6:E7"/>
    <mergeCell ref="F6:F7"/>
    <mergeCell ref="G6:G7"/>
    <mergeCell ref="W6:AA6"/>
    <mergeCell ref="H6:H7"/>
    <mergeCell ref="I6:I7"/>
    <mergeCell ref="J6:J7"/>
    <mergeCell ref="L6:L7"/>
    <mergeCell ref="M6:M7"/>
    <mergeCell ref="N6:N7"/>
    <mergeCell ref="O6:O7"/>
    <mergeCell ref="P6:P7"/>
    <mergeCell ref="Q6:Q7"/>
    <mergeCell ref="R6:V6"/>
  </mergeCells>
  <conditionalFormatting sqref="HO6:HO7">
    <cfRule type="cellIs" dxfId="53" priority="64" operator="greaterThan">
      <formula>0</formula>
    </cfRule>
    <cfRule type="cellIs" dxfId="52" priority="65" operator="lessThan">
      <formula>0</formula>
    </cfRule>
  </conditionalFormatting>
  <conditionalFormatting sqref="J40">
    <cfRule type="duplicateValues" dxfId="51" priority="69"/>
  </conditionalFormatting>
  <conditionalFormatting sqref="J40">
    <cfRule type="duplicateValues" dxfId="50" priority="70"/>
    <cfRule type="duplicateValues" dxfId="49" priority="71"/>
  </conditionalFormatting>
  <conditionalFormatting sqref="G104:G1048576 G6:G92">
    <cfRule type="duplicateValues" dxfId="48" priority="34"/>
  </conditionalFormatting>
  <conditionalFormatting sqref="G104:G1048576 G6:G55 G57:G83 G85:G92">
    <cfRule type="duplicateValues" dxfId="47" priority="234"/>
  </conditionalFormatting>
  <conditionalFormatting sqref="G104:G1048576 G55 G6:G48 G57:G83 G85:G92">
    <cfRule type="duplicateValues" dxfId="46" priority="243"/>
  </conditionalFormatting>
  <conditionalFormatting sqref="G104:G1048576">
    <cfRule type="duplicateValues" dxfId="45" priority="254"/>
  </conditionalFormatting>
  <conditionalFormatting sqref="G104:G1048576 G6:G83 G85:G92">
    <cfRule type="duplicateValues" dxfId="44" priority="264"/>
  </conditionalFormatting>
  <conditionalFormatting sqref="G104:G1048576">
    <cfRule type="duplicateValues" dxfId="43" priority="273"/>
  </conditionalFormatting>
  <conditionalFormatting sqref="G104:G1048576">
    <cfRule type="duplicateValues" dxfId="42" priority="282"/>
  </conditionalFormatting>
  <conditionalFormatting sqref="G104:G1048576">
    <cfRule type="duplicateValues" dxfId="41" priority="291"/>
  </conditionalFormatting>
  <conditionalFormatting sqref="G104:G1048576">
    <cfRule type="duplicateValues" dxfId="40" priority="300"/>
  </conditionalFormatting>
  <conditionalFormatting sqref="G104:G1048576 G6:G83 G85:G92">
    <cfRule type="duplicateValues" dxfId="39" priority="308"/>
    <cfRule type="duplicateValues" dxfId="38" priority="309"/>
  </conditionalFormatting>
  <conditionalFormatting sqref="G104:G1048576">
    <cfRule type="duplicateValues" dxfId="37" priority="322"/>
  </conditionalFormatting>
  <conditionalFormatting sqref="G104:G1048576">
    <cfRule type="duplicateValues" dxfId="36" priority="327"/>
  </conditionalFormatting>
  <conditionalFormatting sqref="G104:G1048576 G90:G92">
    <cfRule type="duplicateValues" dxfId="35" priority="331"/>
  </conditionalFormatting>
  <conditionalFormatting sqref="G104:G1048576">
    <cfRule type="duplicateValues" dxfId="34" priority="334"/>
  </conditionalFormatting>
  <conditionalFormatting sqref="G104:G1048576 G6:G101">
    <cfRule type="duplicateValues" dxfId="33" priority="18"/>
  </conditionalFormatting>
  <conditionalFormatting sqref="G93:G101">
    <cfRule type="duplicateValues" dxfId="32" priority="527"/>
  </conditionalFormatting>
  <conditionalFormatting sqref="G52:G54">
    <cfRule type="duplicateValues" dxfId="31" priority="601"/>
  </conditionalFormatting>
  <conditionalFormatting sqref="G49:G51">
    <cfRule type="duplicateValues" dxfId="30" priority="649"/>
  </conditionalFormatting>
  <pageMargins left="0.7" right="0.7" top="0.75" bottom="0.75" header="0.3" footer="0.3"/>
  <pageSetup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"/>
  <sheetViews>
    <sheetView workbookViewId="0">
      <selection activeCell="B1" sqref="B1"/>
    </sheetView>
  </sheetViews>
  <sheetFormatPr defaultRowHeight="15" x14ac:dyDescent="0.25"/>
  <cols>
    <col min="1" max="1" width="25.85546875" customWidth="1"/>
    <col min="2" max="2" width="33.7109375" customWidth="1"/>
  </cols>
  <sheetData>
    <row r="1" spans="1:2" x14ac:dyDescent="0.25">
      <c r="A1" s="70">
        <v>262953</v>
      </c>
      <c r="B1" t="str">
        <f>CONCATENATE("'", A1, "',")</f>
        <v>'262953',</v>
      </c>
    </row>
    <row r="2" spans="1:2" x14ac:dyDescent="0.25">
      <c r="A2" s="70">
        <v>257185</v>
      </c>
    </row>
    <row r="3" spans="1:2" x14ac:dyDescent="0.25">
      <c r="A3" s="70">
        <v>257240</v>
      </c>
    </row>
    <row r="4" spans="1:2" x14ac:dyDescent="0.25">
      <c r="A4" s="71">
        <v>218895</v>
      </c>
    </row>
    <row r="5" spans="1:2" x14ac:dyDescent="0.25">
      <c r="A5" s="71">
        <v>210033</v>
      </c>
    </row>
    <row r="6" spans="1:2" x14ac:dyDescent="0.25">
      <c r="A6" s="71">
        <v>232428</v>
      </c>
    </row>
    <row r="7" spans="1:2" x14ac:dyDescent="0.25">
      <c r="A7" s="71">
        <v>225846</v>
      </c>
    </row>
    <row r="8" spans="1:2" x14ac:dyDescent="0.25">
      <c r="A8" s="71">
        <v>209883</v>
      </c>
    </row>
    <row r="9" spans="1:2" x14ac:dyDescent="0.25">
      <c r="A9" s="71">
        <v>231415</v>
      </c>
    </row>
    <row r="10" spans="1:2" x14ac:dyDescent="0.25">
      <c r="A10" s="71">
        <v>218666</v>
      </c>
    </row>
    <row r="11" spans="1:2" x14ac:dyDescent="0.25">
      <c r="A11" s="71">
        <v>205719</v>
      </c>
    </row>
    <row r="12" spans="1:2" x14ac:dyDescent="0.25">
      <c r="A12" s="71">
        <v>202512</v>
      </c>
    </row>
    <row r="13" spans="1:2" x14ac:dyDescent="0.25">
      <c r="A13" s="71">
        <v>204118</v>
      </c>
    </row>
    <row r="14" spans="1:2" x14ac:dyDescent="0.25">
      <c r="A14" s="71">
        <v>221064</v>
      </c>
    </row>
    <row r="15" spans="1:2" x14ac:dyDescent="0.25">
      <c r="A15" s="71">
        <v>226515</v>
      </c>
    </row>
    <row r="16" spans="1:2" x14ac:dyDescent="0.25">
      <c r="A16" s="71">
        <v>218668</v>
      </c>
    </row>
    <row r="17" spans="1:1" x14ac:dyDescent="0.25">
      <c r="A17" s="71">
        <v>201991</v>
      </c>
    </row>
    <row r="18" spans="1:1" x14ac:dyDescent="0.25">
      <c r="A18" s="71">
        <v>208384</v>
      </c>
    </row>
    <row r="19" spans="1:1" x14ac:dyDescent="0.25">
      <c r="A19" s="71">
        <v>200008</v>
      </c>
    </row>
    <row r="20" spans="1:1" x14ac:dyDescent="0.25">
      <c r="A20" s="71">
        <v>200009</v>
      </c>
    </row>
    <row r="21" spans="1:1" x14ac:dyDescent="0.25">
      <c r="A21" s="71">
        <v>200050</v>
      </c>
    </row>
    <row r="22" spans="1:1" x14ac:dyDescent="0.25">
      <c r="A22" s="71">
        <v>200053</v>
      </c>
    </row>
    <row r="23" spans="1:1" x14ac:dyDescent="0.25">
      <c r="A23" s="71">
        <v>201726</v>
      </c>
    </row>
    <row r="24" spans="1:1" x14ac:dyDescent="0.25">
      <c r="A24" s="71">
        <v>204011</v>
      </c>
    </row>
    <row r="25" spans="1:1" x14ac:dyDescent="0.25">
      <c r="A25" s="71">
        <v>204012</v>
      </c>
    </row>
    <row r="26" spans="1:1" x14ac:dyDescent="0.25">
      <c r="A26" s="71">
        <v>204013</v>
      </c>
    </row>
    <row r="27" spans="1:1" x14ac:dyDescent="0.25">
      <c r="A27" s="71">
        <v>204014</v>
      </c>
    </row>
    <row r="28" spans="1:1" x14ac:dyDescent="0.25">
      <c r="A28" s="71">
        <v>204015</v>
      </c>
    </row>
    <row r="29" spans="1:1" x14ac:dyDescent="0.25">
      <c r="A29" s="71">
        <v>204017</v>
      </c>
    </row>
    <row r="30" spans="1:1" x14ac:dyDescent="0.25">
      <c r="A30" s="71">
        <v>204018</v>
      </c>
    </row>
    <row r="31" spans="1:1" x14ac:dyDescent="0.25">
      <c r="A31" s="71">
        <v>204019</v>
      </c>
    </row>
    <row r="32" spans="1:1" x14ac:dyDescent="0.25">
      <c r="A32" s="71">
        <v>204022</v>
      </c>
    </row>
    <row r="33" spans="1:1" x14ac:dyDescent="0.25">
      <c r="A33" s="71">
        <v>204025</v>
      </c>
    </row>
    <row r="34" spans="1:1" x14ac:dyDescent="0.25">
      <c r="A34" s="71">
        <v>204028</v>
      </c>
    </row>
    <row r="35" spans="1:1" x14ac:dyDescent="0.25">
      <c r="A35" s="71">
        <v>204029</v>
      </c>
    </row>
    <row r="36" spans="1:1" x14ac:dyDescent="0.25">
      <c r="A36" s="71">
        <v>204031</v>
      </c>
    </row>
    <row r="37" spans="1:1" x14ac:dyDescent="0.25">
      <c r="A37" s="71">
        <v>204370</v>
      </c>
    </row>
    <row r="38" spans="1:1" x14ac:dyDescent="0.25">
      <c r="A38" s="71">
        <v>207661</v>
      </c>
    </row>
    <row r="39" spans="1:1" x14ac:dyDescent="0.25">
      <c r="A39" s="71">
        <v>220814</v>
      </c>
    </row>
    <row r="40" spans="1:1" x14ac:dyDescent="0.25">
      <c r="A40" s="71">
        <v>218583</v>
      </c>
    </row>
    <row r="41" spans="1:1" x14ac:dyDescent="0.25">
      <c r="A41" s="71">
        <v>225658</v>
      </c>
    </row>
    <row r="42" spans="1:1" x14ac:dyDescent="0.25">
      <c r="A42" s="71">
        <v>225771</v>
      </c>
    </row>
    <row r="43" spans="1:1" x14ac:dyDescent="0.25">
      <c r="A43" s="70">
        <v>236104</v>
      </c>
    </row>
    <row r="44" spans="1:1" x14ac:dyDescent="0.25">
      <c r="A44" s="71">
        <v>236099</v>
      </c>
    </row>
    <row r="45" spans="1:1" x14ac:dyDescent="0.25">
      <c r="A45" s="71">
        <v>237419</v>
      </c>
    </row>
    <row r="46" spans="1:1" x14ac:dyDescent="0.25">
      <c r="A46" s="70">
        <v>240413</v>
      </c>
    </row>
    <row r="47" spans="1:1" x14ac:dyDescent="0.25">
      <c r="A47" s="71">
        <v>218238</v>
      </c>
    </row>
    <row r="48" spans="1:1" x14ac:dyDescent="0.25">
      <c r="A48" s="71">
        <v>202708</v>
      </c>
    </row>
    <row r="49" spans="1:1" x14ac:dyDescent="0.25">
      <c r="A49" s="71">
        <v>217400</v>
      </c>
    </row>
    <row r="50" spans="1:1" x14ac:dyDescent="0.25">
      <c r="A50" s="71">
        <v>237786</v>
      </c>
    </row>
    <row r="51" spans="1:1" x14ac:dyDescent="0.25">
      <c r="A51" s="71">
        <v>252965</v>
      </c>
    </row>
    <row r="52" spans="1:1" x14ac:dyDescent="0.25">
      <c r="A52" s="71">
        <v>252967</v>
      </c>
    </row>
    <row r="53" spans="1:1" x14ac:dyDescent="0.25">
      <c r="A53" s="71">
        <v>201708</v>
      </c>
    </row>
    <row r="54" spans="1:1" x14ac:dyDescent="0.25">
      <c r="A54" s="70">
        <v>257585</v>
      </c>
    </row>
    <row r="55" spans="1:1" x14ac:dyDescent="0.25">
      <c r="A55" s="70">
        <v>257586</v>
      </c>
    </row>
    <row r="56" spans="1:1" x14ac:dyDescent="0.25">
      <c r="A56" s="70">
        <v>257587</v>
      </c>
    </row>
    <row r="57" spans="1:1" x14ac:dyDescent="0.25">
      <c r="A57" s="70">
        <v>257588</v>
      </c>
    </row>
    <row r="58" spans="1:1" x14ac:dyDescent="0.25">
      <c r="A58" s="70">
        <v>257589</v>
      </c>
    </row>
    <row r="59" spans="1:1" x14ac:dyDescent="0.25">
      <c r="A59" s="70">
        <v>257607</v>
      </c>
    </row>
    <row r="60" spans="1:1" x14ac:dyDescent="0.25">
      <c r="A60" s="71">
        <v>202632</v>
      </c>
    </row>
    <row r="61" spans="1:1" x14ac:dyDescent="0.25">
      <c r="A61" s="71">
        <v>202131</v>
      </c>
    </row>
    <row r="62" spans="1:1" x14ac:dyDescent="0.25">
      <c r="A62" s="71">
        <v>219135</v>
      </c>
    </row>
    <row r="63" spans="1:1" x14ac:dyDescent="0.25">
      <c r="A63" s="70">
        <v>201207</v>
      </c>
    </row>
    <row r="64" spans="1:1" x14ac:dyDescent="0.25">
      <c r="A64" s="71">
        <v>201205</v>
      </c>
    </row>
    <row r="65" spans="1:1" x14ac:dyDescent="0.25">
      <c r="A65" s="71">
        <v>244622</v>
      </c>
    </row>
    <row r="66" spans="1:1" x14ac:dyDescent="0.25">
      <c r="A66" s="70">
        <v>259116</v>
      </c>
    </row>
    <row r="67" spans="1:1" x14ac:dyDescent="0.25">
      <c r="A67" s="70">
        <v>261664</v>
      </c>
    </row>
    <row r="68" spans="1:1" x14ac:dyDescent="0.25">
      <c r="A68" s="70">
        <v>259119</v>
      </c>
    </row>
    <row r="69" spans="1:1" x14ac:dyDescent="0.25">
      <c r="A69" s="70">
        <v>269365</v>
      </c>
    </row>
    <row r="70" spans="1:1" x14ac:dyDescent="0.25">
      <c r="A70" s="70">
        <v>238366</v>
      </c>
    </row>
    <row r="71" spans="1:1" x14ac:dyDescent="0.25">
      <c r="A71" s="71">
        <v>238367</v>
      </c>
    </row>
    <row r="72" spans="1:1" x14ac:dyDescent="0.25">
      <c r="A72" s="70">
        <v>261648</v>
      </c>
    </row>
    <row r="73" spans="1:1" x14ac:dyDescent="0.25">
      <c r="A73" s="70">
        <v>261649</v>
      </c>
    </row>
    <row r="74" spans="1:1" x14ac:dyDescent="0.25">
      <c r="A74" s="70">
        <v>261651</v>
      </c>
    </row>
    <row r="75" spans="1:1" x14ac:dyDescent="0.25">
      <c r="A75" s="70">
        <v>262741</v>
      </c>
    </row>
    <row r="76" spans="1:1" x14ac:dyDescent="0.25">
      <c r="A76" s="70">
        <v>225715</v>
      </c>
    </row>
    <row r="77" spans="1:1" x14ac:dyDescent="0.25">
      <c r="A77" s="72">
        <v>238364</v>
      </c>
    </row>
    <row r="78" spans="1:1" x14ac:dyDescent="0.25">
      <c r="A78" s="70">
        <v>237691</v>
      </c>
    </row>
    <row r="79" spans="1:1" x14ac:dyDescent="0.25">
      <c r="A79" s="70">
        <v>263954</v>
      </c>
    </row>
    <row r="80" spans="1:1" x14ac:dyDescent="0.25">
      <c r="A80" s="70">
        <v>262717</v>
      </c>
    </row>
    <row r="81" spans="1:1" x14ac:dyDescent="0.25">
      <c r="A81" s="70">
        <v>262721</v>
      </c>
    </row>
    <row r="82" spans="1:1" x14ac:dyDescent="0.25">
      <c r="A82" s="70">
        <v>262762</v>
      </c>
    </row>
    <row r="83" spans="1:1" x14ac:dyDescent="0.25">
      <c r="A83" s="70">
        <v>266079</v>
      </c>
    </row>
    <row r="84" spans="1:1" x14ac:dyDescent="0.25">
      <c r="A84" s="70">
        <v>266086</v>
      </c>
    </row>
    <row r="85" spans="1:1" x14ac:dyDescent="0.25">
      <c r="A85" s="70">
        <v>266107</v>
      </c>
    </row>
    <row r="86" spans="1:1" x14ac:dyDescent="0.25">
      <c r="A86" s="71">
        <v>227147</v>
      </c>
    </row>
    <row r="87" spans="1:1" x14ac:dyDescent="0.25">
      <c r="A87" s="71">
        <v>229677</v>
      </c>
    </row>
    <row r="88" spans="1:1" x14ac:dyDescent="0.25">
      <c r="A88" s="71">
        <v>233390</v>
      </c>
    </row>
    <row r="89" spans="1:1" x14ac:dyDescent="0.25">
      <c r="A89" s="71">
        <v>236096</v>
      </c>
    </row>
    <row r="90" spans="1:1" x14ac:dyDescent="0.25">
      <c r="A90" s="71">
        <v>260146</v>
      </c>
    </row>
    <row r="91" spans="1:1" x14ac:dyDescent="0.25">
      <c r="A91" s="71">
        <v>261652</v>
      </c>
    </row>
    <row r="92" spans="1:1" x14ac:dyDescent="0.25">
      <c r="A92" s="71">
        <v>262723</v>
      </c>
    </row>
    <row r="93" spans="1:1" x14ac:dyDescent="0.25">
      <c r="A93" s="71">
        <v>262726</v>
      </c>
    </row>
    <row r="94" spans="1:1" x14ac:dyDescent="0.25">
      <c r="A94" s="71">
        <v>270919</v>
      </c>
    </row>
  </sheetData>
  <conditionalFormatting sqref="A1:A85">
    <cfRule type="duplicateValues" dxfId="29" priority="2"/>
  </conditionalFormatting>
  <conditionalFormatting sqref="A1:A48 A50:A76 A78:A85">
    <cfRule type="duplicateValues" dxfId="28" priority="3"/>
  </conditionalFormatting>
  <conditionalFormatting sqref="A48 A1:A41 A50:A76 A78:A85">
    <cfRule type="duplicateValues" dxfId="27" priority="4"/>
  </conditionalFormatting>
  <conditionalFormatting sqref="A1:A76 A78:A85">
    <cfRule type="duplicateValues" dxfId="26" priority="5"/>
  </conditionalFormatting>
  <conditionalFormatting sqref="A1:A76 A78:A85">
    <cfRule type="duplicateValues" dxfId="25" priority="6"/>
    <cfRule type="duplicateValues" dxfId="24" priority="7"/>
  </conditionalFormatting>
  <conditionalFormatting sqref="A83:A85">
    <cfRule type="duplicateValues" dxfId="23" priority="8"/>
  </conditionalFormatting>
  <conditionalFormatting sqref="A1:A94">
    <cfRule type="duplicateValues" dxfId="22" priority="1"/>
  </conditionalFormatting>
  <conditionalFormatting sqref="A86:A94">
    <cfRule type="duplicateValues" dxfId="21" priority="9"/>
  </conditionalFormatting>
  <conditionalFormatting sqref="A45:A47">
    <cfRule type="duplicateValues" dxfId="20" priority="10"/>
  </conditionalFormatting>
  <conditionalFormatting sqref="A42:A44">
    <cfRule type="duplicateValues" dxfId="19" priority="1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opLeftCell="A13" zoomScale="40" zoomScaleNormal="40" workbookViewId="0">
      <selection activeCell="F25" sqref="F25"/>
    </sheetView>
  </sheetViews>
  <sheetFormatPr defaultRowHeight="15" x14ac:dyDescent="0.25"/>
  <cols>
    <col min="1" max="1" width="12.140625" bestFit="1" customWidth="1"/>
    <col min="2" max="2" width="35.140625" bestFit="1" customWidth="1"/>
    <col min="3" max="3" width="22.42578125" bestFit="1" customWidth="1"/>
    <col min="4" max="4" width="75.7109375" customWidth="1"/>
    <col min="5" max="9" width="29.42578125" customWidth="1"/>
  </cols>
  <sheetData>
    <row r="1" spans="1:9" ht="33" customHeight="1" x14ac:dyDescent="0.25">
      <c r="A1" s="99" t="s">
        <v>0</v>
      </c>
      <c r="B1" s="101" t="s">
        <v>1</v>
      </c>
      <c r="C1" s="96" t="s">
        <v>4</v>
      </c>
      <c r="D1" s="98" t="s">
        <v>5</v>
      </c>
      <c r="E1" s="95" t="s">
        <v>232</v>
      </c>
      <c r="F1" s="95"/>
      <c r="G1" s="95"/>
      <c r="H1" s="95"/>
      <c r="I1" s="95"/>
    </row>
    <row r="2" spans="1:9" ht="96.75" x14ac:dyDescent="0.25">
      <c r="A2" s="100"/>
      <c r="B2" s="102"/>
      <c r="C2" s="97"/>
      <c r="D2" s="98"/>
      <c r="E2" s="3" t="s">
        <v>117</v>
      </c>
      <c r="F2" s="3" t="s">
        <v>118</v>
      </c>
      <c r="G2" s="3" t="s">
        <v>119</v>
      </c>
      <c r="H2" s="3" t="s">
        <v>120</v>
      </c>
      <c r="I2" s="3" t="s">
        <v>52</v>
      </c>
    </row>
    <row r="3" spans="1:9" ht="33" x14ac:dyDescent="0.25">
      <c r="A3" s="6">
        <v>633</v>
      </c>
      <c r="B3" s="10" t="s">
        <v>229</v>
      </c>
      <c r="C3" s="2">
        <v>262911</v>
      </c>
      <c r="D3" s="14" t="s">
        <v>223</v>
      </c>
      <c r="E3" s="10">
        <v>50</v>
      </c>
      <c r="F3" s="10">
        <v>5</v>
      </c>
      <c r="G3" s="10">
        <v>0</v>
      </c>
      <c r="H3" s="10">
        <v>0</v>
      </c>
      <c r="I3" s="10">
        <v>55</v>
      </c>
    </row>
    <row r="4" spans="1:9" ht="33" x14ac:dyDescent="0.25">
      <c r="A4" s="6">
        <v>634</v>
      </c>
      <c r="B4" s="10" t="s">
        <v>229</v>
      </c>
      <c r="C4" s="2">
        <v>262912</v>
      </c>
      <c r="D4" s="14" t="s">
        <v>224</v>
      </c>
      <c r="E4" s="10">
        <v>40</v>
      </c>
      <c r="F4" s="10">
        <v>1</v>
      </c>
      <c r="G4" s="10">
        <v>0</v>
      </c>
      <c r="H4" s="10">
        <v>0</v>
      </c>
      <c r="I4" s="10">
        <v>41</v>
      </c>
    </row>
    <row r="5" spans="1:9" ht="33" x14ac:dyDescent="0.25">
      <c r="A5" s="6">
        <v>635</v>
      </c>
      <c r="B5" s="10" t="s">
        <v>229</v>
      </c>
      <c r="C5" s="2">
        <v>262913</v>
      </c>
      <c r="D5" s="14" t="s">
        <v>225</v>
      </c>
      <c r="E5" s="10">
        <v>12</v>
      </c>
      <c r="F5" s="10">
        <v>0</v>
      </c>
      <c r="G5" s="10">
        <v>0</v>
      </c>
      <c r="H5" s="10">
        <v>0</v>
      </c>
      <c r="I5" s="10">
        <v>12</v>
      </c>
    </row>
    <row r="6" spans="1:9" ht="33" x14ac:dyDescent="0.25">
      <c r="A6" s="6">
        <v>636</v>
      </c>
      <c r="B6" s="10" t="s">
        <v>229</v>
      </c>
      <c r="C6" s="2">
        <v>262914</v>
      </c>
      <c r="D6" s="14" t="s">
        <v>226</v>
      </c>
      <c r="E6" s="10">
        <v>14</v>
      </c>
      <c r="F6" s="10">
        <v>1</v>
      </c>
      <c r="G6" s="10">
        <v>0</v>
      </c>
      <c r="H6" s="10">
        <v>0</v>
      </c>
      <c r="I6" s="10">
        <v>15</v>
      </c>
    </row>
    <row r="7" spans="1:9" ht="33" x14ac:dyDescent="0.25">
      <c r="A7" s="6">
        <v>1062</v>
      </c>
      <c r="B7" s="2" t="s">
        <v>197</v>
      </c>
      <c r="C7" s="2">
        <v>257184</v>
      </c>
      <c r="D7" s="14" t="s">
        <v>186</v>
      </c>
      <c r="E7" s="10">
        <v>8</v>
      </c>
      <c r="F7" s="10">
        <v>3</v>
      </c>
      <c r="G7" s="10">
        <v>55</v>
      </c>
      <c r="H7" s="10">
        <v>0</v>
      </c>
      <c r="I7" s="10">
        <v>66</v>
      </c>
    </row>
    <row r="8" spans="1:9" ht="33" x14ac:dyDescent="0.25">
      <c r="A8" s="6">
        <v>1063</v>
      </c>
      <c r="B8" s="2" t="s">
        <v>197</v>
      </c>
      <c r="C8" s="2">
        <v>257185</v>
      </c>
      <c r="D8" s="14" t="s">
        <v>187</v>
      </c>
      <c r="E8" s="10">
        <v>4</v>
      </c>
      <c r="F8" s="10">
        <v>0</v>
      </c>
      <c r="G8" s="10">
        <v>0</v>
      </c>
      <c r="H8" s="10">
        <v>0</v>
      </c>
      <c r="I8" s="10">
        <v>4</v>
      </c>
    </row>
    <row r="9" spans="1:9" ht="33" x14ac:dyDescent="0.25">
      <c r="A9" s="6">
        <v>1064</v>
      </c>
      <c r="B9" s="2" t="s">
        <v>197</v>
      </c>
      <c r="C9" s="2">
        <v>257186</v>
      </c>
      <c r="D9" s="14" t="s">
        <v>188</v>
      </c>
      <c r="E9" s="10">
        <v>1</v>
      </c>
      <c r="F9" s="10">
        <v>0</v>
      </c>
      <c r="G9" s="10">
        <v>0</v>
      </c>
      <c r="H9" s="10">
        <v>0</v>
      </c>
      <c r="I9" s="10">
        <v>1</v>
      </c>
    </row>
    <row r="10" spans="1:9" ht="33" x14ac:dyDescent="0.25">
      <c r="A10" s="6">
        <v>1065</v>
      </c>
      <c r="B10" s="2" t="s">
        <v>197</v>
      </c>
      <c r="C10" s="2">
        <v>257187</v>
      </c>
      <c r="D10" s="14" t="s">
        <v>189</v>
      </c>
      <c r="E10" s="10">
        <v>1</v>
      </c>
      <c r="F10" s="10">
        <v>0</v>
      </c>
      <c r="G10" s="10">
        <v>0</v>
      </c>
      <c r="H10" s="10">
        <v>0</v>
      </c>
      <c r="I10" s="10">
        <v>1</v>
      </c>
    </row>
    <row r="11" spans="1:9" ht="33" x14ac:dyDescent="0.25">
      <c r="A11" s="6">
        <v>1066</v>
      </c>
      <c r="B11" s="2" t="s">
        <v>197</v>
      </c>
      <c r="C11" s="2">
        <v>257188</v>
      </c>
      <c r="D11" s="14" t="s">
        <v>190</v>
      </c>
      <c r="E11" s="10">
        <v>0</v>
      </c>
      <c r="F11" s="10">
        <v>1</v>
      </c>
      <c r="G11" s="10">
        <v>0</v>
      </c>
      <c r="H11" s="10">
        <v>0</v>
      </c>
      <c r="I11" s="10">
        <v>1</v>
      </c>
    </row>
    <row r="12" spans="1:9" ht="33" x14ac:dyDescent="0.25">
      <c r="A12" s="6">
        <v>1084</v>
      </c>
      <c r="B12" s="2" t="s">
        <v>197</v>
      </c>
      <c r="C12" s="2">
        <v>257206</v>
      </c>
      <c r="D12" s="14" t="s">
        <v>191</v>
      </c>
      <c r="E12" s="10">
        <v>0</v>
      </c>
      <c r="F12" s="10">
        <v>3</v>
      </c>
      <c r="G12" s="10">
        <v>0</v>
      </c>
      <c r="H12" s="10">
        <v>0</v>
      </c>
      <c r="I12" s="10">
        <v>3</v>
      </c>
    </row>
    <row r="13" spans="1:9" ht="33" x14ac:dyDescent="0.25">
      <c r="A13" s="6">
        <v>1345</v>
      </c>
      <c r="B13" s="2" t="s">
        <v>198</v>
      </c>
      <c r="C13" s="2">
        <v>257827</v>
      </c>
      <c r="D13" s="14" t="s">
        <v>199</v>
      </c>
      <c r="E13" s="10">
        <v>1</v>
      </c>
      <c r="F13" s="10">
        <v>2</v>
      </c>
      <c r="G13" s="10">
        <v>81</v>
      </c>
      <c r="H13" s="10">
        <v>0</v>
      </c>
      <c r="I13" s="10">
        <v>84</v>
      </c>
    </row>
    <row r="14" spans="1:9" ht="33" x14ac:dyDescent="0.45">
      <c r="A14" s="6">
        <v>1692</v>
      </c>
      <c r="B14" s="15" t="s">
        <v>123</v>
      </c>
      <c r="C14" s="18">
        <v>230086</v>
      </c>
      <c r="D14" s="17" t="s">
        <v>128</v>
      </c>
      <c r="E14" s="10">
        <v>0</v>
      </c>
      <c r="F14" s="10">
        <v>0</v>
      </c>
      <c r="G14" s="10">
        <v>3</v>
      </c>
      <c r="H14" s="10">
        <v>0</v>
      </c>
      <c r="I14" s="10">
        <v>3</v>
      </c>
    </row>
    <row r="15" spans="1:9" ht="33" x14ac:dyDescent="0.25">
      <c r="A15" s="6">
        <v>2231</v>
      </c>
      <c r="B15" s="6" t="s">
        <v>54</v>
      </c>
      <c r="C15" s="6">
        <v>208996</v>
      </c>
      <c r="D15" s="7" t="s">
        <v>55</v>
      </c>
      <c r="E15" s="10">
        <v>0</v>
      </c>
      <c r="F15" s="10">
        <v>0</v>
      </c>
      <c r="G15" s="10">
        <v>1</v>
      </c>
      <c r="H15" s="10">
        <v>1</v>
      </c>
      <c r="I15" s="10">
        <v>2</v>
      </c>
    </row>
    <row r="16" spans="1:9" ht="33" x14ac:dyDescent="0.25">
      <c r="A16" s="6">
        <v>3474</v>
      </c>
      <c r="B16" s="6" t="s">
        <v>108</v>
      </c>
      <c r="C16" s="6">
        <v>218895</v>
      </c>
      <c r="D16" s="7" t="s">
        <v>109</v>
      </c>
      <c r="E16" s="10">
        <v>0</v>
      </c>
      <c r="F16" s="10">
        <v>11</v>
      </c>
      <c r="G16" s="10">
        <v>0</v>
      </c>
      <c r="H16" s="10">
        <v>0</v>
      </c>
      <c r="I16" s="10">
        <v>11</v>
      </c>
    </row>
    <row r="17" spans="1:9" ht="33" x14ac:dyDescent="0.25">
      <c r="A17" s="6">
        <v>3519</v>
      </c>
      <c r="B17" s="6" t="s">
        <v>106</v>
      </c>
      <c r="C17" s="6">
        <v>210033</v>
      </c>
      <c r="D17" s="7" t="s">
        <v>107</v>
      </c>
      <c r="E17" s="10">
        <v>4</v>
      </c>
      <c r="F17" s="10">
        <v>8</v>
      </c>
      <c r="G17" s="10">
        <v>0</v>
      </c>
      <c r="H17" s="10">
        <v>0</v>
      </c>
      <c r="I17" s="10">
        <v>12</v>
      </c>
    </row>
    <row r="18" spans="1:9" ht="33" x14ac:dyDescent="0.45">
      <c r="A18" s="6">
        <v>3861</v>
      </c>
      <c r="B18" s="15" t="s">
        <v>165</v>
      </c>
      <c r="C18" s="19">
        <v>225846</v>
      </c>
      <c r="D18" s="17" t="s">
        <v>130</v>
      </c>
      <c r="E18" s="10">
        <v>0</v>
      </c>
      <c r="F18" s="10">
        <v>3</v>
      </c>
      <c r="G18" s="10">
        <v>0</v>
      </c>
      <c r="H18" s="10">
        <v>0</v>
      </c>
      <c r="I18" s="10">
        <v>3</v>
      </c>
    </row>
    <row r="19" spans="1:9" ht="33" x14ac:dyDescent="0.45">
      <c r="A19" s="6">
        <v>3995</v>
      </c>
      <c r="B19" s="2" t="s">
        <v>156</v>
      </c>
      <c r="C19" s="19">
        <v>225968</v>
      </c>
      <c r="D19" s="14" t="s">
        <v>144</v>
      </c>
      <c r="E19" s="10">
        <v>119</v>
      </c>
      <c r="F19" s="10">
        <v>4</v>
      </c>
      <c r="G19" s="10">
        <v>0</v>
      </c>
      <c r="H19" s="10">
        <v>0</v>
      </c>
      <c r="I19" s="10">
        <v>123</v>
      </c>
    </row>
    <row r="20" spans="1:9" ht="33" x14ac:dyDescent="0.45">
      <c r="A20" s="6">
        <v>3996</v>
      </c>
      <c r="B20" s="2" t="s">
        <v>156</v>
      </c>
      <c r="C20" s="19">
        <v>225969</v>
      </c>
      <c r="D20" s="14" t="s">
        <v>145</v>
      </c>
      <c r="E20" s="10">
        <v>23</v>
      </c>
      <c r="F20" s="10">
        <v>0</v>
      </c>
      <c r="G20" s="10">
        <v>0</v>
      </c>
      <c r="H20" s="10">
        <v>0</v>
      </c>
      <c r="I20" s="10">
        <v>23</v>
      </c>
    </row>
    <row r="21" spans="1:9" ht="33" x14ac:dyDescent="0.45">
      <c r="A21" s="6">
        <v>4020</v>
      </c>
      <c r="B21" s="2" t="s">
        <v>156</v>
      </c>
      <c r="C21" s="19">
        <v>225994</v>
      </c>
      <c r="D21" s="14" t="s">
        <v>146</v>
      </c>
      <c r="E21" s="10">
        <v>107</v>
      </c>
      <c r="F21" s="10">
        <v>0</v>
      </c>
      <c r="G21" s="10">
        <v>0</v>
      </c>
      <c r="H21" s="10">
        <v>0</v>
      </c>
      <c r="I21" s="10">
        <v>107</v>
      </c>
    </row>
    <row r="22" spans="1:9" ht="33" x14ac:dyDescent="0.45">
      <c r="A22" s="6">
        <v>4027</v>
      </c>
      <c r="B22" s="2" t="s">
        <v>156</v>
      </c>
      <c r="C22" s="19">
        <v>226001</v>
      </c>
      <c r="D22" s="14" t="s">
        <v>152</v>
      </c>
      <c r="E22" s="10">
        <v>17</v>
      </c>
      <c r="F22" s="10">
        <v>4</v>
      </c>
      <c r="G22" s="10">
        <v>0</v>
      </c>
      <c r="H22" s="10">
        <v>0</v>
      </c>
      <c r="I22" s="10">
        <v>21</v>
      </c>
    </row>
    <row r="23" spans="1:9" ht="33" x14ac:dyDescent="0.45">
      <c r="A23" s="6">
        <v>4067</v>
      </c>
      <c r="B23" s="15" t="s">
        <v>141</v>
      </c>
      <c r="C23" s="19">
        <v>231415</v>
      </c>
      <c r="D23" s="17" t="s">
        <v>139</v>
      </c>
      <c r="E23" s="10">
        <v>0</v>
      </c>
      <c r="F23" s="10">
        <v>4</v>
      </c>
      <c r="G23" s="10">
        <v>0</v>
      </c>
      <c r="H23" s="10">
        <v>0</v>
      </c>
      <c r="I23" s="10">
        <v>4</v>
      </c>
    </row>
    <row r="24" spans="1:9" ht="33" x14ac:dyDescent="0.25">
      <c r="A24" s="6">
        <v>4136</v>
      </c>
      <c r="B24" s="6" t="s">
        <v>101</v>
      </c>
      <c r="C24" s="6">
        <v>205750</v>
      </c>
      <c r="D24" s="7" t="s">
        <v>102</v>
      </c>
      <c r="E24" s="10">
        <v>9</v>
      </c>
      <c r="F24" s="10">
        <v>0</v>
      </c>
      <c r="G24" s="10">
        <v>0</v>
      </c>
      <c r="H24" s="10">
        <v>0</v>
      </c>
      <c r="I24" s="10">
        <v>9</v>
      </c>
    </row>
    <row r="25" spans="1:9" ht="33" x14ac:dyDescent="0.25">
      <c r="A25" s="6">
        <v>4137</v>
      </c>
      <c r="B25" s="6" t="s">
        <v>101</v>
      </c>
      <c r="C25" s="6">
        <v>205751</v>
      </c>
      <c r="D25" s="7" t="s">
        <v>103</v>
      </c>
      <c r="E25" s="10">
        <v>5</v>
      </c>
      <c r="F25" s="10">
        <v>0</v>
      </c>
      <c r="G25" s="10">
        <v>0</v>
      </c>
      <c r="H25" s="10">
        <v>0</v>
      </c>
      <c r="I25" s="10">
        <v>5</v>
      </c>
    </row>
    <row r="26" spans="1:9" ht="33" x14ac:dyDescent="0.25">
      <c r="A26" s="6">
        <v>4193</v>
      </c>
      <c r="B26" s="6" t="s">
        <v>99</v>
      </c>
      <c r="C26" s="6">
        <v>205719</v>
      </c>
      <c r="D26" s="7" t="s">
        <v>100</v>
      </c>
      <c r="E26" s="10">
        <v>0</v>
      </c>
      <c r="F26" s="10">
        <v>2</v>
      </c>
      <c r="G26" s="10">
        <v>0</v>
      </c>
      <c r="H26" s="10">
        <v>0</v>
      </c>
      <c r="I26" s="10">
        <v>2</v>
      </c>
    </row>
    <row r="27" spans="1:9" ht="33" x14ac:dyDescent="0.25">
      <c r="A27" s="6">
        <v>4278</v>
      </c>
      <c r="B27" s="6" t="s">
        <v>94</v>
      </c>
      <c r="C27" s="6">
        <v>204102</v>
      </c>
      <c r="D27" s="7" t="s">
        <v>96</v>
      </c>
      <c r="E27" s="10">
        <v>381</v>
      </c>
      <c r="F27" s="10">
        <v>2</v>
      </c>
      <c r="G27" s="10">
        <v>0</v>
      </c>
      <c r="H27" s="10">
        <v>0</v>
      </c>
      <c r="I27" s="10">
        <v>383</v>
      </c>
    </row>
    <row r="28" spans="1:9" ht="33" x14ac:dyDescent="0.25">
      <c r="A28" s="6">
        <v>4279</v>
      </c>
      <c r="B28" s="6" t="s">
        <v>94</v>
      </c>
      <c r="C28" s="6">
        <v>204103</v>
      </c>
      <c r="D28" s="7" t="s">
        <v>97</v>
      </c>
      <c r="E28" s="10">
        <v>63</v>
      </c>
      <c r="F28" s="10">
        <v>1</v>
      </c>
      <c r="G28" s="10">
        <v>0</v>
      </c>
      <c r="H28" s="10">
        <v>0</v>
      </c>
      <c r="I28" s="10">
        <v>64</v>
      </c>
    </row>
    <row r="29" spans="1:9" ht="33" x14ac:dyDescent="0.25">
      <c r="A29" s="6">
        <v>4294</v>
      </c>
      <c r="B29" s="6" t="s">
        <v>94</v>
      </c>
      <c r="C29" s="6">
        <v>204118</v>
      </c>
      <c r="D29" s="7" t="s">
        <v>98</v>
      </c>
      <c r="E29" s="10">
        <v>0</v>
      </c>
      <c r="F29" s="10">
        <v>24</v>
      </c>
      <c r="G29" s="10">
        <v>0</v>
      </c>
      <c r="H29" s="10">
        <v>0</v>
      </c>
      <c r="I29" s="10">
        <v>24</v>
      </c>
    </row>
    <row r="30" spans="1:9" ht="33" x14ac:dyDescent="0.25">
      <c r="A30" s="6">
        <v>4456</v>
      </c>
      <c r="B30" s="6" t="s">
        <v>110</v>
      </c>
      <c r="C30" s="6">
        <v>217199</v>
      </c>
      <c r="D30" s="7" t="s">
        <v>111</v>
      </c>
      <c r="E30" s="10">
        <v>4</v>
      </c>
      <c r="F30" s="10">
        <v>0</v>
      </c>
      <c r="G30" s="10">
        <v>0</v>
      </c>
      <c r="H30" s="10">
        <v>0</v>
      </c>
      <c r="I30" s="10">
        <v>4</v>
      </c>
    </row>
    <row r="31" spans="1:9" ht="33" x14ac:dyDescent="0.45">
      <c r="A31" s="6">
        <v>4589</v>
      </c>
      <c r="B31" s="15" t="s">
        <v>137</v>
      </c>
      <c r="C31" s="19">
        <v>233761</v>
      </c>
      <c r="D31" s="17" t="s">
        <v>136</v>
      </c>
      <c r="E31" s="10">
        <v>0</v>
      </c>
      <c r="F31" s="10">
        <v>11</v>
      </c>
      <c r="G31" s="10">
        <v>0</v>
      </c>
      <c r="H31" s="10">
        <v>0</v>
      </c>
      <c r="I31" s="10">
        <v>11</v>
      </c>
    </row>
    <row r="32" spans="1:9" ht="33" x14ac:dyDescent="0.25">
      <c r="A32" s="6">
        <v>4613</v>
      </c>
      <c r="B32" s="6" t="s">
        <v>87</v>
      </c>
      <c r="C32" s="6">
        <v>208355</v>
      </c>
      <c r="D32" s="7" t="s">
        <v>89</v>
      </c>
      <c r="E32" s="10">
        <v>165</v>
      </c>
      <c r="F32" s="10">
        <v>11</v>
      </c>
      <c r="G32" s="10">
        <v>0</v>
      </c>
      <c r="H32" s="10">
        <v>0</v>
      </c>
      <c r="I32" s="10">
        <v>176</v>
      </c>
    </row>
    <row r="33" spans="1:9" ht="33" x14ac:dyDescent="0.25">
      <c r="A33" s="6">
        <v>4614</v>
      </c>
      <c r="B33" s="6" t="s">
        <v>87</v>
      </c>
      <c r="C33" s="6">
        <v>208356</v>
      </c>
      <c r="D33" s="7" t="s">
        <v>90</v>
      </c>
      <c r="E33" s="10">
        <v>24</v>
      </c>
      <c r="F33" s="10">
        <v>2</v>
      </c>
      <c r="G33" s="10">
        <v>0</v>
      </c>
      <c r="H33" s="10">
        <v>0</v>
      </c>
      <c r="I33" s="10">
        <v>26</v>
      </c>
    </row>
    <row r="34" spans="1:9" ht="33" x14ac:dyDescent="0.25">
      <c r="A34" s="6">
        <v>4642</v>
      </c>
      <c r="B34" s="6" t="s">
        <v>87</v>
      </c>
      <c r="C34" s="6">
        <v>208384</v>
      </c>
      <c r="D34" s="7" t="s">
        <v>91</v>
      </c>
      <c r="E34" s="10">
        <v>0</v>
      </c>
      <c r="F34" s="10">
        <v>10</v>
      </c>
      <c r="G34" s="10">
        <v>0</v>
      </c>
      <c r="H34" s="10">
        <v>0</v>
      </c>
      <c r="I34" s="10">
        <v>10</v>
      </c>
    </row>
    <row r="35" spans="1:9" ht="33" x14ac:dyDescent="0.25">
      <c r="A35" s="6">
        <v>4756</v>
      </c>
      <c r="B35" s="6" t="s">
        <v>66</v>
      </c>
      <c r="C35" s="6">
        <v>204011</v>
      </c>
      <c r="D35" s="7" t="s">
        <v>72</v>
      </c>
      <c r="E35" s="10">
        <v>28</v>
      </c>
      <c r="F35" s="10">
        <v>1</v>
      </c>
      <c r="G35" s="10">
        <v>0</v>
      </c>
      <c r="H35" s="10">
        <v>0</v>
      </c>
      <c r="I35" s="10">
        <v>29</v>
      </c>
    </row>
    <row r="36" spans="1:9" ht="33" x14ac:dyDescent="0.25">
      <c r="A36" s="6">
        <v>4757</v>
      </c>
      <c r="B36" s="6" t="s">
        <v>66</v>
      </c>
      <c r="C36" s="6">
        <v>204012</v>
      </c>
      <c r="D36" s="7" t="s">
        <v>73</v>
      </c>
      <c r="E36" s="10">
        <v>12</v>
      </c>
      <c r="F36" s="10">
        <v>1</v>
      </c>
      <c r="G36" s="10">
        <v>0</v>
      </c>
      <c r="H36" s="10">
        <v>0</v>
      </c>
      <c r="I36" s="10">
        <v>13</v>
      </c>
    </row>
    <row r="37" spans="1:9" ht="33" x14ac:dyDescent="0.45">
      <c r="A37" s="6">
        <v>5201</v>
      </c>
      <c r="B37" s="15" t="s">
        <v>138</v>
      </c>
      <c r="C37" s="19">
        <v>225743</v>
      </c>
      <c r="D37" s="17" t="s">
        <v>131</v>
      </c>
      <c r="E37" s="10">
        <v>342</v>
      </c>
      <c r="F37" s="10">
        <v>25</v>
      </c>
      <c r="G37" s="10">
        <v>0</v>
      </c>
      <c r="H37" s="10">
        <v>0</v>
      </c>
      <c r="I37" s="10">
        <v>367</v>
      </c>
    </row>
    <row r="38" spans="1:9" ht="33" x14ac:dyDescent="0.45">
      <c r="A38" s="6">
        <v>5202</v>
      </c>
      <c r="B38" s="15" t="s">
        <v>138</v>
      </c>
      <c r="C38" s="19">
        <v>225744</v>
      </c>
      <c r="D38" s="17" t="s">
        <v>132</v>
      </c>
      <c r="E38" s="10">
        <v>112</v>
      </c>
      <c r="F38" s="10">
        <v>2</v>
      </c>
      <c r="G38" s="10">
        <v>0</v>
      </c>
      <c r="H38" s="10">
        <v>0</v>
      </c>
      <c r="I38" s="10">
        <v>114</v>
      </c>
    </row>
    <row r="39" spans="1:9" ht="33" x14ac:dyDescent="0.45">
      <c r="A39" s="6">
        <v>5217</v>
      </c>
      <c r="B39" s="15" t="s">
        <v>138</v>
      </c>
      <c r="C39" s="19">
        <v>225759</v>
      </c>
      <c r="D39" s="17" t="s">
        <v>133</v>
      </c>
      <c r="E39" s="10">
        <v>297</v>
      </c>
      <c r="F39" s="10">
        <v>2</v>
      </c>
      <c r="G39" s="10">
        <v>0</v>
      </c>
      <c r="H39" s="10">
        <v>0</v>
      </c>
      <c r="I39" s="10">
        <v>299</v>
      </c>
    </row>
    <row r="40" spans="1:9" ht="33" x14ac:dyDescent="0.45">
      <c r="A40" s="6">
        <v>5240</v>
      </c>
      <c r="B40" s="2" t="s">
        <v>154</v>
      </c>
      <c r="C40" s="19">
        <v>237397</v>
      </c>
      <c r="D40" s="14" t="s">
        <v>147</v>
      </c>
      <c r="E40" s="10">
        <v>122</v>
      </c>
      <c r="F40" s="10">
        <v>2</v>
      </c>
      <c r="G40" s="10">
        <v>0</v>
      </c>
      <c r="H40" s="10">
        <v>0</v>
      </c>
      <c r="I40" s="10">
        <v>124</v>
      </c>
    </row>
    <row r="41" spans="1:9" ht="33" x14ac:dyDescent="0.45">
      <c r="A41" s="6">
        <v>5241</v>
      </c>
      <c r="B41" s="2" t="s">
        <v>154</v>
      </c>
      <c r="C41" s="19">
        <v>237398</v>
      </c>
      <c r="D41" s="14" t="s">
        <v>148</v>
      </c>
      <c r="E41" s="10">
        <v>61</v>
      </c>
      <c r="F41" s="10">
        <v>7</v>
      </c>
      <c r="G41" s="10">
        <v>0</v>
      </c>
      <c r="H41" s="10">
        <v>0</v>
      </c>
      <c r="I41" s="10">
        <v>68</v>
      </c>
    </row>
    <row r="42" spans="1:9" ht="33" x14ac:dyDescent="0.45">
      <c r="A42" s="6">
        <v>5261</v>
      </c>
      <c r="B42" s="2" t="s">
        <v>154</v>
      </c>
      <c r="C42" s="19">
        <v>237419</v>
      </c>
      <c r="D42" s="14" t="s">
        <v>149</v>
      </c>
      <c r="E42" s="10">
        <v>847</v>
      </c>
      <c r="F42" s="10">
        <v>0</v>
      </c>
      <c r="G42" s="10">
        <v>0</v>
      </c>
      <c r="H42" s="10">
        <v>0</v>
      </c>
      <c r="I42" s="10">
        <v>847</v>
      </c>
    </row>
    <row r="43" spans="1:9" ht="33" x14ac:dyDescent="0.45">
      <c r="A43" s="6">
        <v>5494</v>
      </c>
      <c r="B43" s="2" t="s">
        <v>181</v>
      </c>
      <c r="C43" s="19">
        <v>252957</v>
      </c>
      <c r="D43" s="19" t="s">
        <v>173</v>
      </c>
      <c r="E43" s="10">
        <v>203</v>
      </c>
      <c r="F43" s="10">
        <v>22</v>
      </c>
      <c r="G43" s="10">
        <v>0</v>
      </c>
      <c r="H43" s="10">
        <v>0</v>
      </c>
      <c r="I43" s="10">
        <v>225</v>
      </c>
    </row>
    <row r="44" spans="1:9" ht="33" x14ac:dyDescent="0.45">
      <c r="A44" s="6">
        <v>5495</v>
      </c>
      <c r="B44" s="2" t="s">
        <v>181</v>
      </c>
      <c r="C44" s="19">
        <v>252958</v>
      </c>
      <c r="D44" s="19" t="s">
        <v>174</v>
      </c>
      <c r="E44" s="10">
        <v>49</v>
      </c>
      <c r="F44" s="10">
        <v>1</v>
      </c>
      <c r="G44" s="10">
        <v>0</v>
      </c>
      <c r="H44" s="10">
        <v>0</v>
      </c>
      <c r="I44" s="10">
        <v>50</v>
      </c>
    </row>
    <row r="45" spans="1:9" ht="33" x14ac:dyDescent="0.25">
      <c r="A45" s="6">
        <v>5790</v>
      </c>
      <c r="B45" s="2" t="s">
        <v>230</v>
      </c>
      <c r="C45" s="2">
        <v>257585</v>
      </c>
      <c r="D45" s="14" t="s">
        <v>211</v>
      </c>
      <c r="E45" s="10">
        <v>0</v>
      </c>
      <c r="F45" s="10">
        <v>0</v>
      </c>
      <c r="G45" s="10">
        <v>1</v>
      </c>
      <c r="H45" s="10">
        <v>0</v>
      </c>
      <c r="I45" s="10">
        <v>1</v>
      </c>
    </row>
    <row r="46" spans="1:9" ht="33" x14ac:dyDescent="0.25">
      <c r="A46" s="6">
        <v>5791</v>
      </c>
      <c r="B46" s="2" t="s">
        <v>230</v>
      </c>
      <c r="C46" s="2">
        <v>257586</v>
      </c>
      <c r="D46" s="14" t="s">
        <v>212</v>
      </c>
      <c r="E46" s="10">
        <v>0</v>
      </c>
      <c r="F46" s="10">
        <v>0</v>
      </c>
      <c r="G46" s="10">
        <v>1</v>
      </c>
      <c r="H46" s="10">
        <v>0</v>
      </c>
      <c r="I46" s="10">
        <v>1</v>
      </c>
    </row>
    <row r="47" spans="1:9" ht="33" x14ac:dyDescent="0.25">
      <c r="A47" s="6">
        <v>5794</v>
      </c>
      <c r="B47" s="2" t="s">
        <v>230</v>
      </c>
      <c r="C47" s="2">
        <v>257589</v>
      </c>
      <c r="D47" s="14" t="s">
        <v>215</v>
      </c>
      <c r="E47" s="10">
        <v>0</v>
      </c>
      <c r="F47" s="10">
        <v>0</v>
      </c>
      <c r="G47" s="10">
        <v>1</v>
      </c>
      <c r="H47" s="10">
        <v>0</v>
      </c>
      <c r="I47" s="10">
        <v>1</v>
      </c>
    </row>
    <row r="48" spans="1:9" ht="33" x14ac:dyDescent="0.25">
      <c r="A48" s="6">
        <v>5795</v>
      </c>
      <c r="B48" s="2" t="s">
        <v>230</v>
      </c>
      <c r="C48" s="2">
        <v>257590</v>
      </c>
      <c r="D48" s="14" t="s">
        <v>216</v>
      </c>
      <c r="E48" s="10">
        <v>0</v>
      </c>
      <c r="F48" s="10">
        <v>0</v>
      </c>
      <c r="G48" s="10">
        <v>1</v>
      </c>
      <c r="H48" s="10">
        <v>0</v>
      </c>
      <c r="I48" s="10">
        <v>1</v>
      </c>
    </row>
    <row r="49" spans="1:9" ht="33" x14ac:dyDescent="0.25">
      <c r="A49" s="6">
        <v>5796</v>
      </c>
      <c r="B49" s="2" t="s">
        <v>230</v>
      </c>
      <c r="C49" s="2">
        <v>257591</v>
      </c>
      <c r="D49" s="14" t="s">
        <v>220</v>
      </c>
      <c r="E49" s="10">
        <v>0</v>
      </c>
      <c r="F49" s="10">
        <v>0</v>
      </c>
      <c r="G49" s="10">
        <v>1</v>
      </c>
      <c r="H49" s="10">
        <v>0</v>
      </c>
      <c r="I49" s="10">
        <v>1</v>
      </c>
    </row>
    <row r="50" spans="1:9" ht="33" x14ac:dyDescent="0.25">
      <c r="A50" s="6">
        <v>5889</v>
      </c>
      <c r="B50" s="2" t="s">
        <v>208</v>
      </c>
      <c r="C50" s="2">
        <v>255630</v>
      </c>
      <c r="D50" s="14" t="s">
        <v>184</v>
      </c>
      <c r="E50" s="10">
        <v>253</v>
      </c>
      <c r="F50" s="10">
        <v>9</v>
      </c>
      <c r="G50" s="10">
        <v>0</v>
      </c>
      <c r="H50" s="10">
        <v>0</v>
      </c>
      <c r="I50" s="10">
        <v>262</v>
      </c>
    </row>
    <row r="51" spans="1:9" ht="33" x14ac:dyDescent="0.25">
      <c r="A51" s="6">
        <v>5890</v>
      </c>
      <c r="B51" s="2" t="s">
        <v>208</v>
      </c>
      <c r="C51" s="2">
        <v>255631</v>
      </c>
      <c r="D51" s="14" t="s">
        <v>185</v>
      </c>
      <c r="E51" s="10">
        <v>37</v>
      </c>
      <c r="F51" s="10">
        <v>0</v>
      </c>
      <c r="G51" s="10">
        <v>0</v>
      </c>
      <c r="H51" s="10">
        <v>0</v>
      </c>
      <c r="I51" s="10">
        <v>37</v>
      </c>
    </row>
    <row r="52" spans="1:9" ht="33" x14ac:dyDescent="0.45">
      <c r="A52" s="6">
        <v>5924</v>
      </c>
      <c r="B52" s="2" t="s">
        <v>200</v>
      </c>
      <c r="C52" s="19">
        <v>253131</v>
      </c>
      <c r="D52" s="19" t="s">
        <v>179</v>
      </c>
      <c r="E52" s="10">
        <v>183</v>
      </c>
      <c r="F52" s="10">
        <v>10</v>
      </c>
      <c r="G52" s="10">
        <v>0</v>
      </c>
      <c r="H52" s="10">
        <v>0</v>
      </c>
      <c r="I52" s="10">
        <v>193</v>
      </c>
    </row>
    <row r="53" spans="1:9" ht="33" x14ac:dyDescent="0.45">
      <c r="A53" s="6">
        <v>5925</v>
      </c>
      <c r="B53" s="2" t="s">
        <v>200</v>
      </c>
      <c r="C53" s="19">
        <v>253132</v>
      </c>
      <c r="D53" s="19" t="s">
        <v>180</v>
      </c>
      <c r="E53" s="10">
        <v>75</v>
      </c>
      <c r="F53" s="10">
        <v>1</v>
      </c>
      <c r="G53" s="10">
        <v>0</v>
      </c>
      <c r="H53" s="10">
        <v>0</v>
      </c>
      <c r="I53" s="10">
        <v>76</v>
      </c>
    </row>
    <row r="54" spans="1:9" ht="33" x14ac:dyDescent="0.25">
      <c r="A54" s="6">
        <v>6002</v>
      </c>
      <c r="B54" s="4" t="s">
        <v>236</v>
      </c>
      <c r="C54" s="2">
        <v>269611</v>
      </c>
      <c r="D54" s="14" t="s">
        <v>234</v>
      </c>
      <c r="E54" s="10">
        <v>254</v>
      </c>
      <c r="F54" s="10">
        <v>0</v>
      </c>
      <c r="G54" s="10">
        <v>0</v>
      </c>
      <c r="H54" s="10">
        <v>0</v>
      </c>
      <c r="I54" s="10">
        <v>254</v>
      </c>
    </row>
    <row r="55" spans="1:9" ht="33" x14ac:dyDescent="0.25">
      <c r="A55" s="6">
        <v>6003</v>
      </c>
      <c r="B55" s="4" t="s">
        <v>236</v>
      </c>
      <c r="C55" s="2">
        <v>269612</v>
      </c>
      <c r="D55" s="14" t="s">
        <v>235</v>
      </c>
      <c r="E55" s="10">
        <v>99</v>
      </c>
      <c r="F55" s="10">
        <v>2</v>
      </c>
      <c r="G55" s="10">
        <v>0</v>
      </c>
      <c r="H55" s="10">
        <v>0</v>
      </c>
      <c r="I55" s="10">
        <v>101</v>
      </c>
    </row>
    <row r="56" spans="1:9" ht="33" x14ac:dyDescent="0.25">
      <c r="A56" s="6">
        <v>6035</v>
      </c>
      <c r="B56" s="2" t="s">
        <v>242</v>
      </c>
      <c r="C56" s="2">
        <v>265164</v>
      </c>
      <c r="D56" s="14" t="s">
        <v>238</v>
      </c>
      <c r="E56" s="10">
        <v>4</v>
      </c>
      <c r="F56" s="10">
        <v>7</v>
      </c>
      <c r="G56" s="10">
        <v>0</v>
      </c>
      <c r="H56" s="10">
        <v>0</v>
      </c>
      <c r="I56" s="10">
        <v>11</v>
      </c>
    </row>
    <row r="57" spans="1:9" ht="33" x14ac:dyDescent="0.25">
      <c r="A57" s="6">
        <v>6036</v>
      </c>
      <c r="B57" s="2" t="s">
        <v>242</v>
      </c>
      <c r="C57" s="2">
        <v>265165</v>
      </c>
      <c r="D57" s="14" t="s">
        <v>239</v>
      </c>
      <c r="E57" s="10">
        <v>50</v>
      </c>
      <c r="F57" s="10">
        <v>34</v>
      </c>
      <c r="G57" s="10">
        <v>0</v>
      </c>
      <c r="H57" s="10">
        <v>0</v>
      </c>
      <c r="I57" s="10">
        <v>84</v>
      </c>
    </row>
    <row r="58" spans="1:9" ht="33" x14ac:dyDescent="0.25">
      <c r="A58" s="6">
        <v>6037</v>
      </c>
      <c r="B58" s="2" t="s">
        <v>242</v>
      </c>
      <c r="C58" s="2">
        <v>265166</v>
      </c>
      <c r="D58" s="14" t="s">
        <v>240</v>
      </c>
      <c r="E58" s="10">
        <v>6</v>
      </c>
      <c r="F58" s="10">
        <v>0</v>
      </c>
      <c r="G58" s="10">
        <v>0</v>
      </c>
      <c r="H58" s="10">
        <v>0</v>
      </c>
      <c r="I58" s="10">
        <v>6</v>
      </c>
    </row>
    <row r="59" spans="1:9" ht="33" x14ac:dyDescent="0.25">
      <c r="A59" s="6">
        <v>6038</v>
      </c>
      <c r="B59" s="2" t="s">
        <v>242</v>
      </c>
      <c r="C59" s="2">
        <v>265167</v>
      </c>
      <c r="D59" s="14" t="s">
        <v>241</v>
      </c>
      <c r="E59" s="10">
        <v>29</v>
      </c>
      <c r="F59" s="10">
        <v>0</v>
      </c>
      <c r="G59" s="10">
        <v>0</v>
      </c>
      <c r="H59" s="10">
        <v>0</v>
      </c>
      <c r="I59" s="10">
        <v>29</v>
      </c>
    </row>
    <row r="60" spans="1:9" ht="33" x14ac:dyDescent="0.25">
      <c r="A60" s="6">
        <v>6080</v>
      </c>
      <c r="B60" s="2" t="s">
        <v>246</v>
      </c>
      <c r="C60" s="2">
        <v>263901</v>
      </c>
      <c r="D60" s="14" t="s">
        <v>243</v>
      </c>
      <c r="E60" s="10">
        <v>0</v>
      </c>
      <c r="F60" s="10">
        <v>1</v>
      </c>
      <c r="G60" s="10">
        <v>0</v>
      </c>
      <c r="H60" s="10">
        <v>0</v>
      </c>
      <c r="I60" s="10">
        <v>1</v>
      </c>
    </row>
    <row r="61" spans="1:9" ht="33" x14ac:dyDescent="0.25">
      <c r="A61" s="6">
        <v>6082</v>
      </c>
      <c r="B61" s="2" t="s">
        <v>246</v>
      </c>
      <c r="C61" s="2">
        <v>263903</v>
      </c>
      <c r="D61" s="14" t="s">
        <v>244</v>
      </c>
      <c r="E61" s="10">
        <v>6</v>
      </c>
      <c r="F61" s="10">
        <v>0</v>
      </c>
      <c r="G61" s="10">
        <v>0</v>
      </c>
      <c r="H61" s="10">
        <v>0</v>
      </c>
      <c r="I61" s="10">
        <v>6</v>
      </c>
    </row>
    <row r="62" spans="1:9" ht="33" x14ac:dyDescent="0.25">
      <c r="A62" s="6">
        <v>6168</v>
      </c>
      <c r="B62" s="2" t="s">
        <v>270</v>
      </c>
      <c r="C62" s="2">
        <v>266079</v>
      </c>
      <c r="D62" s="14" t="s">
        <v>260</v>
      </c>
      <c r="E62" s="10">
        <v>12</v>
      </c>
      <c r="F62" s="10">
        <v>0</v>
      </c>
      <c r="G62" s="10">
        <v>0</v>
      </c>
      <c r="H62" s="10">
        <v>0</v>
      </c>
      <c r="I62" s="10">
        <v>12</v>
      </c>
    </row>
    <row r="63" spans="1:9" ht="33" x14ac:dyDescent="0.25">
      <c r="A63" s="6">
        <v>6169</v>
      </c>
      <c r="B63" s="2" t="s">
        <v>270</v>
      </c>
      <c r="C63" s="2">
        <v>266080</v>
      </c>
      <c r="D63" s="14" t="s">
        <v>261</v>
      </c>
      <c r="E63" s="10">
        <v>2</v>
      </c>
      <c r="F63" s="10">
        <v>0</v>
      </c>
      <c r="G63" s="10">
        <v>0</v>
      </c>
      <c r="H63" s="10">
        <v>0</v>
      </c>
      <c r="I63" s="10">
        <v>2</v>
      </c>
    </row>
    <row r="64" spans="1:9" ht="33" x14ac:dyDescent="0.25">
      <c r="A64" s="6">
        <v>6170</v>
      </c>
      <c r="B64" s="2" t="s">
        <v>270</v>
      </c>
      <c r="C64" s="2">
        <v>266081</v>
      </c>
      <c r="D64" s="14" t="s">
        <v>262</v>
      </c>
      <c r="E64" s="10">
        <v>5</v>
      </c>
      <c r="F64" s="10">
        <v>0</v>
      </c>
      <c r="G64" s="10">
        <v>0</v>
      </c>
      <c r="H64" s="10">
        <v>0</v>
      </c>
      <c r="I64" s="10">
        <v>5</v>
      </c>
    </row>
    <row r="65" spans="1:9" ht="33" x14ac:dyDescent="0.25">
      <c r="A65" s="6">
        <v>6172</v>
      </c>
      <c r="B65" s="2" t="s">
        <v>270</v>
      </c>
      <c r="C65" s="2">
        <v>266083</v>
      </c>
      <c r="D65" s="14" t="s">
        <v>263</v>
      </c>
      <c r="E65" s="10">
        <v>2</v>
      </c>
      <c r="F65" s="10">
        <v>0</v>
      </c>
      <c r="G65" s="10">
        <v>0</v>
      </c>
      <c r="H65" s="10">
        <v>0</v>
      </c>
      <c r="I65" s="10">
        <v>2</v>
      </c>
    </row>
    <row r="66" spans="1:9" ht="33" x14ac:dyDescent="0.25">
      <c r="A66" s="6">
        <v>6173</v>
      </c>
      <c r="B66" s="2" t="s">
        <v>270</v>
      </c>
      <c r="C66" s="2">
        <v>266084</v>
      </c>
      <c r="D66" s="14" t="s">
        <v>264</v>
      </c>
      <c r="E66" s="10">
        <v>1</v>
      </c>
      <c r="F66" s="10">
        <v>0</v>
      </c>
      <c r="G66" s="10">
        <v>0</v>
      </c>
      <c r="H66" s="10">
        <v>0</v>
      </c>
      <c r="I66" s="10">
        <v>1</v>
      </c>
    </row>
    <row r="67" spans="1:9" ht="33" x14ac:dyDescent="0.25">
      <c r="A67" s="6">
        <v>6183</v>
      </c>
      <c r="B67" s="2" t="s">
        <v>270</v>
      </c>
      <c r="C67" s="2">
        <v>266094</v>
      </c>
      <c r="D67" s="14" t="s">
        <v>266</v>
      </c>
      <c r="E67" s="10">
        <v>0</v>
      </c>
      <c r="F67" s="10">
        <v>4</v>
      </c>
      <c r="G67" s="10">
        <v>0</v>
      </c>
      <c r="H67" s="10">
        <v>0</v>
      </c>
      <c r="I67" s="10">
        <v>4</v>
      </c>
    </row>
    <row r="68" spans="1:9" ht="33" x14ac:dyDescent="0.25">
      <c r="A68" s="6">
        <v>6186</v>
      </c>
      <c r="B68" s="2" t="s">
        <v>270</v>
      </c>
      <c r="C68" s="2">
        <v>266097</v>
      </c>
      <c r="D68" s="14" t="s">
        <v>267</v>
      </c>
      <c r="E68" s="10">
        <v>1</v>
      </c>
      <c r="F68" s="10">
        <v>1</v>
      </c>
      <c r="G68" s="10">
        <v>0</v>
      </c>
      <c r="H68" s="10">
        <v>0</v>
      </c>
      <c r="I68" s="10">
        <v>2</v>
      </c>
    </row>
  </sheetData>
  <mergeCells count="5">
    <mergeCell ref="E1:I1"/>
    <mergeCell ref="C1:C2"/>
    <mergeCell ref="D1:D2"/>
    <mergeCell ref="A1:A2"/>
    <mergeCell ref="B1:B2"/>
  </mergeCells>
  <conditionalFormatting sqref="C1:C68">
    <cfRule type="duplicateValues" dxfId="18" priority="5"/>
  </conditionalFormatting>
  <conditionalFormatting sqref="C1:C68">
    <cfRule type="duplicateValues" dxfId="17" priority="8"/>
  </conditionalFormatting>
  <conditionalFormatting sqref="C43:C68 C1:C39">
    <cfRule type="duplicateValues" dxfId="16" priority="9"/>
  </conditionalFormatting>
  <conditionalFormatting sqref="C1:C68">
    <cfRule type="duplicateValues" dxfId="15" priority="10"/>
  </conditionalFormatting>
  <conditionalFormatting sqref="C1:C68">
    <cfRule type="duplicateValues" dxfId="14" priority="11"/>
  </conditionalFormatting>
  <conditionalFormatting sqref="C1:C68">
    <cfRule type="duplicateValues" dxfId="13" priority="12"/>
  </conditionalFormatting>
  <conditionalFormatting sqref="C1:C68">
    <cfRule type="duplicateValues" dxfId="12" priority="13"/>
  </conditionalFormatting>
  <conditionalFormatting sqref="C1:C68">
    <cfRule type="duplicateValues" dxfId="11" priority="14"/>
  </conditionalFormatting>
  <conditionalFormatting sqref="C1:C68">
    <cfRule type="duplicateValues" dxfId="10" priority="15"/>
  </conditionalFormatting>
  <conditionalFormatting sqref="C1:C68">
    <cfRule type="duplicateValues" dxfId="9" priority="16"/>
    <cfRule type="duplicateValues" dxfId="8" priority="17"/>
  </conditionalFormatting>
  <conditionalFormatting sqref="C1:C68">
    <cfRule type="duplicateValues" dxfId="7" priority="18"/>
  </conditionalFormatting>
  <conditionalFormatting sqref="C1:C68">
    <cfRule type="duplicateValues" dxfId="6" priority="19"/>
  </conditionalFormatting>
  <conditionalFormatting sqref="C1:C68">
    <cfRule type="duplicateValues" dxfId="5" priority="20"/>
  </conditionalFormatting>
  <conditionalFormatting sqref="C1:C68">
    <cfRule type="duplicateValues" dxfId="4" priority="4"/>
  </conditionalFormatting>
  <conditionalFormatting sqref="C1:C68">
    <cfRule type="duplicateValues" dxfId="3" priority="21"/>
  </conditionalFormatting>
  <conditionalFormatting sqref="C40:C41">
    <cfRule type="duplicateValues" dxfId="2" priority="3"/>
  </conditionalFormatting>
  <conditionalFormatting sqref="C42">
    <cfRule type="duplicateValues" dxfId="1" priority="2"/>
  </conditionalFormatting>
  <conditionalFormatting sqref="C62:C6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Wastage Rep July 2021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2021-11-06T06:18:23Z</dcterms:modified>
</cp:coreProperties>
</file>