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790" firstSheet="1" activeTab="6"/>
  </bookViews>
  <sheets>
    <sheet name="00305部分银行利息结构" sheetId="1" r:id="rId1"/>
    <sheet name="00303部分银行同业负债结构" sheetId="2" r:id="rId2"/>
    <sheet name="003其他--部分银行负债结构" sheetId="3" r:id="rId3"/>
    <sheet name="003部分银行贷款结构" sheetId="4" r:id="rId4"/>
    <sheet name="003部分银行对公业务" sheetId="5" r:id="rId5"/>
    <sheet name="003部分银行对私业务" sheetId="6" r:id="rId6"/>
    <sheet name="00301银行相关概念框架" sheetId="7" r:id="rId7"/>
  </sheets>
  <calcPr calcId="144525"/>
</workbook>
</file>

<file path=xl/comments1.xml><?xml version="1.0" encoding="utf-8"?>
<comments xmlns="http://schemas.openxmlformats.org/spreadsheetml/2006/main">
  <authors>
    <author>wuzhen</author>
  </authors>
  <commentList>
    <comment ref="E4" authorId="0">
      <text>
        <r>
          <rPr>
            <b/>
            <sz val="9"/>
            <rFont val="Times New Roman"/>
            <charset val="0"/>
          </rPr>
          <t>wuzhen:</t>
        </r>
        <r>
          <rPr>
            <sz val="9"/>
            <rFont val="Times New Roman"/>
            <charset val="0"/>
          </rPr>
          <t xml:space="preserve">
</t>
        </r>
        <r>
          <rPr>
            <sz val="9"/>
            <rFont val="SimSun"/>
            <charset val="134"/>
          </rPr>
          <t>年报未列出</t>
        </r>
        <r>
          <rPr>
            <sz val="9"/>
            <rFont val="Times New Roman"/>
            <charset val="0"/>
          </rPr>
          <t>,</t>
        </r>
        <r>
          <rPr>
            <sz val="9"/>
            <rFont val="SimSun"/>
            <charset val="134"/>
          </rPr>
          <t>只列出了</t>
        </r>
        <r>
          <rPr>
            <sz val="9"/>
            <rFont val="Times New Roman"/>
            <charset val="0"/>
          </rPr>
          <t>”</t>
        </r>
        <r>
          <rPr>
            <sz val="9"/>
            <rFont val="SimSun"/>
            <charset val="134"/>
          </rPr>
          <t>同业往来</t>
        </r>
        <r>
          <rPr>
            <sz val="9"/>
            <rFont val="Times New Roman"/>
            <charset val="0"/>
          </rPr>
          <t>”</t>
        </r>
      </text>
    </comment>
    <comment ref="C7" authorId="0">
      <text>
        <r>
          <rPr>
            <sz val="9"/>
            <rFont val="SimSun"/>
            <charset val="134"/>
          </rPr>
          <t>未列出</t>
        </r>
        <r>
          <rPr>
            <sz val="9"/>
            <rFont val="Times New Roman"/>
            <charset val="0"/>
          </rPr>
          <t>,</t>
        </r>
        <r>
          <rPr>
            <sz val="9"/>
            <rFont val="SimSun"/>
            <charset val="134"/>
          </rPr>
          <t>只列出了</t>
        </r>
        <r>
          <rPr>
            <sz val="9"/>
            <rFont val="Times New Roman"/>
            <charset val="0"/>
          </rPr>
          <t>”</t>
        </r>
        <r>
          <rPr>
            <sz val="9"/>
            <rFont val="SimSun"/>
            <charset val="134"/>
          </rPr>
          <t>金融企业往来</t>
        </r>
        <r>
          <rPr>
            <sz val="9"/>
            <rFont val="Times New Roman"/>
            <charset val="0"/>
          </rPr>
          <t>”,</t>
        </r>
        <r>
          <rPr>
            <sz val="9"/>
            <rFont val="SimSun"/>
            <charset val="134"/>
          </rPr>
          <t>包括了</t>
        </r>
        <r>
          <rPr>
            <sz val="9"/>
            <rFont val="Times New Roman"/>
            <charset val="0"/>
          </rPr>
          <t>”</t>
        </r>
        <r>
          <rPr>
            <sz val="9"/>
            <rFont val="SimSun"/>
            <charset val="134"/>
          </rPr>
          <t>同业专贴现</t>
        </r>
        <r>
          <rPr>
            <sz val="9"/>
            <rFont val="Times New Roman"/>
            <charset val="0"/>
          </rPr>
          <t>”,”</t>
        </r>
        <r>
          <rPr>
            <sz val="9"/>
            <rFont val="SimSun"/>
            <charset val="134"/>
          </rPr>
          <t>卖出回购</t>
        </r>
        <r>
          <rPr>
            <sz val="9"/>
            <rFont val="Times New Roman"/>
            <charset val="0"/>
          </rPr>
          <t>”</t>
        </r>
        <r>
          <rPr>
            <sz val="9"/>
            <rFont val="SimSun"/>
            <charset val="134"/>
          </rPr>
          <t xml:space="preserve">等
</t>
        </r>
      </text>
    </comment>
    <comment ref="M7" authorId="0">
      <text>
        <r>
          <rPr>
            <b/>
            <sz val="9"/>
            <rFont val="Times New Roman"/>
            <charset val="0"/>
          </rPr>
          <t>wuzhen:</t>
        </r>
        <r>
          <rPr>
            <sz val="9"/>
            <rFont val="Times New Roman"/>
            <charset val="0"/>
          </rPr>
          <t xml:space="preserve">
</t>
        </r>
        <r>
          <rPr>
            <sz val="9"/>
            <rFont val="SimSun"/>
            <charset val="134"/>
          </rPr>
          <t>包括了买入反售</t>
        </r>
      </text>
    </comment>
    <comment ref="C8" authorId="0">
      <text>
        <r>
          <rPr>
            <b/>
            <sz val="9"/>
            <rFont val="Times New Roman"/>
            <charset val="0"/>
          </rPr>
          <t>wuzhen:</t>
        </r>
        <r>
          <rPr>
            <sz val="9"/>
            <rFont val="Times New Roman"/>
            <charset val="0"/>
          </rPr>
          <t xml:space="preserve">
</t>
        </r>
        <r>
          <rPr>
            <sz val="9"/>
            <rFont val="SimSun"/>
            <charset val="134"/>
          </rPr>
          <t>包括了拆入</t>
        </r>
      </text>
    </comment>
    <comment ref="M8" authorId="0">
      <text>
        <r>
          <rPr>
            <b/>
            <sz val="9"/>
            <rFont val="Times New Roman"/>
            <charset val="0"/>
          </rPr>
          <t>wuzhen:</t>
        </r>
        <r>
          <rPr>
            <sz val="9"/>
            <rFont val="Times New Roman"/>
            <charset val="0"/>
          </rPr>
          <t xml:space="preserve">
</t>
        </r>
        <r>
          <rPr>
            <sz val="9"/>
            <rFont val="SimSun"/>
            <charset val="134"/>
          </rPr>
          <t>包括了拆出</t>
        </r>
      </text>
    </comment>
  </commentList>
</comments>
</file>

<file path=xl/sharedStrings.xml><?xml version="1.0" encoding="utf-8"?>
<sst xmlns="http://schemas.openxmlformats.org/spreadsheetml/2006/main" count="66">
  <si>
    <t>利息支出</t>
  </si>
  <si>
    <t>利息收入</t>
  </si>
  <si>
    <t>同业存放</t>
  </si>
  <si>
    <t>占比</t>
  </si>
  <si>
    <t>拆入资金</t>
  </si>
  <si>
    <t>卖出回购</t>
  </si>
  <si>
    <t>吸收存款</t>
  </si>
  <si>
    <t>其他</t>
  </si>
  <si>
    <t>存放同业</t>
  </si>
  <si>
    <t>拆出资金</t>
  </si>
  <si>
    <t>买入返售</t>
  </si>
  <si>
    <t>贷款</t>
  </si>
  <si>
    <t>利息净收入</t>
  </si>
  <si>
    <t>银行</t>
  </si>
  <si>
    <t>浦发银行</t>
  </si>
  <si>
    <t>兴业银行</t>
  </si>
  <si>
    <t>招商银行</t>
  </si>
  <si>
    <t>平安银行</t>
  </si>
  <si>
    <t>工商银行</t>
  </si>
  <si>
    <t>金融负债</t>
  </si>
  <si>
    <t>衍生金融负债</t>
  </si>
  <si>
    <t>同业融资</t>
  </si>
  <si>
    <t>总负债</t>
  </si>
  <si>
    <t>同业占比</t>
  </si>
  <si>
    <t>零售活期存款</t>
  </si>
  <si>
    <t>%</t>
  </si>
  <si>
    <t>活期存款</t>
  </si>
  <si>
    <t>定期存款</t>
  </si>
  <si>
    <t>其他存款</t>
  </si>
  <si>
    <t>存款总额</t>
  </si>
  <si>
    <t>个人住房</t>
  </si>
  <si>
    <t>零售贷款</t>
  </si>
  <si>
    <t>企业贷款</t>
  </si>
  <si>
    <t>贷款总额</t>
  </si>
  <si>
    <t>同业业务</t>
  </si>
  <si>
    <t>同业业务实质是信贷业务，但会计上却被计入同业投资，因此占用了较少的风险资本。</t>
  </si>
  <si>
    <t>同业业务(分类法1)</t>
  </si>
  <si>
    <t>同业拆借</t>
  </si>
  <si>
    <t>同业拆借业务是指经中国人民银行批准，进入全国银行间同业拆借市场的金融机构之间通过全国统一的同业拆借网络进行的无担保资金融通行为。同业拆借应当遵循《同业拆借管理办法》（中国人民银行令〔2007〕第3号发布）及有关办法相关规定。同业拆借相关款项在拆出和拆入资金会计科目核算，并在上述会计科目下单独设立二级科目进行管理核算。</t>
  </si>
  <si>
    <t>同业拆入(融资)</t>
  </si>
  <si>
    <t>同业拆出(投资)</t>
  </si>
  <si>
    <t>同业存借</t>
  </si>
  <si>
    <t>同业存款业务是指金融机构之间开展的同业资金存入与存出业务，其中资金存入方仅为具有吸收存款资格的金融机构。同业存款业务按照期限、业务关系和用途分为结算性同业存款和非结算性同业存款。同业存款相关款项在同业存放和存放同业会计科目核算。
同业借款是指现行法律法规赋予此项业务范围的金融机构开展的同业资金借出和借入业务。同业借款相关款项在拆出和拆入资金会计科目核算。</t>
  </si>
  <si>
    <t>同业借款(融资)</t>
  </si>
  <si>
    <t>同业存款(投资)</t>
  </si>
  <si>
    <t>同业代付</t>
  </si>
  <si>
    <t>买入返售(卖出回购)</t>
  </si>
  <si>
    <t>买入返售（卖出回购）是指两家金融机构之间按照协议约定先买入（卖出）金融资产，再按约定价格于到期日将该项金融资产返售（回购）的资金融通行为。买入返售（卖出回购）相关款项在买入返售（卖出回购）金融资产会计科目核算。三方或以上交易对手之间的类似交易不得纳入买入返售或卖出回购业务管理和核算。买入返售（卖出回购）业务项下的金融资产应当为银行承兑汇票，债券、央票等在银行间市场、证券交易所市场交易的具有合理公允价值和较高流动性的金融资产。卖出回购方不得将业务项下的金融资产从资产负债表转出。</t>
  </si>
  <si>
    <t>卖出回购(融资)</t>
  </si>
  <si>
    <t>买入返售(投资)</t>
  </si>
  <si>
    <t>同业业务(分类法2)</t>
  </si>
  <si>
    <t>融资</t>
  </si>
  <si>
    <t>[127号文]单家商业银行同业融入资金余额不得超过该银行负债总额的三分之一，农村信用社省联社、省内二级法人社及村镇银行暂不执行。</t>
  </si>
  <si>
    <t>卖出回购方不得将业务项下的金融资产从资产负债表转出。</t>
  </si>
  <si>
    <t>投资</t>
  </si>
  <si>
    <t>[127号文]单家商业银行对单一金融机构法人的不含结算性同业存款的同业融出资金，扣除风险权重为零的资产后的净额，不得超过该银行一级资本的50%。</t>
  </si>
  <si>
    <t>[127号文]买入返售（卖出回购）业务项下的金融资产应当为银行承兑汇票，债券、央票等在银行间市场、证券交易所市场交易的具有合理公允价值和较高流动性的金融资产。</t>
  </si>
  <si>
    <t>其他分类</t>
  </si>
  <si>
    <t>标准资产</t>
  </si>
  <si>
    <t>银行承兑汇票</t>
  </si>
  <si>
    <t>债券</t>
  </si>
  <si>
    <t>央票</t>
  </si>
  <si>
    <t>非标资产</t>
  </si>
  <si>
    <t>信托受益权</t>
  </si>
  <si>
    <t>地方城投</t>
  </si>
  <si>
    <t>地方融资平台的基建投资回收周期长，回报率低，因此需要的信贷要具有期限长和到期需展期的特点。该政策规定同业借款最长期限且业务到期后不准展期，这几乎断绝了地方城投获取长期限信贷资金的来源。</t>
  </si>
</sst>
</file>

<file path=xl/styles.xml><?xml version="1.0" encoding="utf-8"?>
<styleSheet xmlns="http://schemas.openxmlformats.org/spreadsheetml/2006/main">
  <numFmts count="5">
    <numFmt numFmtId="176" formatCode="_ * #,##0.00_ ;_ * \-#,##0.00_ ;_ * &quot;-&quot;??_ ;_ @_ "/>
    <numFmt numFmtId="177" formatCode="0.0"/>
    <numFmt numFmtId="42" formatCode="_(&quot;$&quot;* #,##0_);_(&quot;$&quot;* \(#,##0\);_(&quot;$&quot;* &quot;-&quot;_);_(@_)"/>
    <numFmt numFmtId="178" formatCode="_ * #,##0_ ;_ * \-#,##0_ ;_ * &quot;-&quot;_ ;_ @_ "/>
    <numFmt numFmtId="44" formatCode="_(&quot;$&quot;* #,##0.00_);_(&quot;$&quot;* \(#,##0.00\);_(&quot;$&quot;* &quot;-&quot;??_);_(@_)"/>
  </numFmts>
  <fonts count="24">
    <font>
      <sz val="11"/>
      <color theme="1"/>
      <name val="Calibri"/>
      <charset val="134"/>
      <scheme val="minor"/>
    </font>
    <font>
      <b/>
      <sz val="16"/>
      <color theme="1"/>
      <name val="Calibri"/>
      <charset val="134"/>
      <scheme val="minor"/>
    </font>
    <font>
      <b/>
      <sz val="11"/>
      <color theme="1"/>
      <name val="Calibri"/>
      <charset val="134"/>
      <scheme val="minor"/>
    </font>
    <font>
      <sz val="11"/>
      <color rgb="FFFF0000"/>
      <name val="Calibri"/>
      <charset val="134"/>
      <scheme val="minor"/>
    </font>
    <font>
      <sz val="11"/>
      <color theme="1"/>
      <name val="Calibri"/>
      <charset val="134"/>
      <scheme val="minor"/>
    </font>
    <font>
      <sz val="11"/>
      <color theme="0"/>
      <name val="Calibri"/>
      <charset val="0"/>
      <scheme val="minor"/>
    </font>
    <font>
      <sz val="11"/>
      <color rgb="FFFA7D00"/>
      <name val="Calibri"/>
      <charset val="0"/>
      <scheme val="minor"/>
    </font>
    <font>
      <sz val="11"/>
      <color rgb="FF006100"/>
      <name val="Calibri"/>
      <charset val="0"/>
      <scheme val="minor"/>
    </font>
    <font>
      <sz val="11"/>
      <color theme="1"/>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s>
  <fills count="34">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8" fillId="5" borderId="0" applyNumberFormat="0" applyBorder="0" applyAlignment="0" applyProtection="0">
      <alignment vertical="center"/>
    </xf>
    <xf numFmtId="176" fontId="4" fillId="0" borderId="0" applyFont="0" applyFill="0" applyBorder="0" applyAlignment="0" applyProtection="0">
      <alignment vertical="center"/>
    </xf>
    <xf numFmtId="178"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6" fillId="11" borderId="9" applyNumberFormat="0" applyAlignment="0" applyProtection="0">
      <alignment vertical="center"/>
    </xf>
    <xf numFmtId="0" fontId="14" fillId="0" borderId="8" applyNumberFormat="0" applyFill="0" applyAlignment="0" applyProtection="0">
      <alignment vertical="center"/>
    </xf>
    <xf numFmtId="0" fontId="4" fillId="13" borderId="11" applyNumberFormat="0" applyFont="0" applyAlignment="0" applyProtection="0">
      <alignment vertical="center"/>
    </xf>
    <xf numFmtId="0" fontId="11" fillId="0" borderId="0" applyNumberFormat="0" applyFill="0" applyBorder="0" applyAlignment="0" applyProtection="0">
      <alignment vertical="center"/>
    </xf>
    <xf numFmtId="0" fontId="5" fillId="16" borderId="0" applyNumberFormat="0" applyBorder="0" applyAlignment="0" applyProtection="0">
      <alignment vertical="center"/>
    </xf>
    <xf numFmtId="0" fontId="13" fillId="0" borderId="0" applyNumberFormat="0" applyFill="0" applyBorder="0" applyAlignment="0" applyProtection="0">
      <alignment vertical="center"/>
    </xf>
    <xf numFmtId="0" fontId="8" fillId="18" borderId="0" applyNumberFormat="0" applyBorder="0" applyAlignment="0" applyProtection="0">
      <alignment vertical="center"/>
    </xf>
    <xf numFmtId="0" fontId="19" fillId="0" borderId="0" applyNumberFormat="0" applyFill="0" applyBorder="0" applyAlignment="0" applyProtection="0">
      <alignment vertical="center"/>
    </xf>
    <xf numFmtId="0" fontId="8" fillId="22"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13" applyNumberFormat="0" applyFill="0" applyAlignment="0" applyProtection="0">
      <alignment vertical="center"/>
    </xf>
    <xf numFmtId="0" fontId="23" fillId="0" borderId="0" applyNumberFormat="0" applyFill="0" applyBorder="0" applyAlignment="0" applyProtection="0">
      <alignment vertical="center"/>
    </xf>
    <xf numFmtId="0" fontId="17" fillId="12" borderId="10" applyNumberFormat="0" applyAlignment="0" applyProtection="0">
      <alignment vertical="center"/>
    </xf>
    <xf numFmtId="0" fontId="5" fillId="24" borderId="0" applyNumberFormat="0" applyBorder="0" applyAlignment="0" applyProtection="0">
      <alignment vertical="center"/>
    </xf>
    <xf numFmtId="0" fontId="7" fillId="4" borderId="0" applyNumberFormat="0" applyBorder="0" applyAlignment="0" applyProtection="0">
      <alignment vertical="center"/>
    </xf>
    <xf numFmtId="0" fontId="18" fillId="19" borderId="12" applyNumberFormat="0" applyAlignment="0" applyProtection="0">
      <alignment vertical="center"/>
    </xf>
    <xf numFmtId="0" fontId="8" fillId="6" borderId="0" applyNumberFormat="0" applyBorder="0" applyAlignment="0" applyProtection="0">
      <alignment vertical="center"/>
    </xf>
    <xf numFmtId="0" fontId="20" fillId="19" borderId="10" applyNumberFormat="0" applyAlignment="0" applyProtection="0">
      <alignment vertical="center"/>
    </xf>
    <xf numFmtId="0" fontId="6" fillId="0" borderId="6" applyNumberFormat="0" applyFill="0" applyAlignment="0" applyProtection="0">
      <alignment vertical="center"/>
    </xf>
    <xf numFmtId="0" fontId="9" fillId="0" borderId="7" applyNumberFormat="0" applyFill="0" applyAlignment="0" applyProtection="0">
      <alignment vertical="center"/>
    </xf>
    <xf numFmtId="0" fontId="10" fillId="8" borderId="0" applyNumberFormat="0" applyBorder="0" applyAlignment="0" applyProtection="0">
      <alignment vertical="center"/>
    </xf>
    <xf numFmtId="0" fontId="12" fillId="10" borderId="0" applyNumberFormat="0" applyBorder="0" applyAlignment="0" applyProtection="0">
      <alignment vertical="center"/>
    </xf>
    <xf numFmtId="0" fontId="5" fillId="3" borderId="0" applyNumberFormat="0" applyBorder="0" applyAlignment="0" applyProtection="0">
      <alignment vertical="center"/>
    </xf>
    <xf numFmtId="0" fontId="8" fillId="17" borderId="0" applyNumberFormat="0" applyBorder="0" applyAlignment="0" applyProtection="0">
      <alignment vertical="center"/>
    </xf>
    <xf numFmtId="0" fontId="5" fillId="7" borderId="0" applyNumberFormat="0" applyBorder="0" applyAlignment="0" applyProtection="0">
      <alignment vertical="center"/>
    </xf>
    <xf numFmtId="0" fontId="5" fillId="9" borderId="0" applyNumberFormat="0" applyBorder="0" applyAlignment="0" applyProtection="0">
      <alignment vertical="center"/>
    </xf>
    <xf numFmtId="0" fontId="8" fillId="27" borderId="0" applyNumberFormat="0" applyBorder="0" applyAlignment="0" applyProtection="0">
      <alignment vertical="center"/>
    </xf>
    <xf numFmtId="0" fontId="8" fillId="21"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5" fillId="33" borderId="0" applyNumberFormat="0" applyBorder="0" applyAlignment="0" applyProtection="0">
      <alignment vertical="center"/>
    </xf>
    <xf numFmtId="0" fontId="8" fillId="26" borderId="0" applyNumberFormat="0" applyBorder="0" applyAlignment="0" applyProtection="0">
      <alignment vertical="center"/>
    </xf>
    <xf numFmtId="0" fontId="8" fillId="20" borderId="0" applyNumberFormat="0" applyBorder="0" applyAlignment="0" applyProtection="0">
      <alignment vertical="center"/>
    </xf>
    <xf numFmtId="0" fontId="5" fillId="29" borderId="0" applyNumberFormat="0" applyBorder="0" applyAlignment="0" applyProtection="0">
      <alignment vertical="center"/>
    </xf>
    <xf numFmtId="0" fontId="8" fillId="23"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8" fillId="14" borderId="0" applyNumberFormat="0" applyBorder="0" applyAlignment="0" applyProtection="0">
      <alignment vertical="center"/>
    </xf>
    <xf numFmtId="0" fontId="5" fillId="28" borderId="0" applyNumberFormat="0" applyBorder="0" applyAlignment="0" applyProtection="0">
      <alignment vertical="center"/>
    </xf>
  </cellStyleXfs>
  <cellXfs count="32">
    <xf numFmtId="0" fontId="0" fillId="0" borderId="0" xfId="0"/>
    <xf numFmtId="0" fontId="0" fillId="0" borderId="0" xfId="0" applyNumberFormat="1" applyFont="1" applyFill="1" applyAlignment="1"/>
    <xf numFmtId="0" fontId="1" fillId="0" borderId="0" xfId="0" applyFont="1" applyAlignment="1">
      <alignment horizontal="left" vertical="center"/>
    </xf>
    <xf numFmtId="0" fontId="0" fillId="0" borderId="1" xfId="0" applyBorder="1"/>
    <xf numFmtId="0" fontId="2" fillId="0" borderId="1" xfId="0" applyFont="1" applyBorder="1"/>
    <xf numFmtId="1" fontId="2" fillId="0" borderId="1" xfId="0" applyNumberFormat="1" applyFont="1" applyBorder="1"/>
    <xf numFmtId="3" fontId="0" fillId="0" borderId="1" xfId="0" applyNumberFormat="1" applyBorder="1"/>
    <xf numFmtId="10" fontId="0" fillId="0" borderId="1" xfId="0" applyNumberFormat="1" applyBorder="1"/>
    <xf numFmtId="10" fontId="3" fillId="0" borderId="1" xfId="0" applyNumberFormat="1" applyFont="1" applyBorder="1"/>
    <xf numFmtId="177" fontId="0" fillId="0" borderId="1" xfId="0" applyNumberFormat="1" applyBorder="1"/>
    <xf numFmtId="0" fontId="1" fillId="0" borderId="0" xfId="0" applyFont="1" applyBorder="1" applyAlignment="1">
      <alignment horizontal="left"/>
    </xf>
    <xf numFmtId="1" fontId="0" fillId="0" borderId="0" xfId="0" applyNumberFormat="1"/>
    <xf numFmtId="0" fontId="1" fillId="0" borderId="2" xfId="0" applyFont="1" applyBorder="1" applyAlignment="1">
      <alignment horizontal="left" vertical="center"/>
    </xf>
    <xf numFmtId="0" fontId="0" fillId="0" borderId="2" xfId="0" applyBorder="1" applyAlignment="1"/>
    <xf numFmtId="10" fontId="3" fillId="2" borderId="1" xfId="0" applyNumberFormat="1" applyFont="1" applyFill="1" applyBorder="1"/>
    <xf numFmtId="0" fontId="1" fillId="0" borderId="2" xfId="0" applyFont="1" applyBorder="1" applyAlignment="1">
      <alignment horizontal="left"/>
    </xf>
    <xf numFmtId="3" fontId="0" fillId="0" borderId="1" xfId="0" applyNumberFormat="1" applyFont="1" applyBorder="1"/>
    <xf numFmtId="0" fontId="0" fillId="0" borderId="1" xfId="0" applyBorder="1"/>
    <xf numFmtId="0" fontId="2" fillId="0" borderId="1" xfId="0" applyFont="1" applyBorder="1" applyAlignment="1">
      <alignment horizontal="left"/>
    </xf>
    <xf numFmtId="3" fontId="0" fillId="0" borderId="1" xfId="0" applyNumberFormat="1" applyBorder="1"/>
    <xf numFmtId="3" fontId="4" fillId="0" borderId="1" xfId="0" applyNumberFormat="1" applyFont="1" applyFill="1" applyBorder="1" applyAlignment="1"/>
    <xf numFmtId="10" fontId="0" fillId="0" borderId="1" xfId="0" applyNumberFormat="1" applyBorder="1"/>
    <xf numFmtId="0" fontId="0" fillId="0" borderId="1" xfId="0" applyBorder="1"/>
    <xf numFmtId="0" fontId="0" fillId="0" borderId="0" xfId="0" applyBorder="1"/>
    <xf numFmtId="0" fontId="2" fillId="0" borderId="1"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10" fontId="4" fillId="0" borderId="1" xfId="0" applyNumberFormat="1" applyFont="1" applyFill="1" applyBorder="1" applyAlignment="1"/>
    <xf numFmtId="0" fontId="0" fillId="0" borderId="5" xfId="0" applyBorder="1" applyAlignment="1">
      <alignment horizontal="left"/>
    </xf>
    <xf numFmtId="10" fontId="4" fillId="0" borderId="1" xfId="0" applyNumberFormat="1" applyFont="1" applyFill="1" applyBorder="1" applyAlignment="1"/>
    <xf numFmtId="3" fontId="4" fillId="0" borderId="1" xfId="0" applyNumberFormat="1" applyFont="1" applyFill="1" applyBorder="1" applyAlignment="1"/>
    <xf numFmtId="3" fontId="0" fillId="0" borderId="1" xfId="0" applyNumberForma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9">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
      <fill>
        <patternFill patternType="solid">
          <bgColor theme="8" tint="0.799981688894314"/>
        </patternFill>
      </fill>
    </dxf>
  </dxf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47"/>
  <sheetViews>
    <sheetView workbookViewId="0">
      <selection activeCell="S38" sqref="S38"/>
    </sheetView>
  </sheetViews>
  <sheetFormatPr defaultColWidth="9.14285714285714" defaultRowHeight="15"/>
  <cols>
    <col min="1" max="1" width="5.85714285714286" style="22" customWidth="1"/>
    <col min="2" max="2" width="10.1428571428571" style="22" customWidth="1"/>
    <col min="3" max="3" width="14.8571428571429" style="22" customWidth="1"/>
    <col min="4" max="4" width="7.71428571428571" style="22" customWidth="1"/>
    <col min="5" max="5" width="13.7142857142857" style="22" customWidth="1"/>
    <col min="6" max="6" width="6.71428571428571" style="22" customWidth="1"/>
    <col min="7" max="7" width="13.7142857142857" style="22" customWidth="1"/>
    <col min="8" max="8" width="6.71428571428571" style="22" customWidth="1"/>
    <col min="9" max="9" width="16" style="22" customWidth="1"/>
    <col min="10" max="10" width="7.71428571428571" style="22" customWidth="1"/>
    <col min="11" max="12" width="16" style="22" customWidth="1"/>
    <col min="13" max="13" width="14.8571428571429" style="22" customWidth="1"/>
    <col min="14" max="14" width="6.71428571428571" style="22" customWidth="1"/>
    <col min="15" max="15" width="13.7142857142857" style="22" customWidth="1"/>
    <col min="16" max="16" width="6.71428571428571" style="22" customWidth="1"/>
    <col min="17" max="17" width="13.7142857142857" style="22" customWidth="1"/>
    <col min="18" max="18" width="6.71428571428571" style="22" customWidth="1"/>
    <col min="19" max="19" width="16" style="22" customWidth="1"/>
    <col min="20" max="20" width="7.71428571428571" style="22" customWidth="1"/>
    <col min="21" max="23" width="16" style="22" customWidth="1"/>
    <col min="24" max="26" width="9.14285714285714" style="22"/>
    <col min="27" max="16384" width="9.14285714285714" style="23"/>
  </cols>
  <sheetData>
    <row r="1" spans="3:21">
      <c r="C1" s="24">
        <v>2016</v>
      </c>
      <c r="D1" s="24"/>
      <c r="E1" s="24"/>
      <c r="F1" s="24"/>
      <c r="G1" s="24"/>
      <c r="H1" s="24"/>
      <c r="I1" s="24"/>
      <c r="J1" s="24"/>
      <c r="K1" s="24"/>
      <c r="L1" s="24"/>
      <c r="M1" s="24"/>
      <c r="N1" s="24"/>
      <c r="O1" s="24"/>
      <c r="P1" s="24"/>
      <c r="Q1" s="24"/>
      <c r="R1" s="24"/>
      <c r="S1" s="24"/>
      <c r="T1" s="24"/>
      <c r="U1" s="24"/>
    </row>
    <row r="2" spans="3:22">
      <c r="C2" s="25" t="s">
        <v>0</v>
      </c>
      <c r="D2" s="26"/>
      <c r="E2" s="26"/>
      <c r="F2" s="26"/>
      <c r="G2" s="26"/>
      <c r="H2" s="26"/>
      <c r="I2" s="26"/>
      <c r="J2" s="26"/>
      <c r="K2" s="26"/>
      <c r="L2" s="28"/>
      <c r="M2" s="25" t="s">
        <v>1</v>
      </c>
      <c r="N2" s="26"/>
      <c r="O2" s="26"/>
      <c r="P2" s="26"/>
      <c r="Q2" s="26"/>
      <c r="R2" s="26"/>
      <c r="S2" s="26"/>
      <c r="T2" s="26"/>
      <c r="U2" s="26"/>
      <c r="V2" s="28"/>
    </row>
    <row r="3" spans="3:23">
      <c r="C3" s="22" t="s">
        <v>2</v>
      </c>
      <c r="D3" s="22" t="s">
        <v>3</v>
      </c>
      <c r="E3" s="22" t="s">
        <v>4</v>
      </c>
      <c r="F3" s="22" t="s">
        <v>3</v>
      </c>
      <c r="G3" s="22" t="s">
        <v>5</v>
      </c>
      <c r="H3" s="22" t="s">
        <v>3</v>
      </c>
      <c r="I3" s="22" t="s">
        <v>6</v>
      </c>
      <c r="J3" s="22" t="s">
        <v>3</v>
      </c>
      <c r="K3" s="22" t="s">
        <v>7</v>
      </c>
      <c r="L3" s="22" t="s">
        <v>0</v>
      </c>
      <c r="M3" s="22" t="s">
        <v>8</v>
      </c>
      <c r="N3" s="22" t="s">
        <v>3</v>
      </c>
      <c r="O3" s="22" t="s">
        <v>9</v>
      </c>
      <c r="P3" s="22" t="s">
        <v>3</v>
      </c>
      <c r="Q3" s="22" t="s">
        <v>10</v>
      </c>
      <c r="R3" s="22" t="s">
        <v>3</v>
      </c>
      <c r="S3" s="22" t="s">
        <v>11</v>
      </c>
      <c r="T3" s="22" t="s">
        <v>3</v>
      </c>
      <c r="U3" s="22" t="s">
        <v>7</v>
      </c>
      <c r="V3" s="22" t="s">
        <v>1</v>
      </c>
      <c r="W3" s="22" t="s">
        <v>12</v>
      </c>
    </row>
    <row r="4" spans="1:23">
      <c r="A4" s="3" t="s">
        <v>13</v>
      </c>
      <c r="B4" s="22" t="s">
        <v>14</v>
      </c>
      <c r="C4" s="20">
        <v>34335000000</v>
      </c>
      <c r="D4" s="27">
        <f>C4/L4</f>
        <v>0.321808161658575</v>
      </c>
      <c r="E4" s="20"/>
      <c r="F4" s="27">
        <f>E4/L4</f>
        <v>0</v>
      </c>
      <c r="G4" s="20">
        <v>1898000000</v>
      </c>
      <c r="H4" s="27">
        <f>G4/L4</f>
        <v>0.0177891915196731</v>
      </c>
      <c r="I4" s="20">
        <v>47666000000</v>
      </c>
      <c r="J4" s="27">
        <f>I4/L4</f>
        <v>0.446754269218513</v>
      </c>
      <c r="K4" s="20">
        <f>L4-C4-E4-G4-I4</f>
        <v>22795000000</v>
      </c>
      <c r="L4" s="20">
        <v>106694000000</v>
      </c>
      <c r="M4" s="20">
        <v>2688000000</v>
      </c>
      <c r="N4" s="27">
        <f>M4/V4</f>
        <v>0.0125131509119517</v>
      </c>
      <c r="O4" s="20">
        <v>5527000000</v>
      </c>
      <c r="P4" s="27">
        <f>O4/V4</f>
        <v>0.0257292355246865</v>
      </c>
      <c r="Q4" s="20">
        <v>1012000000</v>
      </c>
      <c r="R4" s="27">
        <f>Q4/V4</f>
        <v>0.00471105235226754</v>
      </c>
      <c r="S4" s="20">
        <f>36918000000+79751000000</f>
        <v>116669000000</v>
      </c>
      <c r="T4" s="29">
        <f>S4/V4</f>
        <v>0.543116370441405</v>
      </c>
      <c r="U4" s="30">
        <f>V4-M4-O4-Q4</f>
        <v>205587000000</v>
      </c>
      <c r="V4" s="31">
        <v>214814000000</v>
      </c>
      <c r="W4" s="31">
        <f>V4-L4</f>
        <v>108120000000</v>
      </c>
    </row>
    <row r="5" spans="1:23">
      <c r="A5" s="3" t="s">
        <v>13</v>
      </c>
      <c r="B5" s="3" t="s">
        <v>15</v>
      </c>
      <c r="C5" s="20">
        <v>49291000000</v>
      </c>
      <c r="D5" s="27">
        <f>C5/L5</f>
        <v>0.397636334301388</v>
      </c>
      <c r="E5" s="20">
        <v>3605000000</v>
      </c>
      <c r="F5" s="27">
        <f>E5/L5</f>
        <v>0.029081961923201</v>
      </c>
      <c r="G5" s="20">
        <v>2058000000</v>
      </c>
      <c r="H5" s="27">
        <f>G5/L5</f>
        <v>0.0166021297192643</v>
      </c>
      <c r="I5" s="20">
        <v>42313000000</v>
      </c>
      <c r="J5" s="27">
        <f>I5/L5</f>
        <v>0.341343981929655</v>
      </c>
      <c r="K5" s="20">
        <f>L5-C5-E5-G5</f>
        <v>69006000000</v>
      </c>
      <c r="L5" s="20">
        <v>123960000000</v>
      </c>
      <c r="M5" s="20">
        <v>2052000000</v>
      </c>
      <c r="N5" s="27">
        <f>M5/V5</f>
        <v>0.00868464823365597</v>
      </c>
      <c r="O5" s="20">
        <v>1132000000</v>
      </c>
      <c r="P5" s="27">
        <f>O5/V5</f>
        <v>0.00479094629653926</v>
      </c>
      <c r="Q5" s="20">
        <v>4511000000</v>
      </c>
      <c r="R5" s="27">
        <f>Q5/V5</f>
        <v>0.0190918363460147</v>
      </c>
      <c r="S5" s="20">
        <v>92890000000</v>
      </c>
      <c r="T5" s="29">
        <f>S5/V5</f>
        <v>0.39313692710736</v>
      </c>
      <c r="U5" s="30">
        <f>V5-M5-O5-Q5</f>
        <v>228584000000</v>
      </c>
      <c r="V5" s="31">
        <v>236279000000</v>
      </c>
      <c r="W5" s="31">
        <f>V5-L5</f>
        <v>112319000000</v>
      </c>
    </row>
    <row r="6" spans="1:23">
      <c r="A6" s="3" t="s">
        <v>13</v>
      </c>
      <c r="B6" s="3" t="s">
        <v>16</v>
      </c>
      <c r="C6" s="20">
        <v>12163000000</v>
      </c>
      <c r="D6" s="27">
        <f>C6/L6</f>
        <v>0.150372128674925</v>
      </c>
      <c r="E6" s="20">
        <v>5032000000</v>
      </c>
      <c r="F6" s="27">
        <f>E6/L6</f>
        <v>0.0622110130306852</v>
      </c>
      <c r="G6" s="20">
        <v>2973000000</v>
      </c>
      <c r="H6" s="27">
        <f>G6/L6</f>
        <v>0.0367554335731771</v>
      </c>
      <c r="I6" s="20">
        <v>46000000000</v>
      </c>
      <c r="J6" s="27">
        <f>I6/L6</f>
        <v>0.568701629453799</v>
      </c>
      <c r="K6" s="20">
        <f>L6-C6-E6-G6</f>
        <v>60718000000</v>
      </c>
      <c r="L6" s="20">
        <v>80886000000</v>
      </c>
      <c r="M6" s="20">
        <v>875000000</v>
      </c>
      <c r="N6" s="27">
        <f>M6/V6</f>
        <v>0.00406068284442712</v>
      </c>
      <c r="O6" s="20">
        <v>4743000000</v>
      </c>
      <c r="P6" s="27">
        <f>O6/V6</f>
        <v>0.0220112214069918</v>
      </c>
      <c r="Q6" s="20">
        <v>4736000000</v>
      </c>
      <c r="R6" s="27">
        <f>Q6/V6</f>
        <v>0.0219787359442364</v>
      </c>
      <c r="S6" s="20">
        <f>82573000000+64829000000</f>
        <v>147402000000</v>
      </c>
      <c r="T6" s="29">
        <f>S6/V6</f>
        <v>0.684060311581996</v>
      </c>
      <c r="U6" s="30">
        <f>V6-M6-O6-Q6</f>
        <v>205127000000</v>
      </c>
      <c r="V6" s="31">
        <v>215481000000</v>
      </c>
      <c r="W6" s="31">
        <f>V6-L6</f>
        <v>134595000000</v>
      </c>
    </row>
    <row r="7" spans="1:23">
      <c r="A7" s="3" t="s">
        <v>13</v>
      </c>
      <c r="B7" s="3" t="s">
        <v>17</v>
      </c>
      <c r="C7" s="20">
        <v>8531000000</v>
      </c>
      <c r="D7" s="27">
        <f>C7/L7</f>
        <v>0.155936974482708</v>
      </c>
      <c r="E7" s="20"/>
      <c r="F7" s="27">
        <f>E7/L7</f>
        <v>0</v>
      </c>
      <c r="G7" s="20"/>
      <c r="H7" s="27">
        <f>G7/L7</f>
        <v>0</v>
      </c>
      <c r="I7" s="20">
        <v>35895000000</v>
      </c>
      <c r="J7" s="27">
        <f>I7/L7</f>
        <v>0.656119763105944</v>
      </c>
      <c r="K7" s="20">
        <f>L7-C7-E7-G7</f>
        <v>46177000000</v>
      </c>
      <c r="L7" s="20">
        <v>54708000000</v>
      </c>
      <c r="M7" s="20">
        <v>8787000000</v>
      </c>
      <c r="N7" s="27">
        <f>M7/V7</f>
        <v>0.0674931446874208</v>
      </c>
      <c r="O7" s="20"/>
      <c r="P7" s="27">
        <f>O7/V7</f>
        <v>0</v>
      </c>
      <c r="Q7" s="20"/>
      <c r="R7" s="27">
        <f>Q7/V7</f>
        <v>0</v>
      </c>
      <c r="S7" s="20">
        <f>42403000000+42074000000</f>
        <v>84477000000</v>
      </c>
      <c r="T7" s="29">
        <f>S7/V7</f>
        <v>0.648869737539461</v>
      </c>
      <c r="U7" s="30">
        <f>V7-M7-O7-Q7</f>
        <v>121404000000</v>
      </c>
      <c r="V7" s="31">
        <v>130191000000</v>
      </c>
      <c r="W7" s="31">
        <f>V7-L7</f>
        <v>75483000000</v>
      </c>
    </row>
    <row r="8" spans="1:23">
      <c r="A8" s="3" t="s">
        <v>13</v>
      </c>
      <c r="B8" s="3" t="s">
        <v>18</v>
      </c>
      <c r="C8" s="20">
        <v>44314000000</v>
      </c>
      <c r="D8" s="27">
        <f>C8/L8</f>
        <v>0.138639819293317</v>
      </c>
      <c r="E8" s="20"/>
      <c r="F8" s="27">
        <f>E8/L8</f>
        <v>0</v>
      </c>
      <c r="G8" s="20"/>
      <c r="H8" s="27">
        <f>G8/L8</f>
        <v>0</v>
      </c>
      <c r="I8" s="20">
        <v>257850000000</v>
      </c>
      <c r="J8" s="27">
        <f>I8/L8</f>
        <v>0.806703917605762</v>
      </c>
      <c r="K8" s="20">
        <f>L8-C8-E8-G8</f>
        <v>275320000000</v>
      </c>
      <c r="L8" s="20">
        <v>319634000000</v>
      </c>
      <c r="M8" s="20">
        <v>31285000000</v>
      </c>
      <c r="N8" s="27">
        <f>M8/V8</f>
        <v>0.039527214838025</v>
      </c>
      <c r="O8" s="20"/>
      <c r="P8" s="27">
        <f>O8/V8</f>
        <v>0</v>
      </c>
      <c r="Q8" s="20"/>
      <c r="R8" s="27">
        <f>Q8/V8</f>
        <v>0</v>
      </c>
      <c r="S8" s="20">
        <f>160106000000+355313000000</f>
        <v>515419000000</v>
      </c>
      <c r="T8" s="29">
        <f>S8/V8</f>
        <v>0.65120912720473</v>
      </c>
      <c r="U8" s="30">
        <f>V8-M8-O8-Q8</f>
        <v>760195000000</v>
      </c>
      <c r="V8" s="31">
        <v>791480000000</v>
      </c>
      <c r="W8" s="31">
        <f>V8-L8</f>
        <v>471846000000</v>
      </c>
    </row>
    <row r="9" spans="9:23">
      <c r="I9" s="20"/>
      <c r="S9" s="20"/>
      <c r="V9" s="31"/>
      <c r="W9" s="31"/>
    </row>
    <row r="10" spans="9:23">
      <c r="I10" s="20"/>
      <c r="S10" s="20"/>
      <c r="V10" s="31"/>
      <c r="W10" s="31"/>
    </row>
    <row r="11" spans="9:23">
      <c r="I11" s="20"/>
      <c r="S11" s="20"/>
      <c r="V11" s="31"/>
      <c r="W11" s="31"/>
    </row>
    <row r="12" spans="9:23">
      <c r="I12" s="20"/>
      <c r="S12" s="20"/>
      <c r="V12" s="31"/>
      <c r="W12" s="31"/>
    </row>
    <row r="13" spans="9:23">
      <c r="I13" s="20"/>
      <c r="S13" s="20"/>
      <c r="V13" s="31"/>
      <c r="W13" s="31"/>
    </row>
    <row r="14" spans="9:23">
      <c r="I14" s="20"/>
      <c r="S14" s="20"/>
      <c r="V14" s="31"/>
      <c r="W14" s="31"/>
    </row>
    <row r="15" spans="9:23">
      <c r="I15" s="20"/>
      <c r="S15" s="20"/>
      <c r="V15" s="31"/>
      <c r="W15" s="31"/>
    </row>
    <row r="16" spans="9:23">
      <c r="I16" s="20"/>
      <c r="S16" s="20"/>
      <c r="V16" s="31"/>
      <c r="W16" s="31"/>
    </row>
    <row r="17" spans="9:23">
      <c r="I17" s="20"/>
      <c r="S17" s="20"/>
      <c r="V17" s="31"/>
      <c r="W17" s="31"/>
    </row>
    <row r="18" spans="9:23">
      <c r="I18" s="20"/>
      <c r="S18" s="20"/>
      <c r="V18" s="31"/>
      <c r="W18" s="31"/>
    </row>
    <row r="19" spans="9:23">
      <c r="I19" s="20"/>
      <c r="S19" s="20"/>
      <c r="V19" s="31"/>
      <c r="W19" s="31"/>
    </row>
    <row r="20" spans="9:23">
      <c r="I20" s="20"/>
      <c r="S20" s="20"/>
      <c r="V20" s="31"/>
      <c r="W20" s="31"/>
    </row>
    <row r="21" spans="9:23">
      <c r="I21" s="20"/>
      <c r="S21" s="20"/>
      <c r="V21" s="31"/>
      <c r="W21" s="31"/>
    </row>
    <row r="22" spans="9:23">
      <c r="I22" s="20"/>
      <c r="S22" s="20"/>
      <c r="V22" s="31"/>
      <c r="W22" s="31"/>
    </row>
    <row r="23" spans="9:23">
      <c r="I23" s="20"/>
      <c r="S23" s="20"/>
      <c r="V23" s="31"/>
      <c r="W23" s="31"/>
    </row>
    <row r="24" spans="9:23">
      <c r="I24" s="20"/>
      <c r="S24" s="20"/>
      <c r="V24" s="31"/>
      <c r="W24" s="31"/>
    </row>
    <row r="25" spans="9:23">
      <c r="I25" s="20"/>
      <c r="S25" s="20"/>
      <c r="V25" s="31"/>
      <c r="W25" s="31"/>
    </row>
    <row r="26" spans="9:23">
      <c r="I26" s="20"/>
      <c r="S26" s="20"/>
      <c r="V26" s="31"/>
      <c r="W26" s="31"/>
    </row>
    <row r="27" spans="9:23">
      <c r="I27" s="20"/>
      <c r="S27" s="20"/>
      <c r="V27" s="31"/>
      <c r="W27" s="31"/>
    </row>
    <row r="28" spans="9:23">
      <c r="I28" s="20"/>
      <c r="S28" s="20"/>
      <c r="V28" s="31"/>
      <c r="W28" s="31"/>
    </row>
    <row r="29" spans="9:23">
      <c r="I29" s="20"/>
      <c r="S29" s="20"/>
      <c r="V29" s="31"/>
      <c r="W29" s="31"/>
    </row>
    <row r="30" spans="9:23">
      <c r="I30" s="20"/>
      <c r="S30" s="20"/>
      <c r="V30" s="31"/>
      <c r="W30" s="31"/>
    </row>
    <row r="31" spans="9:23">
      <c r="I31" s="20"/>
      <c r="S31" s="20"/>
      <c r="V31" s="31"/>
      <c r="W31" s="31"/>
    </row>
    <row r="32" spans="9:22">
      <c r="I32" s="20"/>
      <c r="S32" s="20"/>
      <c r="V32" s="31"/>
    </row>
    <row r="33" spans="9:19">
      <c r="I33" s="20"/>
      <c r="S33" s="20"/>
    </row>
    <row r="34" spans="9:19">
      <c r="I34" s="20"/>
      <c r="S34" s="20"/>
    </row>
    <row r="35" spans="9:19">
      <c r="I35" s="20"/>
      <c r="S35" s="20"/>
    </row>
    <row r="36" spans="9:19">
      <c r="I36" s="20"/>
      <c r="S36" s="20"/>
    </row>
    <row r="37" spans="9:19">
      <c r="I37" s="20"/>
      <c r="S37" s="20"/>
    </row>
    <row r="38" spans="9:19">
      <c r="I38" s="20"/>
      <c r="S38" s="20"/>
    </row>
    <row r="39" spans="9:19">
      <c r="I39" s="20"/>
      <c r="S39" s="20"/>
    </row>
    <row r="40" spans="9:19">
      <c r="I40" s="20"/>
      <c r="S40" s="20"/>
    </row>
    <row r="41" spans="9:19">
      <c r="I41" s="20"/>
      <c r="S41" s="20"/>
    </row>
    <row r="42" spans="9:19">
      <c r="I42" s="20"/>
      <c r="S42" s="20"/>
    </row>
    <row r="43" spans="9:19">
      <c r="I43" s="20"/>
      <c r="S43" s="20"/>
    </row>
    <row r="44" spans="9:19">
      <c r="I44" s="20"/>
      <c r="S44" s="20"/>
    </row>
    <row r="45" spans="9:19">
      <c r="I45" s="20"/>
      <c r="S45" s="20"/>
    </row>
    <row r="46" spans="9:19">
      <c r="I46" s="20"/>
      <c r="S46" s="20"/>
    </row>
    <row r="47" spans="9:19">
      <c r="I47" s="20"/>
      <c r="S47" s="20"/>
    </row>
  </sheetData>
  <mergeCells count="3">
    <mergeCell ref="C1:Q1"/>
    <mergeCell ref="C2:L2"/>
    <mergeCell ref="M2:V2"/>
  </mergeCells>
  <conditionalFormatting sqref="F4">
    <cfRule type="expression" dxfId="0" priority="24">
      <formula>MOD(ROW(),2)=0</formula>
    </cfRule>
  </conditionalFormatting>
  <conditionalFormatting sqref="I4">
    <cfRule type="expression" dxfId="1" priority="6">
      <formula>MOD(ROW(),2)=0</formula>
    </cfRule>
  </conditionalFormatting>
  <conditionalFormatting sqref="N4">
    <cfRule type="expression" dxfId="2" priority="22">
      <formula>MOD(ROW(),2)=0</formula>
    </cfRule>
  </conditionalFormatting>
  <conditionalFormatting sqref="P4">
    <cfRule type="expression" dxfId="3" priority="21">
      <formula>MOD(ROW(),2)=0</formula>
    </cfRule>
  </conditionalFormatting>
  <conditionalFormatting sqref="S4">
    <cfRule type="expression" dxfId="4" priority="5">
      <formula>MOD(ROW(),2)=0</formula>
    </cfRule>
  </conditionalFormatting>
  <conditionalFormatting sqref="F5:F8">
    <cfRule type="expression" dxfId="5" priority="11">
      <formula>MOD(ROW(),2)=0</formula>
    </cfRule>
  </conditionalFormatting>
  <conditionalFormatting sqref="H5:H8">
    <cfRule type="expression" dxfId="6" priority="10">
      <formula>MOD(ROW(),2)=0</formula>
    </cfRule>
  </conditionalFormatting>
  <conditionalFormatting sqref="I5:I47">
    <cfRule type="expression" dxfId="7" priority="3">
      <formula>MOD(ROW(),2)=0</formula>
    </cfRule>
  </conditionalFormatting>
  <conditionalFormatting sqref="N5:N8">
    <cfRule type="expression" dxfId="8" priority="9">
      <formula>MOD(ROW(),2)=0</formula>
    </cfRule>
  </conditionalFormatting>
  <conditionalFormatting sqref="P5:P8">
    <cfRule type="expression" dxfId="9" priority="8">
      <formula>MOD(ROW(),2)=0</formula>
    </cfRule>
  </conditionalFormatting>
  <conditionalFormatting sqref="R5:R8">
    <cfRule type="expression" dxfId="10" priority="7">
      <formula>MOD(ROW(),2)=0</formula>
    </cfRule>
  </conditionalFormatting>
  <conditionalFormatting sqref="S5:S47">
    <cfRule type="expression" dxfId="11" priority="4">
      <formula>MOD(ROW(),2)=0</formula>
    </cfRule>
  </conditionalFormatting>
  <conditionalFormatting sqref="V7:V32">
    <cfRule type="expression" dxfId="12" priority="1">
      <formula>MOD(ROW(),2)=0</formula>
    </cfRule>
  </conditionalFormatting>
  <conditionalFormatting sqref="W4:W31">
    <cfRule type="expression" dxfId="13" priority="2">
      <formula>MOD(ROW(),2)=0</formula>
    </cfRule>
  </conditionalFormatting>
  <conditionalFormatting sqref="A1:C2 A3:J3 G4 A4:E4 D1:Z1 P3:Z3 K3:M4 A5:B5 A9:H47 J9:R47 T9:U32 X4:Z31 W32:Z32 T33:Z47 A48:Z1048576 Q6:Q8 A6:C8 G6:G8 E6:E8 O3:O4 N2:N3 Q4 L6:M8 O6:O8 V6 U4:V4 D2:M2 O2:Z2">
    <cfRule type="expression" dxfId="14" priority="26">
      <formula>MOD(ROW(),2)=0</formula>
    </cfRule>
  </conditionalFormatting>
  <conditionalFormatting sqref="H4 J4:J8">
    <cfRule type="expression" dxfId="15" priority="23">
      <formula>MOD(ROW(),2)=0</formula>
    </cfRule>
  </conditionalFormatting>
  <conditionalFormatting sqref="R4 T4:T8">
    <cfRule type="expression" dxfId="16" priority="19">
      <formula>MOD(ROW(),2)=0</formula>
    </cfRule>
  </conditionalFormatting>
  <conditionalFormatting sqref="D6:D8 G5 C5:E5 K5:M5 O5 K6:K8 Q5 U5:V5 U6:U8">
    <cfRule type="expression" dxfId="17" priority="12">
      <formula>MOD(ROW(),2)=0</formula>
    </cfRule>
  </conditionalFormatting>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
  <sheetViews>
    <sheetView workbookViewId="0">
      <selection activeCell="A1" sqref="A1:J7"/>
    </sheetView>
  </sheetViews>
  <sheetFormatPr defaultColWidth="9.14285714285714" defaultRowHeight="15" outlineLevelRow="6"/>
  <cols>
    <col min="1" max="2" width="9.14285714285714" style="17"/>
    <col min="3" max="3" width="17.7142857142857" style="17"/>
    <col min="4" max="5" width="16" style="17"/>
    <col min="6" max="6" width="14.8571428571429" style="17"/>
    <col min="7" max="7" width="14.8571428571429" style="17" customWidth="1"/>
    <col min="8" max="8" width="17.7142857142857" style="17" customWidth="1"/>
    <col min="9" max="9" width="18.8571428571429" style="17" customWidth="1"/>
    <col min="10" max="10" width="12.8571428571429" style="17"/>
  </cols>
  <sheetData>
    <row r="1" spans="3:10">
      <c r="C1" s="18">
        <v>2016</v>
      </c>
      <c r="D1" s="18"/>
      <c r="E1" s="18"/>
      <c r="F1" s="18"/>
      <c r="G1" s="18"/>
      <c r="H1" s="18"/>
      <c r="I1" s="18"/>
      <c r="J1" s="18"/>
    </row>
    <row r="2" spans="3:10">
      <c r="C2" s="17" t="s">
        <v>2</v>
      </c>
      <c r="D2" s="17" t="s">
        <v>4</v>
      </c>
      <c r="E2" s="17" t="s">
        <v>19</v>
      </c>
      <c r="F2" s="19" t="s">
        <v>20</v>
      </c>
      <c r="G2" s="19" t="s">
        <v>5</v>
      </c>
      <c r="H2" s="19" t="s">
        <v>21</v>
      </c>
      <c r="I2" s="17" t="s">
        <v>22</v>
      </c>
      <c r="J2" s="17" t="s">
        <v>23</v>
      </c>
    </row>
    <row r="3" spans="1:10">
      <c r="A3" s="3" t="s">
        <v>13</v>
      </c>
      <c r="B3" s="17" t="s">
        <v>14</v>
      </c>
      <c r="C3" s="20">
        <v>1341963000000</v>
      </c>
      <c r="D3" s="20">
        <v>97132000000</v>
      </c>
      <c r="E3" s="20">
        <v>29526000000</v>
      </c>
      <c r="F3" s="20">
        <v>13091000000</v>
      </c>
      <c r="G3" s="20">
        <v>93200000000</v>
      </c>
      <c r="H3" s="20">
        <f>C3+D3+E3+F3+G3</f>
        <v>1574912000000</v>
      </c>
      <c r="I3" s="20">
        <v>5484329000000</v>
      </c>
      <c r="J3" s="21">
        <f>H3/I3</f>
        <v>0.287165850188783</v>
      </c>
    </row>
    <row r="4" spans="1:10">
      <c r="A4" s="3" t="s">
        <v>13</v>
      </c>
      <c r="B4" s="3" t="s">
        <v>15</v>
      </c>
      <c r="C4" s="20">
        <v>1721008000000</v>
      </c>
      <c r="D4" s="20">
        <v>130004000000</v>
      </c>
      <c r="E4" s="20">
        <v>494000000</v>
      </c>
      <c r="F4" s="20">
        <v>16479000000</v>
      </c>
      <c r="G4" s="20">
        <v>167477000000</v>
      </c>
      <c r="H4" s="20">
        <f>C4+D4+E4+F4+G4</f>
        <v>2035462000000</v>
      </c>
      <c r="I4" s="20">
        <v>5731485000000</v>
      </c>
      <c r="J4" s="21">
        <f>H4/I4</f>
        <v>0.355136932226116</v>
      </c>
    </row>
    <row r="5" spans="1:10">
      <c r="A5" s="3" t="s">
        <v>13</v>
      </c>
      <c r="B5" s="3" t="s">
        <v>16</v>
      </c>
      <c r="C5" s="20">
        <v>555607000000</v>
      </c>
      <c r="D5" s="20">
        <v>248876000000</v>
      </c>
      <c r="E5" s="20">
        <v>23576000000</v>
      </c>
      <c r="F5" s="20">
        <v>11152000000</v>
      </c>
      <c r="G5" s="20">
        <v>162942000000</v>
      </c>
      <c r="H5" s="20">
        <f>C5+D5+E5+F5+G5</f>
        <v>1002153000000</v>
      </c>
      <c r="I5" s="20">
        <v>5538949000000</v>
      </c>
      <c r="J5" s="21">
        <f>H5/I5</f>
        <v>0.180928367457436</v>
      </c>
    </row>
    <row r="6" spans="1:10">
      <c r="A6" s="3" t="s">
        <v>13</v>
      </c>
      <c r="B6" s="3" t="s">
        <v>17</v>
      </c>
      <c r="C6" s="20">
        <v>392351000000</v>
      </c>
      <c r="D6" s="20">
        <v>52586000000</v>
      </c>
      <c r="E6" s="20">
        <v>21913000000</v>
      </c>
      <c r="F6" s="20">
        <v>8349000000</v>
      </c>
      <c r="G6" s="20">
        <v>18941000000</v>
      </c>
      <c r="H6" s="20">
        <f>C6+D6+E6+F6+G6</f>
        <v>494140000000</v>
      </c>
      <c r="I6" s="20">
        <v>2751263000000</v>
      </c>
      <c r="J6" s="21">
        <f>H6/I6</f>
        <v>0.179604785147767</v>
      </c>
    </row>
    <row r="7" spans="1:10">
      <c r="A7" s="3" t="s">
        <v>13</v>
      </c>
      <c r="B7" s="3" t="s">
        <v>18</v>
      </c>
      <c r="C7" s="20">
        <v>1516692000000</v>
      </c>
      <c r="D7" s="20">
        <v>500107000000</v>
      </c>
      <c r="E7" s="20">
        <v>366752000000</v>
      </c>
      <c r="F7" s="20">
        <v>89960000000</v>
      </c>
      <c r="G7" s="20">
        <v>589306000000</v>
      </c>
      <c r="H7" s="20">
        <f>C7+D7+E7+F7+G7</f>
        <v>3062817000000</v>
      </c>
      <c r="I7" s="20">
        <v>22156102000000</v>
      </c>
      <c r="J7" s="21">
        <f>H7/I7</f>
        <v>0.13823807996551</v>
      </c>
    </row>
  </sheetData>
  <mergeCells count="1">
    <mergeCell ref="C1:J1"/>
  </mergeCells>
  <conditionalFormatting sqref="A:J">
    <cfRule type="expression" dxfId="18" priority="1">
      <formula>MOD(ROW(),2)=0</formula>
    </cfRule>
  </conditionalFormatting>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18"/>
  <sheetViews>
    <sheetView workbookViewId="0">
      <selection activeCell="B3" sqref="B3"/>
    </sheetView>
  </sheetViews>
  <sheetFormatPr defaultColWidth="9" defaultRowHeight="15"/>
  <cols>
    <col min="3" max="5" width="16.4285714285714" customWidth="1"/>
    <col min="7" max="7" width="16.4285714285714" customWidth="1"/>
    <col min="9" max="9" width="14.8571428571429" customWidth="1"/>
    <col min="11" max="13" width="17.5714285714286" customWidth="1"/>
    <col min="14" max="14" width="16.4285714285714" customWidth="1"/>
    <col min="16" max="16" width="16.4285714285714" customWidth="1"/>
    <col min="18" max="18" width="16.4285714285714" customWidth="1"/>
    <col min="20" max="20" width="17.5714285714286" customWidth="1"/>
  </cols>
  <sheetData>
    <row r="1" ht="21" spans="3:20">
      <c r="C1" s="12">
        <v>2016</v>
      </c>
      <c r="D1" s="12"/>
      <c r="E1" s="13"/>
      <c r="F1" s="13"/>
      <c r="G1" s="13"/>
      <c r="H1" s="13"/>
      <c r="I1" s="13"/>
      <c r="J1" s="13"/>
      <c r="K1" s="13"/>
      <c r="L1" s="15">
        <v>2015</v>
      </c>
      <c r="M1" s="15"/>
      <c r="N1" s="15"/>
      <c r="O1" s="15"/>
      <c r="P1" s="15"/>
      <c r="Q1" s="15"/>
      <c r="R1" s="15"/>
      <c r="S1" s="15"/>
      <c r="T1" s="15"/>
    </row>
    <row r="2" spans="1:20">
      <c r="A2" s="3"/>
      <c r="B2" s="3"/>
      <c r="C2" s="4" t="s">
        <v>24</v>
      </c>
      <c r="D2" s="4" t="s">
        <v>25</v>
      </c>
      <c r="E2" s="4" t="s">
        <v>26</v>
      </c>
      <c r="F2" s="4" t="s">
        <v>25</v>
      </c>
      <c r="G2" s="4" t="s">
        <v>27</v>
      </c>
      <c r="H2" s="4" t="s">
        <v>25</v>
      </c>
      <c r="I2" s="5" t="s">
        <v>28</v>
      </c>
      <c r="J2" s="4" t="s">
        <v>25</v>
      </c>
      <c r="K2" s="4" t="s">
        <v>29</v>
      </c>
      <c r="L2" s="4" t="s">
        <v>24</v>
      </c>
      <c r="M2" s="4" t="s">
        <v>25</v>
      </c>
      <c r="N2" s="4" t="s">
        <v>26</v>
      </c>
      <c r="O2" s="4" t="s">
        <v>25</v>
      </c>
      <c r="P2" s="4" t="s">
        <v>27</v>
      </c>
      <c r="Q2" s="4" t="s">
        <v>25</v>
      </c>
      <c r="R2" s="5" t="s">
        <v>28</v>
      </c>
      <c r="S2" s="4" t="s">
        <v>25</v>
      </c>
      <c r="T2" s="4" t="s">
        <v>29</v>
      </c>
    </row>
    <row r="3" spans="1:20">
      <c r="A3" s="3" t="s">
        <v>13</v>
      </c>
      <c r="B3" s="3" t="s">
        <v>15</v>
      </c>
      <c r="C3" s="6"/>
      <c r="D3" s="7">
        <f>C3/K3</f>
        <v>0</v>
      </c>
      <c r="E3" s="6">
        <v>1184963000000</v>
      </c>
      <c r="F3" s="7">
        <f>E3/K3</f>
        <v>0.439730052980776</v>
      </c>
      <c r="G3" s="6">
        <v>1312417000000</v>
      </c>
      <c r="H3" s="7">
        <f>G3/K3</f>
        <v>0.487027187298567</v>
      </c>
      <c r="I3" s="6">
        <f t="shared" ref="I3:I6" si="0">K3-E3-G3</f>
        <v>197371000000</v>
      </c>
      <c r="J3" s="7">
        <f>I3/K3</f>
        <v>0.0732427597206569</v>
      </c>
      <c r="K3" s="16">
        <v>2694751000000</v>
      </c>
      <c r="L3" s="16"/>
      <c r="M3" s="7">
        <f t="shared" ref="M3:M6" si="1">L3/T3</f>
        <v>0</v>
      </c>
      <c r="N3" s="16">
        <v>1063243000000</v>
      </c>
      <c r="O3" s="7">
        <f>N3/T3</f>
        <v>0.428049903318259</v>
      </c>
      <c r="P3" s="16">
        <v>1149101000000</v>
      </c>
      <c r="Q3" s="7">
        <f>P3/T3</f>
        <v>0.462615387030918</v>
      </c>
      <c r="R3" s="16">
        <v>271579000000</v>
      </c>
      <c r="S3" s="7">
        <f>R3/T3</f>
        <v>0.109334709650823</v>
      </c>
      <c r="T3" s="6">
        <v>2483923000000</v>
      </c>
    </row>
    <row r="4" spans="1:20">
      <c r="A4" s="3" t="s">
        <v>13</v>
      </c>
      <c r="B4" s="3" t="s">
        <v>16</v>
      </c>
      <c r="C4" s="6">
        <v>951615000000</v>
      </c>
      <c r="D4" s="7">
        <f t="shared" ref="D4:D6" si="2">C4/K4</f>
        <v>0.250290040975274</v>
      </c>
      <c r="E4" s="6">
        <f>1441225000000+C4</f>
        <v>2392840000000</v>
      </c>
      <c r="F4" s="14">
        <f t="shared" ref="F4:F6" si="3">E4/K4</f>
        <v>0.629355381795448</v>
      </c>
      <c r="G4" s="6">
        <f>1076266000000+332943000000</f>
        <v>1409209000000</v>
      </c>
      <c r="H4" s="7">
        <f t="shared" ref="H4:H6" si="4">G4/K4</f>
        <v>0.370644618204552</v>
      </c>
      <c r="I4" s="6">
        <f t="shared" si="0"/>
        <v>0</v>
      </c>
      <c r="J4" s="7">
        <f t="shared" ref="J4:J6" si="5">I4/K4</f>
        <v>0</v>
      </c>
      <c r="K4" s="6">
        <v>3802049000000</v>
      </c>
      <c r="L4" s="6">
        <v>835062000000</v>
      </c>
      <c r="M4" s="7">
        <f t="shared" si="1"/>
        <v>0.233799722148961</v>
      </c>
      <c r="N4" s="16">
        <f>1167467000000+L4</f>
        <v>2002529000000</v>
      </c>
      <c r="O4" s="8">
        <f t="shared" ref="O4:O6" si="6">N4/T4</f>
        <v>0.560665823370285</v>
      </c>
      <c r="P4" s="16">
        <f>1194064000000+375105000000</f>
        <v>1569169000000</v>
      </c>
      <c r="Q4" s="7">
        <f t="shared" ref="Q4:Q6" si="7">P4/T4</f>
        <v>0.439334176629715</v>
      </c>
      <c r="R4" s="16">
        <f t="shared" ref="R4:R6" si="8">T4-N4-P4</f>
        <v>0</v>
      </c>
      <c r="S4" s="7">
        <f t="shared" ref="S4:S6" si="9">R4/T4</f>
        <v>0</v>
      </c>
      <c r="T4" s="6">
        <v>3571698000000</v>
      </c>
    </row>
    <row r="5" spans="1:20">
      <c r="A5" s="3" t="s">
        <v>13</v>
      </c>
      <c r="B5" s="3" t="s">
        <v>17</v>
      </c>
      <c r="C5" s="6"/>
      <c r="D5" s="7">
        <f t="shared" si="2"/>
        <v>0</v>
      </c>
      <c r="E5" s="6">
        <v>797867000000</v>
      </c>
      <c r="F5" s="7">
        <f t="shared" si="3"/>
        <v>0.415158949649684</v>
      </c>
      <c r="G5" s="6">
        <v>728624000000</v>
      </c>
      <c r="H5" s="7">
        <f t="shared" si="4"/>
        <v>0.379129321715964</v>
      </c>
      <c r="I5" s="6">
        <f t="shared" si="0"/>
        <v>395344000000</v>
      </c>
      <c r="J5" s="7">
        <f t="shared" si="5"/>
        <v>0.205711728634352</v>
      </c>
      <c r="K5" s="6">
        <v>1921835000000</v>
      </c>
      <c r="L5" s="6"/>
      <c r="M5" s="7">
        <f t="shared" si="1"/>
        <v>0</v>
      </c>
      <c r="N5" s="16">
        <v>548555000000</v>
      </c>
      <c r="O5" s="7">
        <f t="shared" si="6"/>
        <v>0.316366777955858</v>
      </c>
      <c r="P5" s="16">
        <v>770988000000</v>
      </c>
      <c r="Q5" s="7">
        <f t="shared" si="7"/>
        <v>0.444650015773498</v>
      </c>
      <c r="R5" s="16">
        <f t="shared" si="8"/>
        <v>414378000000</v>
      </c>
      <c r="S5" s="7">
        <f t="shared" si="9"/>
        <v>0.238983206270643</v>
      </c>
      <c r="T5" s="6">
        <v>1733921000000</v>
      </c>
    </row>
    <row r="6" spans="1:20">
      <c r="A6" s="3" t="s">
        <v>13</v>
      </c>
      <c r="B6" s="3" t="s">
        <v>18</v>
      </c>
      <c r="C6" s="6">
        <v>3720374000000</v>
      </c>
      <c r="D6" s="7">
        <f t="shared" si="2"/>
        <v>0.208713097820166</v>
      </c>
      <c r="E6" s="6">
        <f>5271686000000+C6</f>
        <v>8992060000000</v>
      </c>
      <c r="F6" s="7">
        <f t="shared" si="3"/>
        <v>0.504454847384914</v>
      </c>
      <c r="G6" s="6">
        <f>4176834000000+4419907000000</f>
        <v>8596741000000</v>
      </c>
      <c r="H6" s="7">
        <f t="shared" si="4"/>
        <v>0.482277439114356</v>
      </c>
      <c r="I6" s="6">
        <f t="shared" si="0"/>
        <v>236501000000</v>
      </c>
      <c r="J6" s="7">
        <f t="shared" si="5"/>
        <v>0.0132677135007306</v>
      </c>
      <c r="K6" s="6">
        <v>17825302000000</v>
      </c>
      <c r="L6" s="6">
        <v>3390514000000</v>
      </c>
      <c r="M6" s="7">
        <f t="shared" si="1"/>
        <v>0.208237728933882</v>
      </c>
      <c r="N6" s="16">
        <f>4507661000000+L6</f>
        <v>7898175000000</v>
      </c>
      <c r="O6" s="7">
        <f t="shared" si="6"/>
        <v>0.485088108977684</v>
      </c>
      <c r="P6" s="16">
        <f>3929353000000+4210600000000</f>
        <v>8139953000000</v>
      </c>
      <c r="Q6" s="7">
        <f t="shared" si="7"/>
        <v>0.49993756886081</v>
      </c>
      <c r="R6" s="16">
        <f t="shared" si="8"/>
        <v>243811000000</v>
      </c>
      <c r="S6" s="7">
        <f t="shared" si="9"/>
        <v>0.0149743221615067</v>
      </c>
      <c r="T6" s="6">
        <v>16281939000000</v>
      </c>
    </row>
    <row r="7" spans="1:20">
      <c r="A7" s="3"/>
      <c r="B7" s="3"/>
      <c r="C7" s="6"/>
      <c r="D7" s="6"/>
      <c r="E7" s="6"/>
      <c r="F7" s="9"/>
      <c r="G7" s="6"/>
      <c r="H7" s="9"/>
      <c r="I7" s="6"/>
      <c r="J7" s="9"/>
      <c r="K7" s="3"/>
      <c r="L7" s="3"/>
      <c r="M7" s="3"/>
      <c r="N7" s="3"/>
      <c r="O7" s="3"/>
      <c r="P7" s="3"/>
      <c r="Q7" s="3"/>
      <c r="R7" s="16"/>
      <c r="S7" s="7"/>
      <c r="T7" s="3"/>
    </row>
    <row r="8" spans="1:20">
      <c r="A8" s="3"/>
      <c r="B8" s="3"/>
      <c r="C8" s="6"/>
      <c r="D8" s="6"/>
      <c r="E8" s="6"/>
      <c r="F8" s="9"/>
      <c r="G8" s="6"/>
      <c r="H8" s="9"/>
      <c r="I8" s="6"/>
      <c r="J8" s="9"/>
      <c r="K8" s="3"/>
      <c r="L8" s="3"/>
      <c r="M8" s="3"/>
      <c r="N8" s="3"/>
      <c r="O8" s="3"/>
      <c r="P8" s="3"/>
      <c r="Q8" s="3"/>
      <c r="R8" s="6"/>
      <c r="S8" s="3"/>
      <c r="T8" s="3"/>
    </row>
    <row r="9" spans="1:20">
      <c r="A9" s="3"/>
      <c r="B9" s="3"/>
      <c r="C9" s="6"/>
      <c r="D9" s="6"/>
      <c r="E9" s="6"/>
      <c r="F9" s="9"/>
      <c r="G9" s="6"/>
      <c r="H9" s="9"/>
      <c r="I9" s="6"/>
      <c r="J9" s="9"/>
      <c r="K9" s="3"/>
      <c r="L9" s="3"/>
      <c r="M9" s="3"/>
      <c r="N9" s="3"/>
      <c r="O9" s="3"/>
      <c r="P9" s="3"/>
      <c r="Q9" s="3"/>
      <c r="R9" s="6"/>
      <c r="S9" s="3"/>
      <c r="T9" s="3"/>
    </row>
    <row r="10" spans="1:20">
      <c r="A10" s="3"/>
      <c r="B10" s="3"/>
      <c r="C10" s="6"/>
      <c r="D10" s="6"/>
      <c r="E10" s="6"/>
      <c r="F10" s="9"/>
      <c r="G10" s="6"/>
      <c r="H10" s="9"/>
      <c r="I10" s="6"/>
      <c r="J10" s="9"/>
      <c r="K10" s="3"/>
      <c r="L10" s="3"/>
      <c r="M10" s="3"/>
      <c r="N10" s="3"/>
      <c r="O10" s="3"/>
      <c r="P10" s="3"/>
      <c r="Q10" s="3"/>
      <c r="R10" s="6"/>
      <c r="S10" s="3"/>
      <c r="T10" s="3"/>
    </row>
    <row r="11" spans="1:20">
      <c r="A11" s="3"/>
      <c r="B11" s="3"/>
      <c r="C11" s="6"/>
      <c r="D11" s="6"/>
      <c r="E11" s="6"/>
      <c r="F11" s="9"/>
      <c r="G11" s="6"/>
      <c r="H11" s="9"/>
      <c r="I11" s="6"/>
      <c r="J11" s="9"/>
      <c r="K11" s="3"/>
      <c r="L11" s="3"/>
      <c r="M11" s="3"/>
      <c r="N11" s="3"/>
      <c r="O11" s="3"/>
      <c r="P11" s="3"/>
      <c r="Q11" s="3"/>
      <c r="R11" s="6"/>
      <c r="S11" s="3"/>
      <c r="T11" s="3"/>
    </row>
    <row r="12" spans="1:20">
      <c r="A12" s="3"/>
      <c r="B12" s="3"/>
      <c r="C12" s="6"/>
      <c r="D12" s="6"/>
      <c r="E12" s="6"/>
      <c r="F12" s="9"/>
      <c r="G12" s="6"/>
      <c r="H12" s="9"/>
      <c r="I12" s="6"/>
      <c r="J12" s="9"/>
      <c r="K12" s="3"/>
      <c r="L12" s="3"/>
      <c r="M12" s="3"/>
      <c r="N12" s="3"/>
      <c r="O12" s="3"/>
      <c r="P12" s="3"/>
      <c r="Q12" s="3"/>
      <c r="R12" s="6"/>
      <c r="S12" s="3"/>
      <c r="T12" s="3"/>
    </row>
    <row r="13" spans="1:20">
      <c r="A13" s="3"/>
      <c r="B13" s="3"/>
      <c r="C13" s="6"/>
      <c r="D13" s="6"/>
      <c r="E13" s="6"/>
      <c r="F13" s="9"/>
      <c r="G13" s="6"/>
      <c r="H13" s="9"/>
      <c r="I13" s="6"/>
      <c r="J13" s="9"/>
      <c r="K13" s="3"/>
      <c r="L13" s="3"/>
      <c r="M13" s="3"/>
      <c r="N13" s="3"/>
      <c r="O13" s="3"/>
      <c r="P13" s="3"/>
      <c r="Q13" s="3"/>
      <c r="R13" s="6"/>
      <c r="S13" s="3"/>
      <c r="T13" s="3"/>
    </row>
    <row r="14" spans="1:20">
      <c r="A14" s="3"/>
      <c r="B14" s="3"/>
      <c r="C14" s="3"/>
      <c r="D14" s="3"/>
      <c r="E14" s="6"/>
      <c r="F14" s="9"/>
      <c r="G14" s="6"/>
      <c r="H14" s="9"/>
      <c r="I14" s="6"/>
      <c r="J14" s="9"/>
      <c r="K14" s="3"/>
      <c r="L14" s="3"/>
      <c r="M14" s="3"/>
      <c r="N14" s="3"/>
      <c r="O14" s="3"/>
      <c r="P14" s="3"/>
      <c r="Q14" s="3"/>
      <c r="R14" s="6"/>
      <c r="S14" s="3"/>
      <c r="T14" s="3"/>
    </row>
    <row r="15" spans="1:20">
      <c r="A15" s="3"/>
      <c r="B15" s="3"/>
      <c r="C15" s="3"/>
      <c r="D15" s="3"/>
      <c r="E15" s="6"/>
      <c r="F15" s="3"/>
      <c r="G15" s="6"/>
      <c r="H15" s="3"/>
      <c r="I15" s="6"/>
      <c r="J15" s="3"/>
      <c r="K15" s="3"/>
      <c r="L15" s="3"/>
      <c r="M15" s="3"/>
      <c r="N15" s="3"/>
      <c r="O15" s="3"/>
      <c r="P15" s="3"/>
      <c r="Q15" s="3"/>
      <c r="R15" s="6"/>
      <c r="S15" s="3"/>
      <c r="T15" s="3"/>
    </row>
    <row r="16" spans="1:20">
      <c r="A16" s="3"/>
      <c r="B16" s="3"/>
      <c r="C16" s="3"/>
      <c r="D16" s="3"/>
      <c r="E16" s="6"/>
      <c r="F16" s="3"/>
      <c r="G16" s="6"/>
      <c r="H16" s="3"/>
      <c r="I16" s="6"/>
      <c r="J16" s="3"/>
      <c r="K16" s="3"/>
      <c r="L16" s="3"/>
      <c r="M16" s="3"/>
      <c r="N16" s="3"/>
      <c r="O16" s="3"/>
      <c r="P16" s="3"/>
      <c r="Q16" s="3"/>
      <c r="R16" s="6"/>
      <c r="S16" s="3"/>
      <c r="T16" s="3"/>
    </row>
    <row r="17" spans="1:20">
      <c r="A17" s="3"/>
      <c r="B17" s="3"/>
      <c r="C17" s="3"/>
      <c r="D17" s="3"/>
      <c r="E17" s="6"/>
      <c r="F17" s="3"/>
      <c r="G17" s="6"/>
      <c r="H17" s="3"/>
      <c r="I17" s="6"/>
      <c r="J17" s="3"/>
      <c r="K17" s="3"/>
      <c r="L17" s="3"/>
      <c r="M17" s="3"/>
      <c r="N17" s="3"/>
      <c r="O17" s="3"/>
      <c r="P17" s="3"/>
      <c r="Q17" s="3"/>
      <c r="R17" s="6"/>
      <c r="S17" s="3"/>
      <c r="T17" s="3"/>
    </row>
    <row r="18" spans="1:20">
      <c r="A18" s="3"/>
      <c r="B18" s="3"/>
      <c r="C18" s="3"/>
      <c r="D18" s="3"/>
      <c r="E18" s="6"/>
      <c r="F18" s="3"/>
      <c r="G18" s="6"/>
      <c r="H18" s="3"/>
      <c r="I18" s="6"/>
      <c r="J18" s="3"/>
      <c r="K18" s="3"/>
      <c r="L18" s="3"/>
      <c r="M18" s="3"/>
      <c r="N18" s="3"/>
      <c r="O18" s="3"/>
      <c r="P18" s="3"/>
      <c r="Q18" s="3"/>
      <c r="R18" s="6"/>
      <c r="S18" s="3"/>
      <c r="T18" s="3"/>
    </row>
  </sheetData>
  <mergeCells count="2">
    <mergeCell ref="C1:K1"/>
    <mergeCell ref="L1:T1"/>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8"/>
  <sheetViews>
    <sheetView workbookViewId="0">
      <selection activeCell="H37" sqref="H37"/>
    </sheetView>
  </sheetViews>
  <sheetFormatPr defaultColWidth="9" defaultRowHeight="15"/>
  <cols>
    <col min="3" max="3" width="16.8571428571429" customWidth="1"/>
    <col min="4" max="4" width="9.71428571428571" customWidth="1"/>
    <col min="5" max="5" width="16.4285714285714" customWidth="1"/>
    <col min="6" max="6" width="7.71428571428571" customWidth="1"/>
    <col min="7" max="7" width="16.4285714285714" style="11" customWidth="1"/>
    <col min="8" max="8" width="7.71428571428571" customWidth="1"/>
    <col min="9" max="9" width="17.5714285714286" customWidth="1"/>
    <col min="12" max="12" width="16.4285714285714" customWidth="1"/>
    <col min="14" max="14" width="20.4285714285714" customWidth="1"/>
    <col min="16" max="16" width="17.5714285714286" customWidth="1"/>
  </cols>
  <sheetData>
    <row r="1" ht="21" spans="3:16">
      <c r="C1" s="2">
        <v>2016</v>
      </c>
      <c r="D1" s="2"/>
      <c r="E1" s="2"/>
      <c r="F1" s="2"/>
      <c r="G1" s="2"/>
      <c r="H1" s="2"/>
      <c r="I1" s="2"/>
      <c r="J1" s="10">
        <v>2015</v>
      </c>
      <c r="K1" s="10"/>
      <c r="L1" s="10"/>
      <c r="M1" s="10"/>
      <c r="N1" s="10"/>
      <c r="O1" s="10"/>
      <c r="P1" s="10"/>
    </row>
    <row r="2" spans="1:16">
      <c r="A2" s="3"/>
      <c r="B2" s="3"/>
      <c r="C2" s="4" t="s">
        <v>30</v>
      </c>
      <c r="D2" s="4" t="s">
        <v>25</v>
      </c>
      <c r="E2" s="4" t="s">
        <v>31</v>
      </c>
      <c r="F2" s="4" t="s">
        <v>25</v>
      </c>
      <c r="G2" s="5" t="s">
        <v>32</v>
      </c>
      <c r="H2" s="4" t="s">
        <v>25</v>
      </c>
      <c r="I2" s="4" t="s">
        <v>33</v>
      </c>
      <c r="J2" s="4" t="s">
        <v>30</v>
      </c>
      <c r="K2" s="4" t="s">
        <v>25</v>
      </c>
      <c r="L2" s="4" t="s">
        <v>31</v>
      </c>
      <c r="M2" s="4" t="s">
        <v>25</v>
      </c>
      <c r="N2" s="4" t="s">
        <v>32</v>
      </c>
      <c r="O2" s="4" t="s">
        <v>25</v>
      </c>
      <c r="P2" s="4" t="s">
        <v>33</v>
      </c>
    </row>
    <row r="3" spans="1:16">
      <c r="A3" s="3" t="s">
        <v>13</v>
      </c>
      <c r="B3" s="3" t="s">
        <v>15</v>
      </c>
      <c r="C3" s="6">
        <v>517597000000</v>
      </c>
      <c r="D3" s="7">
        <f>C3/I3</f>
        <v>0.248866965988305</v>
      </c>
      <c r="E3" s="6">
        <v>750538000000</v>
      </c>
      <c r="F3" s="7">
        <f>E3/I3</f>
        <v>0.360867846836304</v>
      </c>
      <c r="G3" s="6"/>
      <c r="H3" s="7">
        <f>G3/I3</f>
        <v>0</v>
      </c>
      <c r="I3" s="6">
        <v>2079814000000</v>
      </c>
      <c r="J3" s="3"/>
      <c r="K3" s="3"/>
      <c r="L3" s="6"/>
      <c r="M3" s="7" t="e">
        <f t="shared" ref="M3:M6" si="0">L3/P3</f>
        <v>#DIV/0!</v>
      </c>
      <c r="N3" s="6"/>
      <c r="O3" s="7" t="e">
        <f t="shared" ref="O3:O6" si="1">N3/P3</f>
        <v>#DIV/0!</v>
      </c>
      <c r="P3" s="6"/>
    </row>
    <row r="4" spans="1:16">
      <c r="A4" s="3" t="s">
        <v>13</v>
      </c>
      <c r="B4" s="3" t="s">
        <v>16</v>
      </c>
      <c r="C4" s="6">
        <v>728328000000</v>
      </c>
      <c r="D4" s="7">
        <f t="shared" ref="D4:D6" si="2">C4/I4</f>
        <v>0.223298354437482</v>
      </c>
      <c r="E4" s="6">
        <v>1540594000000</v>
      </c>
      <c r="F4" s="8">
        <f t="shared" ref="F4:F6" si="3">E4/I4</f>
        <v>0.472331291748028</v>
      </c>
      <c r="G4" s="6"/>
      <c r="H4" s="7">
        <f t="shared" ref="H4:H6" si="4">G4/I4</f>
        <v>0</v>
      </c>
      <c r="I4" s="6">
        <v>3261681000000</v>
      </c>
      <c r="J4" s="3"/>
      <c r="K4" s="3"/>
      <c r="L4" s="6"/>
      <c r="M4" s="7" t="e">
        <f t="shared" si="0"/>
        <v>#DIV/0!</v>
      </c>
      <c r="N4" s="6"/>
      <c r="O4" s="7" t="e">
        <f t="shared" si="1"/>
        <v>#DIV/0!</v>
      </c>
      <c r="P4" s="6"/>
    </row>
    <row r="5" spans="1:16">
      <c r="A5" s="3" t="s">
        <v>13</v>
      </c>
      <c r="B5" s="3" t="s">
        <v>17</v>
      </c>
      <c r="C5" s="6">
        <v>85229000000</v>
      </c>
      <c r="D5" s="7">
        <f t="shared" si="2"/>
        <v>0.0577510111458117</v>
      </c>
      <c r="E5" s="6">
        <v>359859000000</v>
      </c>
      <c r="F5" s="7">
        <f t="shared" si="3"/>
        <v>0.243839785987406</v>
      </c>
      <c r="G5" s="6"/>
      <c r="H5" s="7">
        <f t="shared" si="4"/>
        <v>0</v>
      </c>
      <c r="I5" s="6">
        <v>1475801000000</v>
      </c>
      <c r="J5" s="3"/>
      <c r="K5" s="3"/>
      <c r="L5" s="6"/>
      <c r="M5" s="7" t="e">
        <f t="shared" si="0"/>
        <v>#DIV/0!</v>
      </c>
      <c r="N5" s="6"/>
      <c r="O5" s="7" t="e">
        <f t="shared" si="1"/>
        <v>#DIV/0!</v>
      </c>
      <c r="P5" s="6"/>
    </row>
    <row r="6" spans="1:16">
      <c r="A6" s="3" t="s">
        <v>13</v>
      </c>
      <c r="B6" s="3" t="s">
        <v>18</v>
      </c>
      <c r="C6" s="6">
        <v>3240838000000</v>
      </c>
      <c r="D6" s="7">
        <f t="shared" si="2"/>
        <v>0.248209866303087</v>
      </c>
      <c r="E6" s="6">
        <v>4196169000000</v>
      </c>
      <c r="F6" s="7">
        <f t="shared" si="3"/>
        <v>0.321376923646032</v>
      </c>
      <c r="G6" s="6">
        <v>8140684000000</v>
      </c>
      <c r="H6" s="7">
        <f t="shared" si="4"/>
        <v>0.62348012682389</v>
      </c>
      <c r="I6" s="6">
        <v>13056846000000</v>
      </c>
      <c r="J6" s="3"/>
      <c r="K6" s="3"/>
      <c r="L6" s="6">
        <v>3541862000000</v>
      </c>
      <c r="M6" s="7">
        <f t="shared" si="0"/>
        <v>0.296800778583523</v>
      </c>
      <c r="N6" s="6">
        <v>7869552000000</v>
      </c>
      <c r="O6" s="7">
        <f t="shared" si="1"/>
        <v>0.659452333462885</v>
      </c>
      <c r="P6" s="6">
        <v>11933466000000</v>
      </c>
    </row>
    <row r="7" spans="1:16">
      <c r="A7" s="3"/>
      <c r="B7" s="3"/>
      <c r="C7" s="6"/>
      <c r="D7" s="9"/>
      <c r="E7" s="6"/>
      <c r="F7" s="9"/>
      <c r="G7" s="6"/>
      <c r="H7" s="9"/>
      <c r="I7" s="3"/>
      <c r="J7" s="3"/>
      <c r="K7" s="3"/>
      <c r="L7" s="3"/>
      <c r="M7" s="3"/>
      <c r="N7" s="6"/>
      <c r="O7" s="3"/>
      <c r="P7" s="3"/>
    </row>
    <row r="8" spans="1:16">
      <c r="A8" s="3"/>
      <c r="B8" s="3"/>
      <c r="C8" s="6"/>
      <c r="D8" s="9"/>
      <c r="E8" s="6"/>
      <c r="F8" s="9"/>
      <c r="G8" s="6"/>
      <c r="H8" s="9"/>
      <c r="I8" s="3"/>
      <c r="J8" s="3"/>
      <c r="K8" s="3"/>
      <c r="L8" s="3"/>
      <c r="M8" s="3"/>
      <c r="N8" s="6"/>
      <c r="O8" s="3"/>
      <c r="P8" s="3"/>
    </row>
    <row r="9" spans="1:16">
      <c r="A9" s="3"/>
      <c r="B9" s="3"/>
      <c r="C9" s="6"/>
      <c r="D9" s="9"/>
      <c r="E9" s="6"/>
      <c r="F9" s="9"/>
      <c r="G9" s="6"/>
      <c r="H9" s="9"/>
      <c r="I9" s="3"/>
      <c r="J9" s="3"/>
      <c r="K9" s="3"/>
      <c r="L9" s="3"/>
      <c r="M9" s="3"/>
      <c r="N9" s="6"/>
      <c r="O9" s="3"/>
      <c r="P9" s="3"/>
    </row>
    <row r="10" spans="1:16">
      <c r="A10" s="3"/>
      <c r="B10" s="3"/>
      <c r="C10" s="6"/>
      <c r="D10" s="9"/>
      <c r="E10" s="6"/>
      <c r="F10" s="9"/>
      <c r="G10" s="6"/>
      <c r="H10" s="9"/>
      <c r="I10" s="3"/>
      <c r="J10" s="3"/>
      <c r="K10" s="3"/>
      <c r="L10" s="3"/>
      <c r="M10" s="3"/>
      <c r="N10" s="6"/>
      <c r="O10" s="3"/>
      <c r="P10" s="3"/>
    </row>
    <row r="11" spans="1:16">
      <c r="A11" s="3"/>
      <c r="B11" s="3"/>
      <c r="C11" s="6"/>
      <c r="D11" s="9"/>
      <c r="E11" s="6"/>
      <c r="F11" s="9"/>
      <c r="G11" s="6"/>
      <c r="H11" s="9"/>
      <c r="I11" s="3"/>
      <c r="J11" s="3"/>
      <c r="K11" s="3"/>
      <c r="L11" s="3"/>
      <c r="M11" s="3"/>
      <c r="N11" s="6"/>
      <c r="O11" s="3"/>
      <c r="P11" s="3"/>
    </row>
    <row r="12" spans="1:16">
      <c r="A12" s="3"/>
      <c r="B12" s="3"/>
      <c r="C12" s="6"/>
      <c r="D12" s="9"/>
      <c r="E12" s="6"/>
      <c r="F12" s="9"/>
      <c r="G12" s="6"/>
      <c r="H12" s="9"/>
      <c r="I12" s="3"/>
      <c r="J12" s="3"/>
      <c r="K12" s="3"/>
      <c r="L12" s="3"/>
      <c r="M12" s="3"/>
      <c r="N12" s="6"/>
      <c r="O12" s="3"/>
      <c r="P12" s="3"/>
    </row>
    <row r="13" spans="1:16">
      <c r="A13" s="3"/>
      <c r="B13" s="3"/>
      <c r="C13" s="6"/>
      <c r="D13" s="9"/>
      <c r="E13" s="6"/>
      <c r="F13" s="9"/>
      <c r="G13" s="6"/>
      <c r="H13" s="9"/>
      <c r="I13" s="3"/>
      <c r="J13" s="3"/>
      <c r="K13" s="3"/>
      <c r="L13" s="3"/>
      <c r="M13" s="3"/>
      <c r="N13" s="6"/>
      <c r="O13" s="3"/>
      <c r="P13" s="3"/>
    </row>
    <row r="14" spans="1:16">
      <c r="A14" s="3"/>
      <c r="B14" s="3"/>
      <c r="C14" s="6"/>
      <c r="D14" s="9"/>
      <c r="E14" s="6"/>
      <c r="F14" s="9"/>
      <c r="G14" s="6"/>
      <c r="H14" s="9"/>
      <c r="I14" s="3"/>
      <c r="J14" s="3"/>
      <c r="K14" s="3"/>
      <c r="L14" s="3"/>
      <c r="M14" s="3"/>
      <c r="N14" s="6"/>
      <c r="O14" s="3"/>
      <c r="P14" s="3"/>
    </row>
    <row r="15" spans="1:16">
      <c r="A15" s="3"/>
      <c r="B15" s="3"/>
      <c r="C15" s="6"/>
      <c r="D15" s="3"/>
      <c r="E15" s="6"/>
      <c r="F15" s="3"/>
      <c r="G15" s="6"/>
      <c r="H15" s="3"/>
      <c r="I15" s="3"/>
      <c r="J15" s="3"/>
      <c r="K15" s="3"/>
      <c r="L15" s="3"/>
      <c r="M15" s="3"/>
      <c r="N15" s="6"/>
      <c r="O15" s="3"/>
      <c r="P15" s="3"/>
    </row>
    <row r="16" spans="1:16">
      <c r="A16" s="3"/>
      <c r="B16" s="3"/>
      <c r="C16" s="6"/>
      <c r="D16" s="3"/>
      <c r="E16" s="6"/>
      <c r="F16" s="3"/>
      <c r="G16" s="6"/>
      <c r="H16" s="3"/>
      <c r="I16" s="3"/>
      <c r="J16" s="3"/>
      <c r="K16" s="3"/>
      <c r="L16" s="3"/>
      <c r="M16" s="3"/>
      <c r="N16" s="6"/>
      <c r="O16" s="3"/>
      <c r="P16" s="3"/>
    </row>
    <row r="17" spans="1:16">
      <c r="A17" s="3"/>
      <c r="B17" s="3"/>
      <c r="C17" s="6"/>
      <c r="D17" s="3"/>
      <c r="E17" s="6"/>
      <c r="F17" s="3"/>
      <c r="G17" s="6"/>
      <c r="H17" s="3"/>
      <c r="I17" s="3"/>
      <c r="J17" s="3"/>
      <c r="K17" s="3"/>
      <c r="L17" s="3"/>
      <c r="M17" s="3"/>
      <c r="N17" s="6"/>
      <c r="O17" s="3"/>
      <c r="P17" s="3"/>
    </row>
    <row r="18" spans="1:16">
      <c r="A18" s="3"/>
      <c r="B18" s="3"/>
      <c r="C18" s="6"/>
      <c r="D18" s="3"/>
      <c r="E18" s="6"/>
      <c r="F18" s="3"/>
      <c r="G18" s="6"/>
      <c r="H18" s="3"/>
      <c r="I18" s="3"/>
      <c r="J18" s="3"/>
      <c r="K18" s="3"/>
      <c r="L18" s="3"/>
      <c r="M18" s="3"/>
      <c r="N18" s="6"/>
      <c r="O18" s="3"/>
      <c r="P18" s="3"/>
    </row>
  </sheetData>
  <mergeCells count="2">
    <mergeCell ref="C1:I1"/>
    <mergeCell ref="J1:P1"/>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9"/>
  <sheetViews>
    <sheetView workbookViewId="0">
      <selection activeCell="Q37" sqref="Q37"/>
    </sheetView>
  </sheetViews>
  <sheetFormatPr defaultColWidth="9" defaultRowHeight="15"/>
  <sheetData>
    <row r="1" ht="21" spans="3:16">
      <c r="C1" s="2">
        <v>2016</v>
      </c>
      <c r="D1" s="2"/>
      <c r="E1" s="2"/>
      <c r="F1" s="2"/>
      <c r="G1" s="2"/>
      <c r="H1" s="2"/>
      <c r="I1" s="2"/>
      <c r="J1" s="10">
        <v>2015</v>
      </c>
      <c r="K1" s="10"/>
      <c r="L1" s="10"/>
      <c r="M1" s="10"/>
      <c r="N1" s="10"/>
      <c r="O1" s="10"/>
      <c r="P1" s="10"/>
    </row>
    <row r="2" spans="1:16">
      <c r="A2" s="3"/>
      <c r="B2" s="3"/>
      <c r="C2" s="4"/>
      <c r="D2" s="4"/>
      <c r="E2" s="4"/>
      <c r="F2" s="4"/>
      <c r="G2" s="5"/>
      <c r="H2" s="4"/>
      <c r="I2" s="4"/>
      <c r="J2" s="4"/>
      <c r="K2" s="4"/>
      <c r="L2" s="4"/>
      <c r="M2" s="4"/>
      <c r="N2" s="4"/>
      <c r="O2" s="4"/>
      <c r="P2" s="4"/>
    </row>
    <row r="3" spans="1:16">
      <c r="A3" s="3" t="s">
        <v>13</v>
      </c>
      <c r="B3" s="3" t="s">
        <v>15</v>
      </c>
      <c r="C3" s="6"/>
      <c r="D3" s="7"/>
      <c r="E3" s="6"/>
      <c r="F3" s="7"/>
      <c r="G3" s="6"/>
      <c r="H3" s="7"/>
      <c r="I3" s="6"/>
      <c r="J3" s="3"/>
      <c r="K3" s="3"/>
      <c r="L3" s="6"/>
      <c r="M3" s="7"/>
      <c r="N3" s="6"/>
      <c r="O3" s="7"/>
      <c r="P3" s="6"/>
    </row>
    <row r="4" spans="1:16">
      <c r="A4" s="3" t="s">
        <v>13</v>
      </c>
      <c r="B4" s="3" t="s">
        <v>16</v>
      </c>
      <c r="C4" s="6"/>
      <c r="D4" s="7"/>
      <c r="E4" s="6"/>
      <c r="F4" s="8"/>
      <c r="G4" s="6"/>
      <c r="H4" s="7"/>
      <c r="I4" s="6"/>
      <c r="J4" s="3"/>
      <c r="K4" s="3"/>
      <c r="L4" s="6"/>
      <c r="M4" s="7"/>
      <c r="N4" s="6"/>
      <c r="O4" s="7"/>
      <c r="P4" s="6"/>
    </row>
    <row r="5" spans="1:16">
      <c r="A5" s="3" t="s">
        <v>13</v>
      </c>
      <c r="B5" s="3" t="s">
        <v>17</v>
      </c>
      <c r="C5" s="6"/>
      <c r="D5" s="7"/>
      <c r="E5" s="6"/>
      <c r="F5" s="7"/>
      <c r="G5" s="6"/>
      <c r="H5" s="7"/>
      <c r="I5" s="6"/>
      <c r="J5" s="3"/>
      <c r="K5" s="3"/>
      <c r="L5" s="6"/>
      <c r="M5" s="7"/>
      <c r="N5" s="6"/>
      <c r="O5" s="7"/>
      <c r="P5" s="6"/>
    </row>
    <row r="6" spans="1:16">
      <c r="A6" s="3" t="s">
        <v>13</v>
      </c>
      <c r="B6" s="3" t="s">
        <v>18</v>
      </c>
      <c r="C6" s="6"/>
      <c r="D6" s="7"/>
      <c r="E6" s="6"/>
      <c r="F6" s="7"/>
      <c r="G6" s="6"/>
      <c r="H6" s="7"/>
      <c r="I6" s="6"/>
      <c r="J6" s="3"/>
      <c r="K6" s="3"/>
      <c r="L6" s="6"/>
      <c r="M6" s="7"/>
      <c r="N6" s="6"/>
      <c r="O6" s="7"/>
      <c r="P6" s="6"/>
    </row>
    <row r="7" spans="1:16">
      <c r="A7" s="3"/>
      <c r="B7" s="3"/>
      <c r="C7" s="6"/>
      <c r="D7" s="9"/>
      <c r="E7" s="6"/>
      <c r="F7" s="9"/>
      <c r="G7" s="6"/>
      <c r="H7" s="9"/>
      <c r="I7" s="3"/>
      <c r="J7" s="3"/>
      <c r="K7" s="3"/>
      <c r="L7" s="3"/>
      <c r="M7" s="3"/>
      <c r="N7" s="6"/>
      <c r="O7" s="3"/>
      <c r="P7" s="3"/>
    </row>
    <row r="8" spans="1:16">
      <c r="A8" s="3"/>
      <c r="B8" s="3"/>
      <c r="C8" s="6"/>
      <c r="D8" s="9"/>
      <c r="E8" s="6"/>
      <c r="F8" s="9"/>
      <c r="G8" s="6"/>
      <c r="H8" s="9"/>
      <c r="I8" s="3"/>
      <c r="J8" s="3"/>
      <c r="K8" s="3"/>
      <c r="L8" s="3"/>
      <c r="M8" s="3"/>
      <c r="N8" s="6"/>
      <c r="O8" s="3"/>
      <c r="P8" s="3"/>
    </row>
    <row r="9" spans="1:16">
      <c r="A9" s="3"/>
      <c r="B9" s="3"/>
      <c r="C9" s="6"/>
      <c r="D9" s="9"/>
      <c r="E9" s="6"/>
      <c r="F9" s="9"/>
      <c r="G9" s="6"/>
      <c r="H9" s="9"/>
      <c r="I9" s="3"/>
      <c r="J9" s="3"/>
      <c r="K9" s="3"/>
      <c r="L9" s="3"/>
      <c r="M9" s="3"/>
      <c r="N9" s="6"/>
      <c r="O9" s="3"/>
      <c r="P9" s="3"/>
    </row>
    <row r="10" spans="1:16">
      <c r="A10" s="3"/>
      <c r="B10" s="3"/>
      <c r="C10" s="6"/>
      <c r="D10" s="9"/>
      <c r="E10" s="6"/>
      <c r="F10" s="9"/>
      <c r="G10" s="6"/>
      <c r="H10" s="9"/>
      <c r="I10" s="3"/>
      <c r="J10" s="3"/>
      <c r="K10" s="3"/>
      <c r="L10" s="3"/>
      <c r="M10" s="3"/>
      <c r="N10" s="6"/>
      <c r="O10" s="3"/>
      <c r="P10" s="3"/>
    </row>
    <row r="11" spans="1:16">
      <c r="A11" s="3"/>
      <c r="B11" s="3"/>
      <c r="C11" s="6"/>
      <c r="D11" s="9"/>
      <c r="E11" s="6"/>
      <c r="F11" s="9"/>
      <c r="G11" s="6"/>
      <c r="H11" s="9"/>
      <c r="I11" s="3"/>
      <c r="J11" s="3"/>
      <c r="K11" s="3"/>
      <c r="L11" s="3"/>
      <c r="M11" s="3"/>
      <c r="N11" s="6"/>
      <c r="O11" s="3"/>
      <c r="P11" s="3"/>
    </row>
    <row r="12" spans="1:16">
      <c r="A12" s="3"/>
      <c r="B12" s="3"/>
      <c r="C12" s="6"/>
      <c r="D12" s="9"/>
      <c r="E12" s="6"/>
      <c r="F12" s="9"/>
      <c r="G12" s="6"/>
      <c r="H12" s="9"/>
      <c r="I12" s="3"/>
      <c r="J12" s="3"/>
      <c r="K12" s="3"/>
      <c r="L12" s="3"/>
      <c r="M12" s="3"/>
      <c r="N12" s="6"/>
      <c r="O12" s="3"/>
      <c r="P12" s="3"/>
    </row>
    <row r="13" spans="1:16">
      <c r="A13" s="3"/>
      <c r="B13" s="3"/>
      <c r="C13" s="6"/>
      <c r="D13" s="9"/>
      <c r="E13" s="6"/>
      <c r="F13" s="9"/>
      <c r="G13" s="6"/>
      <c r="H13" s="9"/>
      <c r="I13" s="3"/>
      <c r="J13" s="3"/>
      <c r="K13" s="3"/>
      <c r="L13" s="3"/>
      <c r="M13" s="3"/>
      <c r="N13" s="6"/>
      <c r="O13" s="3"/>
      <c r="P13" s="3"/>
    </row>
    <row r="14" spans="1:16">
      <c r="A14" s="3"/>
      <c r="B14" s="3"/>
      <c r="C14" s="6"/>
      <c r="D14" s="9"/>
      <c r="E14" s="6"/>
      <c r="F14" s="9"/>
      <c r="G14" s="6"/>
      <c r="H14" s="9"/>
      <c r="I14" s="3"/>
      <c r="J14" s="3"/>
      <c r="K14" s="3"/>
      <c r="L14" s="3"/>
      <c r="M14" s="3"/>
      <c r="N14" s="6"/>
      <c r="O14" s="3"/>
      <c r="P14" s="3"/>
    </row>
    <row r="15" spans="1:16">
      <c r="A15" s="3"/>
      <c r="B15" s="3"/>
      <c r="C15" s="6"/>
      <c r="D15" s="3"/>
      <c r="E15" s="6"/>
      <c r="F15" s="3"/>
      <c r="G15" s="6"/>
      <c r="H15" s="3"/>
      <c r="I15" s="3"/>
      <c r="J15" s="3"/>
      <c r="K15" s="3"/>
      <c r="L15" s="3"/>
      <c r="M15" s="3"/>
      <c r="N15" s="6"/>
      <c r="O15" s="3"/>
      <c r="P15" s="3"/>
    </row>
    <row r="16" spans="1:16">
      <c r="A16" s="3"/>
      <c r="B16" s="3"/>
      <c r="C16" s="6"/>
      <c r="D16" s="3"/>
      <c r="E16" s="6"/>
      <c r="F16" s="3"/>
      <c r="G16" s="6"/>
      <c r="H16" s="3"/>
      <c r="I16" s="3"/>
      <c r="J16" s="3"/>
      <c r="K16" s="3"/>
      <c r="L16" s="3"/>
      <c r="M16" s="3"/>
      <c r="N16" s="6"/>
      <c r="O16" s="3"/>
      <c r="P16" s="3"/>
    </row>
    <row r="17" spans="1:16">
      <c r="A17" s="3"/>
      <c r="B17" s="3"/>
      <c r="C17" s="6"/>
      <c r="D17" s="3"/>
      <c r="E17" s="6"/>
      <c r="F17" s="3"/>
      <c r="G17" s="6"/>
      <c r="H17" s="3"/>
      <c r="I17" s="3"/>
      <c r="J17" s="3"/>
      <c r="K17" s="3"/>
      <c r="L17" s="3"/>
      <c r="M17" s="3"/>
      <c r="N17" s="6"/>
      <c r="O17" s="3"/>
      <c r="P17" s="3"/>
    </row>
    <row r="18" spans="1:16">
      <c r="A18" s="3"/>
      <c r="B18" s="3"/>
      <c r="C18" s="6"/>
      <c r="D18" s="3"/>
      <c r="E18" s="6"/>
      <c r="F18" s="3"/>
      <c r="G18" s="6"/>
      <c r="H18" s="3"/>
      <c r="I18" s="3"/>
      <c r="J18" s="3"/>
      <c r="K18" s="3"/>
      <c r="L18" s="3"/>
      <c r="M18" s="3"/>
      <c r="N18" s="6"/>
      <c r="O18" s="3"/>
      <c r="P18" s="3"/>
    </row>
    <row r="19" spans="7:7">
      <c r="G19" s="11"/>
    </row>
  </sheetData>
  <mergeCells count="2">
    <mergeCell ref="C1:I1"/>
    <mergeCell ref="J1:P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8"/>
  <sheetViews>
    <sheetView workbookViewId="0">
      <selection activeCell="A1" sqref="A1:P18"/>
    </sheetView>
  </sheetViews>
  <sheetFormatPr defaultColWidth="9" defaultRowHeight="15"/>
  <sheetData>
    <row r="1" ht="21" spans="3:16">
      <c r="C1" s="2">
        <v>2016</v>
      </c>
      <c r="D1" s="2"/>
      <c r="E1" s="2"/>
      <c r="F1" s="2"/>
      <c r="G1" s="2"/>
      <c r="H1" s="2"/>
      <c r="I1" s="2"/>
      <c r="J1" s="10">
        <v>2015</v>
      </c>
      <c r="K1" s="10"/>
      <c r="L1" s="10"/>
      <c r="M1" s="10"/>
      <c r="N1" s="10"/>
      <c r="O1" s="10"/>
      <c r="P1" s="10"/>
    </row>
    <row r="2" spans="1:16">
      <c r="A2" s="3"/>
      <c r="B2" s="3"/>
      <c r="C2" s="4"/>
      <c r="D2" s="4"/>
      <c r="E2" s="4"/>
      <c r="F2" s="4"/>
      <c r="G2" s="5"/>
      <c r="H2" s="4"/>
      <c r="I2" s="4"/>
      <c r="J2" s="4"/>
      <c r="K2" s="4"/>
      <c r="L2" s="4"/>
      <c r="M2" s="4"/>
      <c r="N2" s="4"/>
      <c r="O2" s="4"/>
      <c r="P2" s="4"/>
    </row>
    <row r="3" spans="1:16">
      <c r="A3" s="3" t="s">
        <v>13</v>
      </c>
      <c r="B3" s="3" t="s">
        <v>15</v>
      </c>
      <c r="C3" s="6"/>
      <c r="D3" s="7"/>
      <c r="E3" s="6"/>
      <c r="F3" s="7"/>
      <c r="G3" s="6"/>
      <c r="H3" s="7"/>
      <c r="I3" s="6"/>
      <c r="J3" s="3"/>
      <c r="K3" s="3"/>
      <c r="L3" s="6"/>
      <c r="M3" s="7"/>
      <c r="N3" s="6"/>
      <c r="O3" s="7"/>
      <c r="P3" s="6"/>
    </row>
    <row r="4" spans="1:16">
      <c r="A4" s="3" t="s">
        <v>13</v>
      </c>
      <c r="B4" s="3" t="s">
        <v>16</v>
      </c>
      <c r="C4" s="6"/>
      <c r="D4" s="7"/>
      <c r="E4" s="6"/>
      <c r="F4" s="8"/>
      <c r="G4" s="6"/>
      <c r="H4" s="7"/>
      <c r="I4" s="6"/>
      <c r="J4" s="3"/>
      <c r="K4" s="3"/>
      <c r="L4" s="6"/>
      <c r="M4" s="7"/>
      <c r="N4" s="6"/>
      <c r="O4" s="7"/>
      <c r="P4" s="6"/>
    </row>
    <row r="5" spans="1:16">
      <c r="A5" s="3" t="s">
        <v>13</v>
      </c>
      <c r="B5" s="3" t="s">
        <v>17</v>
      </c>
      <c r="C5" s="6"/>
      <c r="D5" s="7"/>
      <c r="E5" s="6"/>
      <c r="F5" s="7"/>
      <c r="G5" s="6"/>
      <c r="H5" s="7"/>
      <c r="I5" s="6"/>
      <c r="J5" s="3"/>
      <c r="K5" s="3"/>
      <c r="L5" s="6"/>
      <c r="M5" s="7"/>
      <c r="N5" s="6"/>
      <c r="O5" s="7"/>
      <c r="P5" s="6"/>
    </row>
    <row r="6" spans="1:16">
      <c r="A6" s="3" t="s">
        <v>13</v>
      </c>
      <c r="B6" s="3" t="s">
        <v>18</v>
      </c>
      <c r="C6" s="6"/>
      <c r="D6" s="7"/>
      <c r="E6" s="6"/>
      <c r="F6" s="7"/>
      <c r="G6" s="6"/>
      <c r="H6" s="7"/>
      <c r="I6" s="6"/>
      <c r="J6" s="3"/>
      <c r="K6" s="3"/>
      <c r="L6" s="6"/>
      <c r="M6" s="7"/>
      <c r="N6" s="6"/>
      <c r="O6" s="7"/>
      <c r="P6" s="6"/>
    </row>
    <row r="7" spans="1:16">
      <c r="A7" s="3"/>
      <c r="B7" s="3"/>
      <c r="C7" s="6"/>
      <c r="D7" s="9"/>
      <c r="E7" s="6"/>
      <c r="F7" s="9"/>
      <c r="G7" s="6"/>
      <c r="H7" s="9"/>
      <c r="I7" s="3"/>
      <c r="J7" s="3"/>
      <c r="K7" s="3"/>
      <c r="L7" s="3"/>
      <c r="M7" s="3"/>
      <c r="N7" s="6"/>
      <c r="O7" s="3"/>
      <c r="P7" s="3"/>
    </row>
    <row r="8" spans="1:16">
      <c r="A8" s="3"/>
      <c r="B8" s="3"/>
      <c r="C8" s="6"/>
      <c r="D8" s="9"/>
      <c r="E8" s="6"/>
      <c r="F8" s="9"/>
      <c r="G8" s="6"/>
      <c r="H8" s="9"/>
      <c r="I8" s="3"/>
      <c r="J8" s="3"/>
      <c r="K8" s="3"/>
      <c r="L8" s="3"/>
      <c r="M8" s="3"/>
      <c r="N8" s="6"/>
      <c r="O8" s="3"/>
      <c r="P8" s="3"/>
    </row>
    <row r="9" spans="1:16">
      <c r="A9" s="3"/>
      <c r="B9" s="3"/>
      <c r="C9" s="6"/>
      <c r="D9" s="9"/>
      <c r="E9" s="6"/>
      <c r="F9" s="9"/>
      <c r="G9" s="6"/>
      <c r="H9" s="9"/>
      <c r="I9" s="3"/>
      <c r="J9" s="3"/>
      <c r="K9" s="3"/>
      <c r="L9" s="3"/>
      <c r="M9" s="3"/>
      <c r="N9" s="6"/>
      <c r="O9" s="3"/>
      <c r="P9" s="3"/>
    </row>
    <row r="10" spans="1:16">
      <c r="A10" s="3"/>
      <c r="B10" s="3"/>
      <c r="C10" s="6"/>
      <c r="D10" s="9"/>
      <c r="E10" s="6"/>
      <c r="F10" s="9"/>
      <c r="G10" s="6"/>
      <c r="H10" s="9"/>
      <c r="I10" s="3"/>
      <c r="J10" s="3"/>
      <c r="K10" s="3"/>
      <c r="L10" s="3"/>
      <c r="M10" s="3"/>
      <c r="N10" s="6"/>
      <c r="O10" s="3"/>
      <c r="P10" s="3"/>
    </row>
    <row r="11" spans="1:16">
      <c r="A11" s="3"/>
      <c r="B11" s="3"/>
      <c r="C11" s="6"/>
      <c r="D11" s="9"/>
      <c r="E11" s="6"/>
      <c r="F11" s="9"/>
      <c r="G11" s="6"/>
      <c r="H11" s="9"/>
      <c r="I11" s="3"/>
      <c r="J11" s="3"/>
      <c r="K11" s="3"/>
      <c r="L11" s="3"/>
      <c r="M11" s="3"/>
      <c r="N11" s="6"/>
      <c r="O11" s="3"/>
      <c r="P11" s="3"/>
    </row>
    <row r="12" spans="1:16">
      <c r="A12" s="3"/>
      <c r="B12" s="3"/>
      <c r="C12" s="6"/>
      <c r="D12" s="9"/>
      <c r="E12" s="6"/>
      <c r="F12" s="9"/>
      <c r="G12" s="6"/>
      <c r="H12" s="9"/>
      <c r="I12" s="3"/>
      <c r="J12" s="3"/>
      <c r="K12" s="3"/>
      <c r="L12" s="3"/>
      <c r="M12" s="3"/>
      <c r="N12" s="6"/>
      <c r="O12" s="3"/>
      <c r="P12" s="3"/>
    </row>
    <row r="13" spans="1:16">
      <c r="A13" s="3"/>
      <c r="B13" s="3"/>
      <c r="C13" s="6"/>
      <c r="D13" s="9"/>
      <c r="E13" s="6"/>
      <c r="F13" s="9"/>
      <c r="G13" s="6"/>
      <c r="H13" s="9"/>
      <c r="I13" s="3"/>
      <c r="J13" s="3"/>
      <c r="K13" s="3"/>
      <c r="L13" s="3"/>
      <c r="M13" s="3"/>
      <c r="N13" s="6"/>
      <c r="O13" s="3"/>
      <c r="P13" s="3"/>
    </row>
    <row r="14" spans="1:16">
      <c r="A14" s="3"/>
      <c r="B14" s="3"/>
      <c r="C14" s="6"/>
      <c r="D14" s="9"/>
      <c r="E14" s="6"/>
      <c r="F14" s="9"/>
      <c r="G14" s="6"/>
      <c r="H14" s="9"/>
      <c r="I14" s="3"/>
      <c r="J14" s="3"/>
      <c r="K14" s="3"/>
      <c r="L14" s="3"/>
      <c r="M14" s="3"/>
      <c r="N14" s="6"/>
      <c r="O14" s="3"/>
      <c r="P14" s="3"/>
    </row>
    <row r="15" spans="1:16">
      <c r="A15" s="3"/>
      <c r="B15" s="3"/>
      <c r="C15" s="6"/>
      <c r="D15" s="3"/>
      <c r="E15" s="6"/>
      <c r="F15" s="3"/>
      <c r="G15" s="6"/>
      <c r="H15" s="3"/>
      <c r="I15" s="3"/>
      <c r="J15" s="3"/>
      <c r="K15" s="3"/>
      <c r="L15" s="3"/>
      <c r="M15" s="3"/>
      <c r="N15" s="6"/>
      <c r="O15" s="3"/>
      <c r="P15" s="3"/>
    </row>
    <row r="16" spans="1:16">
      <c r="A16" s="3"/>
      <c r="B16" s="3"/>
      <c r="C16" s="6"/>
      <c r="D16" s="3"/>
      <c r="E16" s="6"/>
      <c r="F16" s="3"/>
      <c r="G16" s="6"/>
      <c r="H16" s="3"/>
      <c r="I16" s="3"/>
      <c r="J16" s="3"/>
      <c r="K16" s="3"/>
      <c r="L16" s="3"/>
      <c r="M16" s="3"/>
      <c r="N16" s="6"/>
      <c r="O16" s="3"/>
      <c r="P16" s="3"/>
    </row>
    <row r="17" spans="1:16">
      <c r="A17" s="3"/>
      <c r="B17" s="3"/>
      <c r="C17" s="6"/>
      <c r="D17" s="3"/>
      <c r="E17" s="6"/>
      <c r="F17" s="3"/>
      <c r="G17" s="6"/>
      <c r="H17" s="3"/>
      <c r="I17" s="3"/>
      <c r="J17" s="3"/>
      <c r="K17" s="3"/>
      <c r="L17" s="3"/>
      <c r="M17" s="3"/>
      <c r="N17" s="6"/>
      <c r="O17" s="3"/>
      <c r="P17" s="3"/>
    </row>
    <row r="18" spans="1:16">
      <c r="A18" s="3"/>
      <c r="B18" s="3"/>
      <c r="C18" s="6"/>
      <c r="D18" s="3"/>
      <c r="E18" s="6"/>
      <c r="F18" s="3"/>
      <c r="G18" s="6"/>
      <c r="H18" s="3"/>
      <c r="I18" s="3"/>
      <c r="J18" s="3"/>
      <c r="K18" s="3"/>
      <c r="L18" s="3"/>
      <c r="M18" s="3"/>
      <c r="N18" s="6"/>
      <c r="O18" s="3"/>
      <c r="P18" s="3"/>
    </row>
  </sheetData>
  <mergeCells count="2">
    <mergeCell ref="C1:I1"/>
    <mergeCell ref="J1:P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7"/>
  <sheetViews>
    <sheetView tabSelected="1" workbookViewId="0">
      <selection activeCell="D32" sqref="D32"/>
    </sheetView>
  </sheetViews>
  <sheetFormatPr defaultColWidth="9.14285714285714" defaultRowHeight="15" outlineLevelCol="3"/>
  <cols>
    <col min="1" max="1" width="20.1428571428571" customWidth="1"/>
    <col min="2" max="2" width="21.4285714285714" customWidth="1"/>
    <col min="3" max="3" width="16.5714285714286" customWidth="1"/>
    <col min="4" max="4" width="59.4285714285714" customWidth="1"/>
  </cols>
  <sheetData>
    <row r="1" spans="1:1">
      <c r="A1" t="s">
        <v>34</v>
      </c>
    </row>
    <row r="2" spans="4:4">
      <c r="D2" s="1" t="s">
        <v>35</v>
      </c>
    </row>
    <row r="3" spans="1:1">
      <c r="A3" t="s">
        <v>36</v>
      </c>
    </row>
    <row r="4" spans="2:4">
      <c r="B4" t="s">
        <v>37</v>
      </c>
      <c r="D4" s="1" t="s">
        <v>38</v>
      </c>
    </row>
    <row r="5" spans="3:4">
      <c r="C5" t="s">
        <v>39</v>
      </c>
      <c r="D5" s="1"/>
    </row>
    <row r="6" spans="3:4">
      <c r="C6" t="s">
        <v>40</v>
      </c>
      <c r="D6" s="1"/>
    </row>
    <row r="7" spans="2:4">
      <c r="B7" t="s">
        <v>41</v>
      </c>
      <c r="D7" s="1" t="s">
        <v>42</v>
      </c>
    </row>
    <row r="8" spans="3:4">
      <c r="C8" t="s">
        <v>43</v>
      </c>
      <c r="D8" s="1"/>
    </row>
    <row r="9" spans="3:4">
      <c r="C9" t="s">
        <v>44</v>
      </c>
      <c r="D9" s="1"/>
    </row>
    <row r="10" spans="2:4">
      <c r="B10" t="s">
        <v>45</v>
      </c>
      <c r="D10" s="1"/>
    </row>
    <row r="11" spans="4:4">
      <c r="D11" s="1"/>
    </row>
    <row r="12" spans="4:4">
      <c r="D12" s="1"/>
    </row>
    <row r="13" spans="2:4">
      <c r="B13" t="s">
        <v>46</v>
      </c>
      <c r="D13" s="1" t="s">
        <v>47</v>
      </c>
    </row>
    <row r="14" spans="3:4">
      <c r="C14" t="s">
        <v>48</v>
      </c>
      <c r="D14" s="1"/>
    </row>
    <row r="15" spans="3:4">
      <c r="C15" t="s">
        <v>49</v>
      </c>
      <c r="D15" s="1"/>
    </row>
    <row r="16" spans="4:4">
      <c r="D16" s="1"/>
    </row>
    <row r="17" spans="1:4">
      <c r="A17" t="s">
        <v>50</v>
      </c>
      <c r="D17" s="1"/>
    </row>
    <row r="18" spans="2:4">
      <c r="B18" t="s">
        <v>51</v>
      </c>
      <c r="D18" t="s">
        <v>52</v>
      </c>
    </row>
    <row r="19" spans="3:4">
      <c r="C19" t="s">
        <v>48</v>
      </c>
      <c r="D19" t="s">
        <v>53</v>
      </c>
    </row>
    <row r="20" spans="2:4">
      <c r="B20" t="s">
        <v>54</v>
      </c>
      <c r="D20" s="1"/>
    </row>
    <row r="21" spans="3:4">
      <c r="C21" t="s">
        <v>44</v>
      </c>
      <c r="D21" s="1" t="s">
        <v>55</v>
      </c>
    </row>
    <row r="22" spans="3:4">
      <c r="C22" t="s">
        <v>49</v>
      </c>
      <c r="D22" s="1" t="s">
        <v>56</v>
      </c>
    </row>
    <row r="23" spans="4:4">
      <c r="D23" s="1"/>
    </row>
    <row r="24" spans="1:4">
      <c r="A24" t="s">
        <v>57</v>
      </c>
      <c r="D24" s="1"/>
    </row>
    <row r="25" spans="2:4">
      <c r="B25" t="s">
        <v>58</v>
      </c>
      <c r="D25" s="1"/>
    </row>
    <row r="26" spans="3:4">
      <c r="C26" t="s">
        <v>59</v>
      </c>
      <c r="D26" s="1"/>
    </row>
    <row r="27" spans="3:4">
      <c r="C27" t="s">
        <v>60</v>
      </c>
      <c r="D27" s="1"/>
    </row>
    <row r="28" spans="3:4">
      <c r="C28" t="s">
        <v>61</v>
      </c>
      <c r="D28" s="1"/>
    </row>
    <row r="29" spans="2:4">
      <c r="B29" t="s">
        <v>62</v>
      </c>
      <c r="D29" s="1"/>
    </row>
    <row r="30" spans="3:4">
      <c r="C30" t="s">
        <v>63</v>
      </c>
      <c r="D30" s="1"/>
    </row>
    <row r="31" spans="1:4">
      <c r="A31" t="s">
        <v>57</v>
      </c>
      <c r="D31" s="1"/>
    </row>
    <row r="32" spans="2:4">
      <c r="B32" t="s">
        <v>64</v>
      </c>
      <c r="D32" s="1" t="s">
        <v>65</v>
      </c>
    </row>
    <row r="33" spans="4:4">
      <c r="D33" s="1"/>
    </row>
    <row r="34" spans="4:4">
      <c r="D34" s="1"/>
    </row>
    <row r="35" spans="4:4">
      <c r="D35" s="1"/>
    </row>
    <row r="36" spans="4:4">
      <c r="D36" s="1"/>
    </row>
    <row r="37" spans="4:4">
      <c r="D37"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Hewlett Packard</Company>
  <Application>Microsoft Excel</Application>
  <HeadingPairs>
    <vt:vector size="2" baseType="variant">
      <vt:variant>
        <vt:lpstr>工作表</vt:lpstr>
      </vt:variant>
      <vt:variant>
        <vt:i4>7</vt:i4>
      </vt:variant>
    </vt:vector>
  </HeadingPairs>
  <TitlesOfParts>
    <vt:vector size="7" baseType="lpstr">
      <vt:lpstr>00305部分银行利息结构</vt:lpstr>
      <vt:lpstr>00303部分银行同业负债结构</vt:lpstr>
      <vt:lpstr>003其他--部分银行负债结构</vt:lpstr>
      <vt:lpstr>003部分银行贷款结构</vt:lpstr>
      <vt:lpstr>003部分银行对公业务</vt:lpstr>
      <vt:lpstr>003部分银行对私业务</vt:lpstr>
      <vt:lpstr>00301银行相关概念框架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Wu</dc:creator>
  <cp:lastModifiedBy>Zhen Wu</cp:lastModifiedBy>
  <dcterms:created xsi:type="dcterms:W3CDTF">2017-03-24T07:28:00Z</dcterms:created>
  <dcterms:modified xsi:type="dcterms:W3CDTF">2017-05-27T06:23:26Z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1033-10.2.0.5845</vt:lpwstr>
  </property>
</Properties>
</file>