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y\Documents\eagle\Flashlight\"/>
    </mc:Choice>
  </mc:AlternateContent>
  <bookViews>
    <workbookView xWindow="0" yWindow="0" windowWidth="2811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M4" i="1" s="1"/>
  <c r="M5" i="1" s="1"/>
  <c r="M3" i="1"/>
  <c r="D12" i="1" l="1"/>
  <c r="S20" i="1"/>
  <c r="S19" i="1"/>
  <c r="S18" i="1"/>
  <c r="C8" i="1"/>
  <c r="D8" i="1" s="1"/>
  <c r="D6" i="1"/>
  <c r="C7" i="1"/>
  <c r="D7" i="1" s="1"/>
  <c r="D11" i="1"/>
  <c r="D10" i="1"/>
  <c r="D9" i="1"/>
  <c r="D5" i="1"/>
  <c r="D4" i="1"/>
  <c r="D3" i="1"/>
  <c r="D2" i="1"/>
  <c r="D15" i="1" l="1"/>
</calcChain>
</file>

<file path=xl/sharedStrings.xml><?xml version="1.0" encoding="utf-8"?>
<sst xmlns="http://schemas.openxmlformats.org/spreadsheetml/2006/main" count="46" uniqueCount="34">
  <si>
    <t>Top pcb</t>
  </si>
  <si>
    <t>Bottom pcb</t>
  </si>
  <si>
    <t>Switch</t>
  </si>
  <si>
    <t>LED</t>
  </si>
  <si>
    <t>PVC Pipe</t>
  </si>
  <si>
    <t>Copper tape</t>
  </si>
  <si>
    <t>PVC coupling</t>
  </si>
  <si>
    <t>Reflector</t>
  </si>
  <si>
    <t>Spring</t>
  </si>
  <si>
    <t>Total</t>
  </si>
  <si>
    <t>Description</t>
  </si>
  <si>
    <t>Quantity</t>
  </si>
  <si>
    <t>Unit price</t>
  </si>
  <si>
    <t>Price</t>
  </si>
  <si>
    <t>Source</t>
  </si>
  <si>
    <t>oshpark</t>
  </si>
  <si>
    <t>mouser</t>
  </si>
  <si>
    <t>adafruit</t>
  </si>
  <si>
    <t>homedepot</t>
  </si>
  <si>
    <t>fasttech</t>
  </si>
  <si>
    <t>sparkfun</t>
  </si>
  <si>
    <t>PRT-10561</t>
  </si>
  <si>
    <t>Part</t>
  </si>
  <si>
    <t>Solder lug</t>
  </si>
  <si>
    <t>Mouser</t>
  </si>
  <si>
    <t>534-4002</t>
  </si>
  <si>
    <t>889-SZ5M1WWC8V1V2FA</t>
  </si>
  <si>
    <t>941-MLEAWTA10002E7</t>
  </si>
  <si>
    <t>941-CLP6BMKWCB0E0133</t>
  </si>
  <si>
    <t>71-CRCW20104R30FKEF</t>
  </si>
  <si>
    <t>71-CRCW20108R25FNEF</t>
  </si>
  <si>
    <t>71-CRCW2010-14-E3</t>
  </si>
  <si>
    <t xml:space="preserve">or http://www.dx.com/p/aluminum-smooth-flashlight-reflector-silver-106488#.VC76FZ54rw9 </t>
  </si>
  <si>
    <t>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</si>
</sst>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zoomScaleNormal="100" workbookViewId="0">
      <selection activeCell="F5" sqref="F5"/>
    </sheetView>
  </sheetViews>
  <sheetFormatPr defaultRowHeight="15" x14ac:dyDescent="0.25"/>
  <cols>
    <col min="1" max="1" width="15.28515625" style="6" customWidth="1"/>
    <col min="2" max="5" width="9.140625" style="6"/>
    <col min="6" max="6" width="12.28515625" style="6" customWidth="1"/>
    <col min="7" max="7" width="10.28515625" style="6" bestFit="1" customWidth="1"/>
    <col min="8" max="16384" width="9.140625" style="6"/>
  </cols>
  <sheetData>
    <row r="1" spans="1:19" s="1" customFormat="1" ht="21" customHeight="1" x14ac:dyDescent="0.25">
      <c r="A1" s="3" t="s">
        <v>10</v>
      </c>
      <c r="B1" s="3" t="s">
        <v>11</v>
      </c>
      <c r="C1" s="3" t="s">
        <v>12</v>
      </c>
      <c r="D1" s="3" t="s">
        <v>13</v>
      </c>
      <c r="E1" s="3"/>
      <c r="F1" s="3" t="s">
        <v>14</v>
      </c>
      <c r="G1" s="3" t="s">
        <v>22</v>
      </c>
    </row>
    <row r="2" spans="1:19" x14ac:dyDescent="0.25">
      <c r="A2" s="6" t="s">
        <v>0</v>
      </c>
      <c r="B2" s="6">
        <v>1</v>
      </c>
      <c r="C2" s="7">
        <f>4.55/3</f>
        <v>1.5166666666666666</v>
      </c>
      <c r="D2" s="8">
        <f>C2*B2</f>
        <v>1.5166666666666666</v>
      </c>
      <c r="F2" s="6" t="s">
        <v>15</v>
      </c>
    </row>
    <row r="3" spans="1:19" x14ac:dyDescent="0.25">
      <c r="A3" s="6" t="s">
        <v>1</v>
      </c>
      <c r="B3" s="6">
        <v>1</v>
      </c>
      <c r="C3" s="7">
        <f>4.55/3</f>
        <v>1.5166666666666666</v>
      </c>
      <c r="D3" s="8">
        <f>C3*B3</f>
        <v>1.5166666666666666</v>
      </c>
      <c r="F3" s="6" t="s">
        <v>15</v>
      </c>
      <c r="M3" s="6">
        <f>4.55/3</f>
        <v>1.5166666666666666</v>
      </c>
    </row>
    <row r="4" spans="1:19" x14ac:dyDescent="0.25">
      <c r="A4" s="6" t="s">
        <v>33</v>
      </c>
      <c r="B4" s="6">
        <v>1</v>
      </c>
      <c r="C4" s="7">
        <f>11.09/100</f>
        <v>0.1109</v>
      </c>
      <c r="D4" s="8">
        <f t="shared" ref="D4:D12" si="0">C4*B4</f>
        <v>0.1109</v>
      </c>
      <c r="F4" s="6" t="s">
        <v>19</v>
      </c>
      <c r="G4" s="9">
        <v>1124300</v>
      </c>
      <c r="M4" s="7">
        <f>C2-M3</f>
        <v>0</v>
      </c>
    </row>
    <row r="5" spans="1:19" x14ac:dyDescent="0.25">
      <c r="A5" s="6" t="s">
        <v>2</v>
      </c>
      <c r="B5" s="6">
        <v>1</v>
      </c>
      <c r="C5" s="7">
        <v>1.76</v>
      </c>
      <c r="D5" s="8">
        <f t="shared" si="0"/>
        <v>1.76</v>
      </c>
      <c r="F5" s="6" t="s">
        <v>17</v>
      </c>
      <c r="M5" s="6">
        <f>M4*2</f>
        <v>0</v>
      </c>
    </row>
    <row r="6" spans="1:19" x14ac:dyDescent="0.25">
      <c r="A6" s="6" t="s">
        <v>3</v>
      </c>
      <c r="B6" s="6">
        <v>1</v>
      </c>
      <c r="C6" s="7">
        <v>0.7</v>
      </c>
      <c r="D6" s="8">
        <f t="shared" si="0"/>
        <v>0.7</v>
      </c>
      <c r="F6" s="6" t="s">
        <v>16</v>
      </c>
      <c r="G6" s="6" t="s">
        <v>27</v>
      </c>
    </row>
    <row r="7" spans="1:19" x14ac:dyDescent="0.25">
      <c r="A7" s="6" t="s">
        <v>4</v>
      </c>
      <c r="B7" s="6">
        <v>150</v>
      </c>
      <c r="C7" s="7">
        <f>1.88/(2*12*25.4)</f>
        <v>3.0839895013123363E-3</v>
      </c>
      <c r="D7" s="8">
        <f t="shared" si="0"/>
        <v>0.46259842519685046</v>
      </c>
      <c r="F7" s="6" t="s">
        <v>18</v>
      </c>
    </row>
    <row r="8" spans="1:19" x14ac:dyDescent="0.25">
      <c r="A8" s="6" t="s">
        <v>5</v>
      </c>
      <c r="B8" s="6">
        <v>170</v>
      </c>
      <c r="C8" s="7">
        <f>2.95/15240</f>
        <v>1.9356955380577429E-4</v>
      </c>
      <c r="D8" s="8">
        <f t="shared" si="0"/>
        <v>3.2906824146981629E-2</v>
      </c>
      <c r="F8" s="6" t="s">
        <v>20</v>
      </c>
      <c r="G8" s="6" t="s">
        <v>21</v>
      </c>
    </row>
    <row r="9" spans="1:19" x14ac:dyDescent="0.25">
      <c r="A9" s="6" t="s">
        <v>6</v>
      </c>
      <c r="B9" s="6">
        <v>1</v>
      </c>
      <c r="C9" s="7">
        <v>0.46</v>
      </c>
      <c r="D9" s="8">
        <f t="shared" si="0"/>
        <v>0.46</v>
      </c>
      <c r="F9" s="6" t="s">
        <v>18</v>
      </c>
    </row>
    <row r="10" spans="1:19" x14ac:dyDescent="0.25">
      <c r="A10" s="6" t="s">
        <v>7</v>
      </c>
      <c r="B10" s="6">
        <v>1</v>
      </c>
      <c r="C10" s="7">
        <v>0.76</v>
      </c>
      <c r="D10" s="8">
        <f t="shared" si="0"/>
        <v>0.76</v>
      </c>
      <c r="F10" s="6" t="s">
        <v>19</v>
      </c>
      <c r="G10" s="6">
        <v>1209700</v>
      </c>
      <c r="I10" s="6" t="s">
        <v>32</v>
      </c>
    </row>
    <row r="11" spans="1:19" x14ac:dyDescent="0.25">
      <c r="A11" s="6" t="s">
        <v>8</v>
      </c>
      <c r="B11" s="6">
        <v>1</v>
      </c>
      <c r="C11" s="7">
        <v>0.122</v>
      </c>
      <c r="D11" s="8">
        <f t="shared" si="0"/>
        <v>0.122</v>
      </c>
      <c r="F11" s="6" t="s">
        <v>19</v>
      </c>
      <c r="G11" s="6">
        <v>1347100</v>
      </c>
    </row>
    <row r="12" spans="1:19" x14ac:dyDescent="0.25">
      <c r="A12" s="6" t="s">
        <v>23</v>
      </c>
      <c r="B12" s="6">
        <v>2</v>
      </c>
      <c r="C12" s="8">
        <v>0.113</v>
      </c>
      <c r="D12" s="8">
        <f t="shared" si="0"/>
        <v>0.22600000000000001</v>
      </c>
      <c r="F12" s="6" t="s">
        <v>16</v>
      </c>
      <c r="G12" s="6" t="s">
        <v>25</v>
      </c>
      <c r="L12" s="6" t="s">
        <v>23</v>
      </c>
      <c r="M12" s="6" t="s">
        <v>24</v>
      </c>
      <c r="N12" s="6" t="s">
        <v>25</v>
      </c>
      <c r="O12" s="6">
        <v>0.113</v>
      </c>
    </row>
    <row r="13" spans="1:19" x14ac:dyDescent="0.25">
      <c r="C13" s="8"/>
      <c r="D13" s="8"/>
    </row>
    <row r="14" spans="1:19" x14ac:dyDescent="0.25">
      <c r="C14" s="8"/>
      <c r="D14" s="8"/>
    </row>
    <row r="15" spans="1:19" s="1" customFormat="1" x14ac:dyDescent="0.25">
      <c r="A15" s="2" t="s">
        <v>9</v>
      </c>
      <c r="B15" s="2"/>
      <c r="C15" s="4"/>
      <c r="D15" s="5">
        <f>SUM(D2:D14)</f>
        <v>7.6677385826771642</v>
      </c>
      <c r="E15" s="2"/>
      <c r="F15" s="2"/>
      <c r="G15" s="2"/>
    </row>
    <row r="16" spans="1:19" x14ac:dyDescent="0.25">
      <c r="S16" s="6">
        <v>4.5</v>
      </c>
    </row>
    <row r="18" spans="12:23" x14ac:dyDescent="0.25">
      <c r="L18" s="6" t="s">
        <v>3</v>
      </c>
      <c r="M18" s="6" t="s">
        <v>24</v>
      </c>
      <c r="N18" s="6" t="s">
        <v>26</v>
      </c>
      <c r="O18" s="6">
        <v>0.78</v>
      </c>
      <c r="Q18" s="6">
        <v>2.95</v>
      </c>
      <c r="R18" s="6">
        <v>350</v>
      </c>
      <c r="S18" s="6">
        <f>($S$16-Q18)/(R18/1000)</f>
        <v>4.4285714285714279</v>
      </c>
      <c r="V18" s="6" t="s">
        <v>29</v>
      </c>
      <c r="W18" s="6">
        <v>0.17699999999999999</v>
      </c>
    </row>
    <row r="19" spans="12:23" x14ac:dyDescent="0.25">
      <c r="M19" s="6" t="s">
        <v>24</v>
      </c>
      <c r="N19" s="6" t="s">
        <v>27</v>
      </c>
      <c r="O19" s="6">
        <v>0.7</v>
      </c>
      <c r="Q19" s="6">
        <v>3.2</v>
      </c>
      <c r="R19" s="6">
        <v>150</v>
      </c>
      <c r="S19" s="6">
        <f>($S$16-Q19)/(R19/1000)</f>
        <v>8.6666666666666661</v>
      </c>
      <c r="V19" s="6" t="s">
        <v>30</v>
      </c>
      <c r="W19" s="6">
        <v>0.21</v>
      </c>
    </row>
    <row r="20" spans="12:23" x14ac:dyDescent="0.25">
      <c r="M20" s="6" t="s">
        <v>24</v>
      </c>
      <c r="N20" s="6" t="s">
        <v>28</v>
      </c>
      <c r="O20" s="6">
        <v>0.67</v>
      </c>
      <c r="Q20" s="6">
        <v>3.8</v>
      </c>
      <c r="R20" s="6">
        <v>50</v>
      </c>
      <c r="S20" s="6">
        <f>($S$16-Q20)/(R20/1000)</f>
        <v>14.000000000000004</v>
      </c>
      <c r="V20" s="6" t="s">
        <v>31</v>
      </c>
      <c r="W20" s="6">
        <v>0.17699999999999999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Luke</dc:creator>
  <cp:lastModifiedBy>Chris Luke</cp:lastModifiedBy>
  <dcterms:created xsi:type="dcterms:W3CDTF">2014-09-28T20:43:23Z</dcterms:created>
  <dcterms:modified xsi:type="dcterms:W3CDTF">2015-03-30T04:08:49Z</dcterms:modified>
</cp:coreProperties>
</file>