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y\Documents\eagle\Flashlight\"/>
    </mc:Choice>
  </mc:AlternateContent>
  <bookViews>
    <workbookView xWindow="0" yWindow="0" windowWidth="28125" windowHeight="12135"/>
  </bookViews>
  <sheets>
    <sheet name="BOM" sheetId="1" r:id="rId1"/>
    <sheet name="Regulator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 l="1"/>
  <c r="C13" i="1"/>
  <c r="C4" i="1" l="1"/>
  <c r="C3" i="1"/>
  <c r="C2" i="1"/>
  <c r="D12" i="1"/>
  <c r="D19" i="1" s="1"/>
  <c r="C8" i="1"/>
  <c r="D8" i="1"/>
  <c r="D6" i="1"/>
  <c r="C7" i="1"/>
  <c r="D7" i="1"/>
  <c r="D11" i="1"/>
  <c r="D10" i="1"/>
  <c r="D9" i="1"/>
  <c r="D5" i="1"/>
  <c r="D4" i="1"/>
  <c r="D3" i="1"/>
  <c r="D2" i="1"/>
</calcChain>
</file>

<file path=xl/sharedStrings.xml><?xml version="1.0" encoding="utf-8"?>
<sst xmlns="http://schemas.openxmlformats.org/spreadsheetml/2006/main" count="62" uniqueCount="51">
  <si>
    <t>Top pcb</t>
  </si>
  <si>
    <t>Bottom pcb</t>
  </si>
  <si>
    <t>Switch</t>
  </si>
  <si>
    <t>LED</t>
  </si>
  <si>
    <t>PVC Pipe</t>
  </si>
  <si>
    <t>Copper tape</t>
  </si>
  <si>
    <t>PVC coupling</t>
  </si>
  <si>
    <t>Reflector</t>
  </si>
  <si>
    <t>Spring</t>
  </si>
  <si>
    <t>Total</t>
  </si>
  <si>
    <t>Description</t>
  </si>
  <si>
    <t>Quantity</t>
  </si>
  <si>
    <t>Unit price</t>
  </si>
  <si>
    <t>Price</t>
  </si>
  <si>
    <t>Source</t>
  </si>
  <si>
    <t>oshpark</t>
  </si>
  <si>
    <t>mouser</t>
  </si>
  <si>
    <t>adafruit</t>
  </si>
  <si>
    <t>homedepot</t>
  </si>
  <si>
    <t>fasttech</t>
  </si>
  <si>
    <t>sparkfun</t>
  </si>
  <si>
    <t>PRT-10561</t>
  </si>
  <si>
    <t>Part</t>
  </si>
  <si>
    <t>Solder lug</t>
  </si>
  <si>
    <t>534-4002</t>
  </si>
  <si>
    <t>941-MLEAWTA10002E7</t>
  </si>
  <si>
    <t>Regulator</t>
  </si>
  <si>
    <t>Current regulator</t>
  </si>
  <si>
    <t>Digikey</t>
  </si>
  <si>
    <t>NSI50350ADT4GOSCT-ND</t>
  </si>
  <si>
    <t>@10</t>
  </si>
  <si>
    <t>@100</t>
  </si>
  <si>
    <t>digikey</t>
  </si>
  <si>
    <t>mcmaster</t>
  </si>
  <si>
    <t>Screws</t>
  </si>
  <si>
    <t>99461A105</t>
  </si>
  <si>
    <t>ESD 3x4 resealable</t>
  </si>
  <si>
    <t>Clear 3x4 resealable</t>
  </si>
  <si>
    <t>amazon</t>
  </si>
  <si>
    <t>Clear 5x6 resealable</t>
  </si>
  <si>
    <t>CW182-ND</t>
  </si>
  <si>
    <t>Alternative</t>
  </si>
  <si>
    <t>C Cell</t>
  </si>
  <si>
    <t>http://smile.amazon.com/ENERGIZER-ALKALINE-BATTERY-12-2024-later/dp/B00MOJ6GOE</t>
  </si>
  <si>
    <t>charlotte 2101 1" female NPT coupler</t>
  </si>
  <si>
    <t>http://smile.amazon.com/gp/product/B00P9045PC/</t>
  </si>
  <si>
    <t>http://smile.amazon.com/gp/product/B009LIOOPO</t>
  </si>
  <si>
    <t>http://smile.amazon.com/gp/product/B00LG07Q7I</t>
  </si>
  <si>
    <t xml:space="preserve">http://smile.amazon.com/DURACELL-PROCELL-Professional-Alkaline-Battery/dp/B00009V2QV </t>
  </si>
  <si>
    <t>charlotte 1" schedule 40 PVC pipe (available in 2' lengths)</t>
  </si>
  <si>
    <t>https://www.adafruit.com/products/1684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</si>
</sst>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2" fillId="0" borderId="0" xfId="0" applyFont="1"/>
    <xf numFmtId="0" fontId="0" fillId="0" borderId="0" xfId="0" quotePrefix="1" applyFont="1"/>
    <xf numFmtId="0" fontId="0" fillId="0" borderId="2" xfId="0" applyFont="1" applyBorder="1"/>
    <xf numFmtId="0" fontId="3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mile.amazon.com/gp/product/B00LG07Q7I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smile.amazon.com/DURACELL-PROCELL-Professional-Alkaline-Battery/dp/B00009V2QV" TargetMode="External"/><Relationship Id="rId1" Type="http://schemas.openxmlformats.org/officeDocument/2006/relationships/hyperlink" Target="http://smile.amazon.com/ENERGIZER-ALKALINE-BATTERY-12-2024-later/dp/B00MOJ6GOE" TargetMode="External"/><Relationship Id="rId6" Type="http://schemas.openxmlformats.org/officeDocument/2006/relationships/hyperlink" Target="https://www.adafruit.com/products/1684" TargetMode="External"/><Relationship Id="rId5" Type="http://schemas.openxmlformats.org/officeDocument/2006/relationships/hyperlink" Target="http://smile.amazon.com/gp/product/B00P9045PC/" TargetMode="External"/><Relationship Id="rId4" Type="http://schemas.openxmlformats.org/officeDocument/2006/relationships/hyperlink" Target="http://smile.amazon.com/gp/product/B009LIOO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G6" sqref="G6"/>
    </sheetView>
  </sheetViews>
  <sheetFormatPr defaultColWidth="8.85546875" defaultRowHeight="15" x14ac:dyDescent="0.25"/>
  <cols>
    <col min="1" max="1" width="18.5703125" style="6" customWidth="1"/>
    <col min="2" max="5" width="8.85546875" style="6"/>
    <col min="6" max="6" width="12.28515625" style="6" customWidth="1"/>
    <col min="7" max="7" width="10.28515625" style="6" bestFit="1" customWidth="1"/>
    <col min="8" max="8" width="10.42578125" style="6" customWidth="1"/>
    <col min="9" max="9" width="11" style="6" customWidth="1"/>
    <col min="10" max="13" width="8.85546875" style="6"/>
    <col min="14" max="14" width="21.85546875" style="6" customWidth="1"/>
    <col min="15" max="16384" width="8.85546875" style="6"/>
  </cols>
  <sheetData>
    <row r="1" spans="1:13" s="1" customFormat="1" ht="21" customHeight="1" x14ac:dyDescent="0.25">
      <c r="A1" s="3" t="s">
        <v>10</v>
      </c>
      <c r="B1" s="3" t="s">
        <v>11</v>
      </c>
      <c r="C1" s="3" t="s">
        <v>12</v>
      </c>
      <c r="D1" s="3" t="s">
        <v>13</v>
      </c>
      <c r="E1" s="3"/>
      <c r="F1" s="3" t="s">
        <v>14</v>
      </c>
      <c r="G1" s="3" t="s">
        <v>22</v>
      </c>
      <c r="H1" s="3" t="s">
        <v>41</v>
      </c>
      <c r="I1" s="3" t="s">
        <v>22</v>
      </c>
      <c r="J1" s="3" t="s">
        <v>12</v>
      </c>
    </row>
    <row r="2" spans="1:13" x14ac:dyDescent="0.25">
      <c r="A2" s="6" t="s">
        <v>0</v>
      </c>
      <c r="B2" s="6">
        <v>1</v>
      </c>
      <c r="C2" s="7">
        <f>4.55/3</f>
        <v>1.5166666666666666</v>
      </c>
      <c r="D2" s="8">
        <f>C2*B2</f>
        <v>1.5166666666666666</v>
      </c>
      <c r="F2" s="6" t="s">
        <v>15</v>
      </c>
    </row>
    <row r="3" spans="1:13" x14ac:dyDescent="0.25">
      <c r="A3" s="6" t="s">
        <v>1</v>
      </c>
      <c r="B3" s="6">
        <v>1</v>
      </c>
      <c r="C3" s="7">
        <f>4.55/3</f>
        <v>1.5166666666666666</v>
      </c>
      <c r="D3" s="8">
        <f>C3*B3</f>
        <v>1.5166666666666666</v>
      </c>
      <c r="F3" s="6" t="s">
        <v>15</v>
      </c>
    </row>
    <row r="4" spans="1:13" x14ac:dyDescent="0.25">
      <c r="A4" s="6" t="s">
        <v>26</v>
      </c>
      <c r="B4" s="6">
        <v>1</v>
      </c>
      <c r="C4" s="7">
        <f>11.09/100</f>
        <v>0.1109</v>
      </c>
      <c r="D4" s="8">
        <f t="shared" ref="D4:D17" si="0">C4*B4</f>
        <v>0.1109</v>
      </c>
      <c r="F4" s="6" t="s">
        <v>19</v>
      </c>
      <c r="G4" s="9">
        <v>1124300</v>
      </c>
      <c r="M4" s="7"/>
    </row>
    <row r="5" spans="1:13" x14ac:dyDescent="0.25">
      <c r="A5" s="6" t="s">
        <v>2</v>
      </c>
      <c r="B5" s="6">
        <v>1</v>
      </c>
      <c r="C5" s="7">
        <v>1.76</v>
      </c>
      <c r="D5" s="8">
        <f t="shared" si="0"/>
        <v>1.76</v>
      </c>
      <c r="F5" s="6" t="s">
        <v>17</v>
      </c>
      <c r="G5" s="12" t="s">
        <v>50</v>
      </c>
      <c r="H5" s="6" t="s">
        <v>32</v>
      </c>
      <c r="I5" s="6" t="s">
        <v>40</v>
      </c>
      <c r="J5" s="6">
        <v>0.63</v>
      </c>
    </row>
    <row r="6" spans="1:13" x14ac:dyDescent="0.25">
      <c r="A6" s="6" t="s">
        <v>3</v>
      </c>
      <c r="B6" s="6">
        <v>1</v>
      </c>
      <c r="C6" s="7">
        <v>0.7</v>
      </c>
      <c r="D6" s="8">
        <f t="shared" si="0"/>
        <v>0.7</v>
      </c>
      <c r="F6" s="6" t="s">
        <v>16</v>
      </c>
      <c r="G6" s="6" t="s">
        <v>25</v>
      </c>
    </row>
    <row r="7" spans="1:13" x14ac:dyDescent="0.25">
      <c r="A7" s="6" t="s">
        <v>4</v>
      </c>
      <c r="B7" s="6">
        <v>150</v>
      </c>
      <c r="C7" s="7">
        <f>1.88/(2*12*25.4)</f>
        <v>3.0839895013123363E-3</v>
      </c>
      <c r="D7" s="8">
        <f t="shared" si="0"/>
        <v>0.46259842519685046</v>
      </c>
      <c r="F7" s="6" t="s">
        <v>18</v>
      </c>
      <c r="G7" s="6" t="s">
        <v>49</v>
      </c>
    </row>
    <row r="8" spans="1:13" x14ac:dyDescent="0.25">
      <c r="A8" s="6" t="s">
        <v>5</v>
      </c>
      <c r="B8" s="6">
        <v>340</v>
      </c>
      <c r="C8" s="7">
        <f>2.95/15240</f>
        <v>1.9356955380577429E-4</v>
      </c>
      <c r="D8" s="8">
        <f t="shared" si="0"/>
        <v>6.5813648293963259E-2</v>
      </c>
      <c r="F8" s="6" t="s">
        <v>20</v>
      </c>
      <c r="G8" s="6" t="s">
        <v>21</v>
      </c>
    </row>
    <row r="9" spans="1:13" x14ac:dyDescent="0.25">
      <c r="A9" s="6" t="s">
        <v>6</v>
      </c>
      <c r="B9" s="6">
        <v>1</v>
      </c>
      <c r="C9" s="7">
        <v>0.5</v>
      </c>
      <c r="D9" s="8">
        <f t="shared" si="0"/>
        <v>0.5</v>
      </c>
      <c r="F9" s="6" t="s">
        <v>18</v>
      </c>
      <c r="G9" s="6" t="s">
        <v>44</v>
      </c>
    </row>
    <row r="10" spans="1:13" x14ac:dyDescent="0.25">
      <c r="A10" s="6" t="s">
        <v>7</v>
      </c>
      <c r="B10" s="6">
        <v>1</v>
      </c>
      <c r="C10" s="7">
        <v>0.76</v>
      </c>
      <c r="D10" s="8">
        <f t="shared" si="0"/>
        <v>0.76</v>
      </c>
      <c r="F10" s="6" t="s">
        <v>19</v>
      </c>
      <c r="G10" s="6">
        <v>1209700</v>
      </c>
      <c r="I10" s="12"/>
    </row>
    <row r="11" spans="1:13" x14ac:dyDescent="0.25">
      <c r="A11" s="6" t="s">
        <v>8</v>
      </c>
      <c r="B11" s="6">
        <v>1</v>
      </c>
      <c r="C11" s="7">
        <v>0.122</v>
      </c>
      <c r="D11" s="8">
        <f t="shared" si="0"/>
        <v>0.122</v>
      </c>
      <c r="F11" s="6" t="s">
        <v>19</v>
      </c>
      <c r="G11" s="6">
        <v>1347100</v>
      </c>
    </row>
    <row r="12" spans="1:13" x14ac:dyDescent="0.25">
      <c r="A12" s="6" t="s">
        <v>23</v>
      </c>
      <c r="B12" s="6">
        <v>2</v>
      </c>
      <c r="C12" s="8">
        <v>0.183</v>
      </c>
      <c r="D12" s="8">
        <f t="shared" si="0"/>
        <v>0.36599999999999999</v>
      </c>
      <c r="F12" s="6" t="s">
        <v>16</v>
      </c>
      <c r="G12" s="6" t="s">
        <v>24</v>
      </c>
    </row>
    <row r="13" spans="1:13" x14ac:dyDescent="0.25">
      <c r="A13" s="6" t="s">
        <v>34</v>
      </c>
      <c r="B13" s="6">
        <v>2</v>
      </c>
      <c r="C13" s="8">
        <f>10.39/50</f>
        <v>0.20780000000000001</v>
      </c>
      <c r="D13" s="8">
        <f t="shared" si="0"/>
        <v>0.41560000000000002</v>
      </c>
      <c r="F13" s="6" t="s">
        <v>33</v>
      </c>
      <c r="G13" s="6" t="s">
        <v>35</v>
      </c>
    </row>
    <row r="14" spans="1:13" x14ac:dyDescent="0.25">
      <c r="A14" s="6" t="s">
        <v>36</v>
      </c>
      <c r="B14" s="6">
        <v>1</v>
      </c>
      <c r="C14" s="8">
        <v>0.1598</v>
      </c>
      <c r="D14" s="8">
        <f t="shared" si="0"/>
        <v>0.1598</v>
      </c>
      <c r="F14" s="6" t="s">
        <v>38</v>
      </c>
      <c r="G14" s="12" t="s">
        <v>45</v>
      </c>
    </row>
    <row r="15" spans="1:13" x14ac:dyDescent="0.25">
      <c r="A15" s="6" t="s">
        <v>37</v>
      </c>
      <c r="B15" s="6">
        <v>1</v>
      </c>
      <c r="C15" s="8">
        <v>1.4999999999999999E-2</v>
      </c>
      <c r="D15" s="8">
        <f t="shared" si="0"/>
        <v>1.4999999999999999E-2</v>
      </c>
      <c r="F15" s="6" t="s">
        <v>38</v>
      </c>
      <c r="G15" s="12" t="s">
        <v>46</v>
      </c>
    </row>
    <row r="16" spans="1:13" x14ac:dyDescent="0.25">
      <c r="A16" s="6" t="s">
        <v>39</v>
      </c>
      <c r="B16" s="6">
        <v>1</v>
      </c>
      <c r="C16" s="8">
        <v>7.9000000000000001E-2</v>
      </c>
      <c r="D16" s="8">
        <f t="shared" si="0"/>
        <v>7.9000000000000001E-2</v>
      </c>
      <c r="F16" s="6" t="s">
        <v>38</v>
      </c>
      <c r="G16" s="12" t="s">
        <v>47</v>
      </c>
    </row>
    <row r="17" spans="1:10" x14ac:dyDescent="0.25">
      <c r="A17" s="6" t="s">
        <v>42</v>
      </c>
      <c r="B17" s="6">
        <v>3</v>
      </c>
      <c r="C17" s="8">
        <v>1</v>
      </c>
      <c r="D17" s="8">
        <f t="shared" si="0"/>
        <v>3</v>
      </c>
      <c r="F17" s="6" t="s">
        <v>38</v>
      </c>
      <c r="G17" s="12" t="s">
        <v>43</v>
      </c>
      <c r="I17" s="12" t="s">
        <v>48</v>
      </c>
    </row>
    <row r="18" spans="1:10" x14ac:dyDescent="0.25">
      <c r="C18" s="8"/>
      <c r="D18" s="8"/>
      <c r="H18" s="11"/>
      <c r="I18" s="11"/>
      <c r="J18" s="11"/>
    </row>
    <row r="19" spans="1:10" s="1" customFormat="1" x14ac:dyDescent="0.25">
      <c r="A19" s="2" t="s">
        <v>9</v>
      </c>
      <c r="B19" s="2"/>
      <c r="C19" s="4"/>
      <c r="D19" s="5">
        <f>SUM(D2:D18)</f>
        <v>11.550045406824147</v>
      </c>
      <c r="E19" s="2"/>
      <c r="F19" s="2"/>
      <c r="G19" s="2"/>
    </row>
  </sheetData>
  <hyperlinks>
    <hyperlink ref="G17" r:id="rId1"/>
    <hyperlink ref="I17" r:id="rId2"/>
    <hyperlink ref="G16" r:id="rId3"/>
    <hyperlink ref="G15" r:id="rId4"/>
    <hyperlink ref="G14" r:id="rId5"/>
    <hyperlink ref="G5" r:id="rId6"/>
  </hyperlinks>
  <pageMargins left="0.7" right="0.7" top="0.75" bottom="0.75" header="0.3" footer="0.3"/>
  <pageSetup orientation="portrait" r:id="rId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sheetData>
    <row r="1" spans="1:5" x14ac:dyDescent="0.25">
      <c r="A1" s="6" t="s">
        <v>27</v>
      </c>
      <c r="B1" s="6"/>
      <c r="C1" s="6"/>
      <c r="D1" s="6"/>
      <c r="E1" s="6"/>
    </row>
    <row r="2" spans="1:5" x14ac:dyDescent="0.25">
      <c r="A2" s="6"/>
      <c r="B2" s="6" t="s">
        <v>28</v>
      </c>
      <c r="C2" s="6" t="s">
        <v>29</v>
      </c>
      <c r="D2" s="6">
        <v>0.83</v>
      </c>
      <c r="E2" s="10" t="s">
        <v>30</v>
      </c>
    </row>
    <row r="3" spans="1:5" x14ac:dyDescent="0.25">
      <c r="A3" s="6"/>
      <c r="B3" s="6" t="s">
        <v>19</v>
      </c>
      <c r="C3" s="9">
        <v>1124300</v>
      </c>
      <c r="D3" s="6">
        <v>0.111</v>
      </c>
      <c r="E3" s="1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Regulator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Luke</dc:creator>
  <cp:lastModifiedBy>Chris Luke</cp:lastModifiedBy>
  <dcterms:created xsi:type="dcterms:W3CDTF">2014-09-28T20:43:23Z</dcterms:created>
  <dcterms:modified xsi:type="dcterms:W3CDTF">2015-04-13T00:56:27Z</dcterms:modified>
</cp:coreProperties>
</file>