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gent1" sheetId="1" state="visible" r:id="rId2"/>
    <sheet name="agent2" sheetId="2" state="visible" r:id="rId3"/>
    <sheet name="agent3" sheetId="3" state="visible" r:id="rId4"/>
  </sheets>
  <definedNames>
    <definedName function="false" hidden="false" name="__shared_1_0_0" vbProcedure="false">A25</definedName>
    <definedName function="false" hidden="false" name="__shared_1_0_1" vbProcedure="false">1/(1+EXP(($B$5*POWER(A$3/($B$4-A$3),$B$6))+($B$9*POWER(ABS(1-($B$2*A$8)),$B$10))-2))</definedName>
    <definedName function="false" hidden="false" name="__shared_1_0_2" vbProcedure="false">EXP(-$B$21*POWER(ABS($B$2*(A$15-$B1)),$B$22))/A$21</definedName>
    <definedName function="false" hidden="false" name="__shared_1_0_3" vbProcedure="false">EXP(-$K$21*POWER(ABS(($B$2*$K1)-A$15),$K$22))/A$21</definedName>
    <definedName function="false" hidden="false" name="__shared_1_0_4" vbProcedure="false">EXP(-$T$21*POWER(ABS(($B$2*$T1)-A$15),$T$22))/A$21</definedName>
    <definedName function="false" hidden="false" name="__shared_1_0_5" vbProcedure="false">EXP(-$B$21*POWER(ABS($B$2*(A$15-$B1)),$B$22))/A$21</definedName>
    <definedName function="false" hidden="false" name="__shared_1_0_6" vbProcedure="false">EXP(-$K$21*POWER(ABS(($B$2*$K1)-A$15),$K$22))/A$21</definedName>
    <definedName function="false" hidden="false" name="__shared_1_0_7" vbProcedure="false">EXP(-$T$21*POWER(ABS(($B$2*$T1)-A$15),$T$22))/A$21</definedName>
    <definedName function="false" hidden="false" name="__shared_1_0_8" vbProcedure="false">EXP(-$B$21*POWER(ABS($B$2*(A$15-#REF!)),$B$22))+EXP(-$B$21*POWER(ABS($B$2*(A$15-#REF!)),$B$22))+EXP(-$B$21*POWER(ABS($B$2*(A$15-#REF!)),$B$22))+EXP(-$B$21*POWER(ABS($B$2*(A$15-#REF!)),$B$22))+EXP(-$B$21*POWER(ABS($B$2*(A$15-$B1)),$B$22))))))))))</definedName>
    <definedName function="false" hidden="false" name="__shared_1_0_9" vbProcedure="false">EXP(-$K$21*POWER(ABS(($B$2*#REF!)-A$15),$K$22))+EXP(-$K$21*POWER(ABS(($B$2*#REF!)-A$15),$K$22))+EXP(-$K$21*POWER(ABS(($B$2*#REF!)-A$15),$K$22))+EXP(-$K$21*POWER(ABS(($B$2*#REF!)-A$15),$K$22))+EXP(-$K$21*POWER(ABS(($B$2*#REF!)-A$15),$K$22))))))))))</definedName>
    <definedName function="false" hidden="false" name="__shared_1_0_10" vbProcedure="false">EXP(-$T$21*POWER(ABS(($B$2*#REF!)-A$15),$T$22))+EXP(-$T$21*POWER(ABS(($B$2*#REF!)-A$15),$T$22))+EXP(-$T$21*POWER(ABS(($B$2*#REF!)-A$15),$T$22))+EXP(-$T$21*POWER(ABS(($B$2*#REF!)-A$15),$T$22))+EXP(-$T$21*POWER(ABS(($B$2*#REF!)-A$15),$T$22))))))))))</definedName>
    <definedName function="false" hidden="false" name="__shared_1_0_11" vbProcedure="false">A$15</definedName>
    <definedName function="false" hidden="false" name="__shared_1_0_12" vbProcedure="false">#REF!*#REF!*#REF!/A$30</definedName>
    <definedName function="false" hidden="false" name="__shared_1_0_13" vbProcedure="false">#REF!*#REF!*#REF!/A$30</definedName>
    <definedName function="false" hidden="false" name="__shared_1_0_14" vbProcedure="false">#REF!*#REF!*#REF!+#REF!*#REF!*#REF!+#REF!*#REF!*#REF!+#REF!*#REF!*#REF!+#REF!*#REF!*#REF!</definedName>
    <definedName function="false" hidden="false" name="__shared_1_0_15" vbProcedure="false">MAX(#REF!)))</definedName>
    <definedName function="false" hidden="false" name="__shared_1_0_16" vbProcedure="false">IF(#REF!=A$31,#REF!,0)+IF(#REF!=A$31,#REF!,0)+IF(#REF!=A$31,#REF!,0)+IF(#REF!=A$31,#REF!,0)+IF(#REF!=A$31,#REF!,0)))</definedName>
    <definedName function="false" hidden="false" name="__shared_1_0_17" vbProcedure="false">A$15</definedName>
    <definedName function="false" hidden="false" name="__shared_1_0_18" vbProcedure="false">EXP((-A$41*POWER(ABS(MIN(A$15+1,4)-$B1),$B$40))+(-$K$42*POWER(ABS(A$15-$B1),$P$42)))/A$40</definedName>
    <definedName function="false" hidden="false" name="__shared_1_0_19" vbProcedure="false">EXP((-A$41*POWER(ABS(MIN(A$15+1,4-#REF!),$B$40))+(-$K$42*POWER(ABS(A$15-#REF!),$P$42)))+EXP((-A$41*POWER(ABS(MIN(A$15+1,4)-#REF!),$B$40))+(-$K$42*POWER(ABS(A$15-#REF!),$P$42)))+EXP((-A$41*POWER(ABS(MIN(A$15+1,4)-#REF!),$B$40))+(-$K$42*POWER(ABS(A$15-#REF!),$P$42)))+EXP((-A$41*POWER(ABS(MIN(A$15+1,4)-#REF!),$B$40))+(-$K$42*POWER(ABS(A$15-#REF!),$P$42)))+EXP((-A$41*POWER(ABS(MIN(A$15+1,4)-#REF!),$B$40))+(-$K$42*POWER(ABS(A$15-#REF!),$P$42))))))))))))</definedName>
    <definedName function="false" hidden="false" name="__shared_1_0_20" vbProcedure="false">0.5+0.1*RAND()</definedName>
    <definedName function="false" hidden="false" name="__shared_1_0_21" vbProcedure="false">0.5+0.1*RAND()</definedName>
    <definedName function="false" hidden="false" name="__shared_1_0_22" vbProcedure="false">0.5+0.1*RAND()</definedName>
    <definedName function="false" hidden="false" name="__shared_2_0_0" vbProcedure="false">$B$2*((A18*$B18)+(A19*$B19)+(A20*$B20)+(A21*$B21)+(A22*$B22))</definedName>
    <definedName function="false" hidden="false" name="__shared_2_0_1" vbProcedure="false">(1/$B$2)*#REF!</definedName>
    <definedName function="false" hidden="false" name="__shared_2_0_2" vbProcedure="false">1/(1+EXP(($B$5*POWER(A$3/($B$4-A$3),$B$6))+($B$9*POWER(ABS(1-($B$2*A$8)),$B$10))-2))</definedName>
    <definedName function="false" hidden="false" name="__shared_2_0_3" vbProcedure="false">EXP(-$B$21*POWER(ABS($B$2*(A$15-$B1)),$B$22))/A$21</definedName>
    <definedName function="false" hidden="false" name="__shared_2_0_4" vbProcedure="false">EXP(-$K$21*POWER(ABS(($B$2*$K1)-A$15),$K$22))/A$21</definedName>
    <definedName function="false" hidden="false" name="__shared_2_0_5" vbProcedure="false">EXP(-$T$21*POWER(ABS(($B$2*$T1)-A$15),$T$22))/A$21</definedName>
    <definedName function="false" hidden="false" name="__shared_2_0_6" vbProcedure="false">EXP(-$B$21*POWER(ABS($B$2*(A$15-$B1)),$B$22))/A$21</definedName>
    <definedName function="false" hidden="false" name="__shared_2_0_7" vbProcedure="false">EXP(-$K$21*POWER(ABS(($B$2*$K1)-A$15),$K$22))/A$21</definedName>
    <definedName function="false" hidden="false" name="__shared_2_0_8" vbProcedure="false">EXP(-$T$21*POWER(ABS(($B$2*$T1)-A$15),$T$22))/A$21</definedName>
    <definedName function="false" hidden="false" name="__shared_2_0_9" vbProcedure="false">EXP(-$B$21*POWER(ABS($B$2*(A$15-#REF!)),$B$22))+EXP(-$B$21*POWER(ABS($B$2*(A$15-#REF!)),$B$22))+EXP(-$B$21*POWER(ABS($B$2*(A$15-#REF!)),$B$22))+EXP(-$B$21*POWER(ABS($B$2*(A$15-#REF!)),$B$22))+EXP(-$B$21*POWER(ABS($B$2*(A$15-$B1)),$B$22))))))))))</definedName>
    <definedName function="false" hidden="false" name="__shared_2_0_10" vbProcedure="false">EXP(-$K$21*POWER(ABS(($B$2*#REF!)-A$15),$K$22))+EXP(-$K$21*POWER(ABS(($B$2*#REF!)-A$15),$K$22))+EXP(-$K$21*POWER(ABS(($B$2*#REF!)-A$15),$K$22))+EXP(-$K$21*POWER(ABS(($B$2*#REF!)-A$15),$K$22))+EXP(-$K$21*POWER(ABS(($B$2*#REF!)-A$15),$K$22))))))))))</definedName>
    <definedName function="false" hidden="false" name="__shared_2_0_11" vbProcedure="false">EXP(-$T$21*POWER(ABS(($B$2*#REF!)-A$15),$T$22))+EXP(-$T$21*POWER(ABS(($B$2*#REF!)-A$15),$T$22))+EXP(-$T$21*POWER(ABS(($B$2*#REF!)-A$15),$T$22))+EXP(-$T$21*POWER(ABS(($B$2*#REF!)-A$15),$T$22))+EXP(-$T$21*POWER(ABS(($B$2*#REF!)-A$15),$T$22))))))))))</definedName>
    <definedName function="false" hidden="false" name="__shared_2_0_12" vbProcedure="false">A$15</definedName>
    <definedName function="false" hidden="false" name="__shared_2_0_13" vbProcedure="false">#REF!*#REF!*#REF!/A$30</definedName>
    <definedName function="false" hidden="false" name="__shared_2_0_14" vbProcedure="false">#REF!*#REF!*#REF!+#REF!*#REF!*#REF!+#REF!*#REF!*#REF!+#REF!*#REF!*#REF!+#REF!*#REF!*#REF!</definedName>
    <definedName function="false" hidden="false" name="__shared_2_0_15" vbProcedure="false">MAX(#REF!)))</definedName>
    <definedName function="false" hidden="false" name="__shared_2_0_16" vbProcedure="false">IF(#REF!=A$31,#REF!,0)+IF(#REF!=A$31,#REF!,0)+IF(#REF!=A$31,#REF!,0)+IF(#REF!=A$31,#REF!,0)+IF(#REF!=A$31,#REF!,0)))</definedName>
    <definedName function="false" hidden="false" name="__shared_2_0_17" vbProcedure="false">A$15</definedName>
    <definedName function="false" hidden="false" name="__shared_2_0_18" vbProcedure="false">EXP((-A$44*POWER(ABS(MIN(A$15+1,4)-$B1),$B$40))+(-$L$43*POWER(ABS(A$15-$B1),$Q$43)))/A$40</definedName>
    <definedName function="false" hidden="false" name="__shared_2_0_19" vbProcedure="false">EXP((-A$44*POWER(ABS(MIN(A$15+1,4)-$B1),$B$40))+(-$L$43*POWER(ABS(A$15-$B1),$Q$43)))/A$40</definedName>
    <definedName function="false" hidden="false" name="__shared_2_0_20" vbProcedure="false">EXP((-A$44*POWER(ABS(MIN(A$15+1,4-#REF!),$B$40))+(-$L$43*POWER(ABS(A$15-#REF!),$Q$43)))+EXP((-A$44*POWER(ABS(MIN(A$15+1,4)-#REF!),$B$40))+(-$L$43*POWER(ABS(A$15-#REF!),$Q$43)))+EXP((-A$44*POWER(ABS(MIN(A$15+1,4)-#REF!),$B$40))+(-$L$43*POWER(ABS(A$15-#REF!),$Q$43)))+EXP((-A$44*POWER(ABS(MIN(A$15+1,4)-#REF!),$B$40))+(-$L$43*POWER(ABS(A$15-#REF!),$Q$43)))+EXP((-A$44*POWER(ABS(MIN(A$15+1,4)-#REF!),$B$40))+(-$L$43*POWER(ABS(A$15-#REF!),$Q$43))))))))))))</definedName>
    <definedName function="false" hidden="false" name="__shared_3_0_0" vbProcedure="false">$B$2*((A18*$B18)+(A19*$B19)+(A20*$B20)+(A21*$B21)+(A22*$B22))</definedName>
    <definedName function="false" hidden="false" name="__shared_3_0_1" vbProcedure="false">(1/$B$2)*#REF!</definedName>
    <definedName function="false" hidden="false" name="__shared_3_0_2" vbProcedure="false">1/(1+EXP(($B$5*POWER(A$3/($B$4-A$3),$B$6))+($B$9*POWER(ABS(1-($B$2*A$8)),$B$10))-2))</definedName>
    <definedName function="false" hidden="false" name="__shared_3_0_3" vbProcedure="false">EXP(-$B$21*POWER(ABS($B$2*(A$15-$B1)),$B$22))/A$21</definedName>
    <definedName function="false" hidden="false" name="__shared_3_0_4" vbProcedure="false">EXP(-$K$21*POWER(ABS(($B$2*$K1)-A$15),$K$22))/A$21</definedName>
    <definedName function="false" hidden="false" name="__shared_3_0_5" vbProcedure="false">EXP(-$T$21*POWER(ABS(($B$2*$T1)-A$15),$T$22))/A$21</definedName>
    <definedName function="false" hidden="false" name="__shared_3_0_6" vbProcedure="false">EXP(-$B$21*POWER(ABS($B$2*(A$15-$B1)),$B$22))/A$21</definedName>
    <definedName function="false" hidden="false" name="__shared_3_0_7" vbProcedure="false">EXP(-$K$21*POWER(ABS(($B$2*$K1)-A$15),$K$22))/A$21</definedName>
    <definedName function="false" hidden="false" name="__shared_3_0_8" vbProcedure="false">EXP(-$T$21*POWER(ABS(($B$2*$T1)-A$15),$T$22))/A$21</definedName>
    <definedName function="false" hidden="false" name="__shared_3_0_9" vbProcedure="false">EXP(-$B$21*POWER(ABS($B$2*(A$15-#REF!)),$B$22))+EXP(-$B$21*POWER(ABS($B$2*(A$15-#REF!)),$B$22))+EXP(-$B$21*POWER(ABS($B$2*(A$15-#REF!)),$B$22))+EXP(-$B$21*POWER(ABS($B$2*(A$15-#REF!)),$B$22))+EXP(-$B$21*POWER(ABS($B$2*(A$15-$B1)),$B$22))))))))))</definedName>
    <definedName function="false" hidden="false" name="__shared_3_0_10" vbProcedure="false">EXP(-$K$21*POWER(ABS(($B$2*#REF!)-A$15),$K$22))+EXP(-$K$21*POWER(ABS(($B$2*#REF!)-A$15),$K$22))+EXP(-$K$21*POWER(ABS(($B$2*#REF!)-A$15),$K$22))+EXP(-$K$21*POWER(ABS(($B$2*#REF!)-A$15),$K$22))+EXP(-$K$21*POWER(ABS(($B$2*#REF!)-A$15),$K$22))))))))))</definedName>
    <definedName function="false" hidden="false" name="__shared_3_0_11" vbProcedure="false">EXP(-$T$21*POWER(ABS(($B$2*#REF!)-A$15),$T$22))+EXP(-$T$21*POWER(ABS(($B$2*#REF!)-A$15),$T$22))+EXP(-$T$21*POWER(ABS(($B$2*#REF!)-A$15),$T$22))+EXP(-$T$21*POWER(ABS(($B$2*#REF!)-A$15),$T$22))+EXP(-$T$21*POWER(ABS(($B$2*#REF!)-A$15),$T$22))))))))))</definedName>
    <definedName function="false" hidden="false" name="__shared_3_0_12" vbProcedure="false">A$15</definedName>
    <definedName function="false" hidden="false" name="__shared_3_0_13" vbProcedure="false">#REF!*#REF!*#REF!/A$30</definedName>
    <definedName function="false" hidden="false" name="__shared_3_0_14" vbProcedure="false">#REF!*#REF!*#REF!+#REF!*#REF!*#REF!+#REF!*#REF!*#REF!+#REF!*#REF!*#REF!+#REF!*#REF!*#REF!</definedName>
    <definedName function="false" hidden="false" name="__shared_3_0_15" vbProcedure="false">MAX(#REF!)))</definedName>
    <definedName function="false" hidden="false" name="__shared_3_0_16" vbProcedure="false">IF(#REF!=A$31,#REF!,0)+IF(#REF!=A$31,#REF!,0)+IF(#REF!=A$31,#REF!,0)+IF(#REF!=A$31,#REF!,0)+IF(#REF!=A$31,#REF!,0)))</definedName>
    <definedName function="false" hidden="false" name="__shared_3_0_17" vbProcedure="false">A$15</definedName>
    <definedName function="false" hidden="false" name="__shared_3_0_18" vbProcedure="false">EXP((-A$44*POWER(ABS(MIN(A$15+1,4)-$B1),$B$40))+(-$M$44*POWER(ABS(A$15-$B1),$R$44)))/A$40</definedName>
    <definedName function="false" hidden="false" name="__shared_3_0_19" vbProcedure="false">EXP((-A$44*POWER(ABS(MIN(A$15+1,4)-$B1),$B$40))+(-$M$44*POWER(ABS(A$15-$B1),$R$44)))/A$40</definedName>
    <definedName function="false" hidden="false" name="__shared_3_0_20" vbProcedure="false">EXP((-A$44*POWER(ABS(MIN(A$15+1,4-#REF!),$B$40))+(-$M$44*POWER(ABS(A$15-#REF!),$R$44)))+EXP((-A$44*POWER(ABS(MIN(A$15+1,4)-#REF!),$B$40))+(-$M$44*POWER(ABS(A$15-#REF!),$R$44)))+EXP((-A$44*POWER(ABS(MIN(A$15+1,4)-#REF!),$B$40))+(-$M$44*POWER(ABS(A$15-#REF!),$R$44)))+EXP((-A$44*POWER(ABS(MIN(A$15+1,4)-#REF!),$B$40))+(-$M$44*POWER(ABS(A$15-#REF!),$R$44)))+EXP((-A$44*POWER(ABS(MIN(A$15+1,4)-#REF!),$B$40))+(-$M$44*POWER(ABS(A$15-#REF!),$R$44))))))))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<sst xmlns="http://schemas.openxmlformats.org/spreadsheetml/2006/main" count="191" uniqueCount="56">
  <si>
    <t>Brands</t>
  </si>
  <si>
    <t>Brand_C</t>
  </si>
  <si>
    <t>Brand_D</t>
  </si>
  <si>
    <t>Brand_E</t>
  </si>
  <si>
    <t>Brand_F</t>
  </si>
  <si>
    <t>Brand_G</t>
  </si>
  <si>
    <t>Brand_H</t>
  </si>
  <si>
    <t>state factor</t>
  </si>
  <si>
    <t>Price-Purchase</t>
  </si>
  <si>
    <t>Budget</t>
  </si>
  <si>
    <t>r=</t>
  </si>
  <si>
    <t>R=</t>
  </si>
  <si>
    <t>Like-Purchase</t>
  </si>
  <si>
    <t>l=</t>
  </si>
  <si>
    <t>L=</t>
  </si>
  <si>
    <t>Prob: Price-Like-Purchase=1 -&gt;</t>
  </si>
  <si>
    <t>Like-Fash --&gt;</t>
  </si>
  <si>
    <t>Trust-Like</t>
  </si>
  <si>
    <t>Fit-Like</t>
  </si>
  <si>
    <t>S_Like=</t>
  </si>
  <si>
    <t>g=</t>
  </si>
  <si>
    <t>Z</t>
  </si>
  <si>
    <t>t=</t>
  </si>
  <si>
    <t>f=</t>
  </si>
  <si>
    <t>G=</t>
  </si>
  <si>
    <t>T=</t>
  </si>
  <si>
    <t>F=</t>
  </si>
  <si>
    <t>Like=Fashion+Trust+Fit</t>
  </si>
  <si>
    <t>S_Like</t>
  </si>
  <si>
    <r>
      <t xml:space="preserve">Z</t>
    </r>
    <r>
      <rPr>
        <rFont val="Calibri"/>
        <family val="2"/>
        <b val="true"/>
        <color rgb="00000000"/>
        <sz val="9"/>
      </rPr>
      <t xml:space="preserve">like</t>
    </r>
  </si>
  <si>
    <t>max</t>
  </si>
  <si>
    <t>S^_Like_max</t>
  </si>
  <si>
    <t>Advertising-Fash(t-1),t=0  --&gt;</t>
  </si>
  <si>
    <t>S_Fash(t)</t>
  </si>
  <si>
    <t>D=</t>
  </si>
  <si>
    <t>Adv</t>
  </si>
  <si>
    <t>t=1</t>
  </si>
  <si>
    <t>alpha_ij</t>
  </si>
  <si>
    <t>j=1</t>
  </si>
  <si>
    <t>j=2</t>
  </si>
  <si>
    <t>j=3</t>
  </si>
  <si>
    <t>A_ij</t>
  </si>
  <si>
    <t>t=2</t>
  </si>
  <si>
    <t>i=1</t>
  </si>
  <si>
    <t>t=3</t>
  </si>
  <si>
    <t>i=2</t>
  </si>
  <si>
    <t>t=4</t>
  </si>
  <si>
    <t>i=3</t>
  </si>
  <si>
    <t>t=5</t>
  </si>
  <si>
    <t>t=6</t>
  </si>
  <si>
    <t>t=7</t>
  </si>
  <si>
    <t>t=8</t>
  </si>
  <si>
    <t>t=9</t>
  </si>
  <si>
    <t>t=10</t>
  </si>
  <si>
    <t>Like-Purchase:   &lt;Like&gt;--&gt;</t>
  </si>
  <si>
    <t>difference</t>
  </si>
</sst>
</file>

<file path=xl/styles.xml><?xml version="1.0" encoding="utf-8"?>
<styleSheet xmlns="http://schemas.openxmlformats.org/spreadsheetml/2006/main">
  <numFmts count="3">
    <numFmt formatCode="GENERAL" numFmtId="164"/>
    <numFmt formatCode="_(\$* #,##0.00_);_(\$* \(#,##0.00\);_(\$* \-??_);_(@_)" numFmtId="165"/>
    <numFmt formatCode="0.00" numFmtId="166"/>
  </numFmts>
  <fonts count="12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Symbol"/>
      <charset val="2"/>
      <family val="1"/>
      <color rgb="00000000"/>
      <sz val="11"/>
    </font>
    <font>
      <name val="Calibri"/>
      <family val="2"/>
      <b val="true"/>
      <color rgb="00000000"/>
      <sz val="11"/>
    </font>
    <font>
      <name val="Calibri"/>
      <family val="2"/>
      <b val="true"/>
      <color rgb="00000000"/>
      <sz val="9"/>
    </font>
    <font>
      <name val="Calibri"/>
      <family val="2"/>
      <color rgb="00000000"/>
      <sz val="9"/>
    </font>
    <font>
      <name val="Calibri"/>
      <family val="2"/>
      <b val="true"/>
      <color rgb="00FF0000"/>
      <sz val="14"/>
    </font>
    <font>
      <name val="Calibri"/>
      <family val="2"/>
      <b val="true"/>
      <color rgb="00000000"/>
      <sz val="14"/>
    </font>
    <font>
      <name val="Calibri"/>
      <family val="2"/>
      <color rgb="00000000"/>
      <sz val="14"/>
    </font>
    <font>
      <name val="Calibri"/>
      <family val="2"/>
      <b val="true"/>
      <color rgb="00000000"/>
      <sz val="12"/>
    </font>
  </fonts>
  <fills count="12">
    <fill>
      <patternFill patternType="none"/>
    </fill>
    <fill>
      <patternFill patternType="gray125"/>
    </fill>
    <fill>
      <patternFill patternType="solid">
        <fgColor rgb="00FF0066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FF0066"/>
      </patternFill>
    </fill>
    <fill>
      <patternFill patternType="solid">
        <fgColor rgb="0000B050"/>
        <bgColor rgb="00008080"/>
      </patternFill>
    </fill>
    <fill>
      <patternFill patternType="solid">
        <fgColor rgb="007030A0"/>
        <bgColor rgb="00993366"/>
      </patternFill>
    </fill>
    <fill>
      <patternFill patternType="solid">
        <fgColor rgb="0000B0F0"/>
        <bgColor rgb="0033CCCC"/>
      </patternFill>
    </fill>
    <fill>
      <patternFill patternType="solid">
        <fgColor rgb="00C6D9F1"/>
        <bgColor rgb="00CAECCA"/>
      </patternFill>
    </fill>
    <fill>
      <patternFill patternType="solid">
        <fgColor rgb="00FCD5B5"/>
        <bgColor rgb="00EDF490"/>
      </patternFill>
    </fill>
    <fill>
      <patternFill patternType="solid">
        <fgColor rgb="00CAECCA"/>
        <bgColor rgb="00C6D9F1"/>
      </patternFill>
    </fill>
    <fill>
      <patternFill patternType="solid">
        <fgColor rgb="00EDF490"/>
        <bgColor rgb="00FFFFCC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1" fillId="2" fontId="0" numFmtId="164" xfId="0"/>
    <xf applyAlignment="false" applyBorder="true" applyFont="true" applyProtection="false" borderId="1" fillId="3" fontId="0" numFmtId="164" xfId="0"/>
    <xf applyAlignment="false" applyBorder="true" applyFont="true" applyProtection="false" borderId="1" fillId="4" fontId="0" numFmtId="164" xfId="0"/>
    <xf applyAlignment="false" applyBorder="true" applyFont="true" applyProtection="false" borderId="1" fillId="5" fontId="0" numFmtId="164" xfId="0"/>
    <xf applyAlignment="false" applyBorder="true" applyFont="true" applyProtection="false" borderId="1" fillId="6" fontId="0" numFmtId="164" xfId="0"/>
    <xf applyAlignment="false" applyBorder="true" applyFont="true" applyProtection="false" borderId="1" fillId="7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1" fillId="8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8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8" fontId="0" numFmtId="165" xfId="17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1" fillId="8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9" fontId="0" numFmtId="164" xfId="0"/>
    <xf applyAlignment="false" applyBorder="true" applyFont="false" applyProtection="false" borderId="1" fillId="8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1" fillId="9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true" applyBorder="true" applyFont="true" applyProtection="true" borderId="1" fillId="10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10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10" fontId="0" numFmtId="165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10" fontId="0" numFmtId="164" xfId="0"/>
    <xf applyAlignment="true" applyBorder="true" applyFont="true" applyProtection="true" borderId="1" fillId="11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11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11" fontId="0" numFmtId="165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1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11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6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AECCA"/>
      <rgbColor rgb="00EDF490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578160</xdr:colOff>
      <xdr:row>0</xdr:row>
      <xdr:rowOff>131040</xdr:rowOff>
    </xdr:from>
    <xdr:to>
      <xdr:col>10</xdr:col>
      <xdr:colOff>699840</xdr:colOff>
      <xdr:row>7</xdr:row>
      <xdr:rowOff>53640</xdr:rowOff>
    </xdr:to>
    <xdr:sp>
      <xdr:nvSpPr>
        <xdr:cNvPr id="0" name="CustomShape 1"/>
        <xdr:cNvSpPr/>
      </xdr:nvSpPr>
      <xdr:spPr>
        <a:xfrm>
          <a:off x="9783360" y="131040"/>
          <a:ext cx="884160" cy="116244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489240</xdr:colOff>
      <xdr:row>2</xdr:row>
      <xdr:rowOff>145440</xdr:rowOff>
    </xdr:from>
    <xdr:to>
      <xdr:col>10</xdr:col>
      <xdr:colOff>866520</xdr:colOff>
      <xdr:row>7</xdr:row>
      <xdr:rowOff>80640</xdr:rowOff>
    </xdr:to>
    <xdr:sp>
      <xdr:nvSpPr>
        <xdr:cNvPr id="1" name="CustomShape 1"/>
        <xdr:cNvSpPr/>
      </xdr:nvSpPr>
      <xdr:spPr>
        <a:xfrm>
          <a:off x="9694440" y="499680"/>
          <a:ext cx="1139760" cy="82080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ff0000"/>
              </a:solidFill>
              <a:latin typeface="Calibri"/>
            </a:rPr>
            <a:t>Price &amp; Budget</a:t>
          </a:r>
          <a:endParaRPr/>
        </a:p>
        <a:p>
          <a:endParaRPr/>
        </a:p>
      </xdr:txBody>
    </xdr:sp>
    <xdr:clientData/>
  </xdr:twoCellAnchor>
  <xdr:twoCellAnchor editAs="oneCell">
    <xdr:from>
      <xdr:col>10</xdr:col>
      <xdr:colOff>33480</xdr:colOff>
      <xdr:row>2</xdr:row>
      <xdr:rowOff>67320</xdr:rowOff>
    </xdr:from>
    <xdr:to>
      <xdr:col>10</xdr:col>
      <xdr:colOff>775440</xdr:colOff>
      <xdr:row>5</xdr:row>
      <xdr:rowOff>7920</xdr:rowOff>
    </xdr:to>
    <xdr:sp>
      <xdr:nvSpPr>
        <xdr:cNvPr id="2" name="CustomShape 1"/>
        <xdr:cNvSpPr/>
      </xdr:nvSpPr>
      <xdr:spPr>
        <a:xfrm>
          <a:off x="10001160" y="421560"/>
          <a:ext cx="741960" cy="471960"/>
        </a:xfrm>
        <a:prstGeom prst="ellipse">
          <a:avLst/>
        </a:prstGeom>
        <a:solidFill>
          <a:srgbClr val="7df62a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241560</xdr:colOff>
      <xdr:row>1</xdr:row>
      <xdr:rowOff>111240</xdr:rowOff>
    </xdr:from>
    <xdr:to>
      <xdr:col>10</xdr:col>
      <xdr:colOff>435240</xdr:colOff>
      <xdr:row>3</xdr:row>
      <xdr:rowOff>96480</xdr:rowOff>
    </xdr:to>
    <xdr:sp>
      <xdr:nvSpPr>
        <xdr:cNvPr id="3" name="CustomShape 1"/>
        <xdr:cNvSpPr/>
      </xdr:nvSpPr>
      <xdr:spPr>
        <a:xfrm>
          <a:off x="9446760" y="288360"/>
          <a:ext cx="956160" cy="339480"/>
        </a:xfrm>
        <a:prstGeom prst="rect">
          <a:avLst/>
        </a:prstGeom>
        <a:solidFill>
          <a:srgbClr val="7df62a"/>
        </a:solidFill>
      </xdr:spPr>
      <xdr:txBody>
        <a:bodyPr bIns="45000" lIns="90000" rIns="90000" tIns="45000"/>
        <a:p>
          <a:r>
            <a:rPr b="1" lang="en-US" sz="1100">
              <a:solidFill>
                <a:srgbClr val="000000"/>
              </a:solidFill>
              <a:latin typeface="Calibri"/>
            </a:rPr>
            <a:t>Purchase</a:t>
          </a:r>
          <a:endParaRPr/>
        </a:p>
        <a:p>
          <a:endParaRPr/>
        </a:p>
      </xdr:txBody>
    </xdr:sp>
    <xdr:clientData/>
  </xdr:twoCellAnchor>
  <xdr:twoCellAnchor editAs="oneCell">
    <xdr:from>
      <xdr:col>9</xdr:col>
      <xdr:colOff>554040</xdr:colOff>
      <xdr:row>1</xdr:row>
      <xdr:rowOff>144360</xdr:rowOff>
    </xdr:from>
    <xdr:to>
      <xdr:col>10</xdr:col>
      <xdr:colOff>43200</xdr:colOff>
      <xdr:row>2</xdr:row>
      <xdr:rowOff>154080</xdr:rowOff>
    </xdr:to>
    <xdr:cxnSp>
      <xdr:nvCxnSpPr>
        <xdr:cNvPr id="4" name="Line 1"/>
        <xdr:cNvCxnSpPr/>
        <xdr:nvPr/>
      </xdr:nvCxnSpPr>
      <xdr:spPr>
        <a:xfrm flipV="1">
          <a:off x="9759240" y="321480"/>
          <a:ext cx="252000" cy="187200"/>
        </a:xfrm>
        <a:prstGeom prst="straightConnector1">
          <a:avLst/>
        </a:prstGeom>
        <a:ln w="28440">
          <a:solidFill>
            <a:srgbClr val="1f497d"/>
          </a:solidFill>
          <a:round/>
          <a:tailEnd len="med" type="triangle" w="med"/>
        </a:ln>
      </xdr:spPr>
    </xdr:cxnSp>
    <xdr:clientData/>
  </xdr:twoCellAnchor>
  <xdr:twoCellAnchor editAs="oneCell">
    <xdr:from>
      <xdr:col>9</xdr:col>
      <xdr:colOff>86040</xdr:colOff>
      <xdr:row>2</xdr:row>
      <xdr:rowOff>109800</xdr:rowOff>
    </xdr:from>
    <xdr:to>
      <xdr:col>9</xdr:col>
      <xdr:colOff>659160</xdr:colOff>
      <xdr:row>6</xdr:row>
      <xdr:rowOff>96480</xdr:rowOff>
    </xdr:to>
    <xdr:sp>
      <xdr:nvSpPr>
        <xdr:cNvPr id="5" name="CustomShape 1"/>
        <xdr:cNvSpPr/>
      </xdr:nvSpPr>
      <xdr:spPr>
        <a:xfrm>
          <a:off x="9291240" y="464040"/>
          <a:ext cx="573120" cy="6951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184680</xdr:colOff>
      <xdr:row>4</xdr:row>
      <xdr:rowOff>96120</xdr:rowOff>
    </xdr:from>
    <xdr:to>
      <xdr:col>10</xdr:col>
      <xdr:colOff>160560</xdr:colOff>
      <xdr:row>7</xdr:row>
      <xdr:rowOff>48240</xdr:rowOff>
    </xdr:to>
    <xdr:sp>
      <xdr:nvSpPr>
        <xdr:cNvPr id="6" name="CustomShape 1"/>
        <xdr:cNvSpPr/>
      </xdr:nvSpPr>
      <xdr:spPr>
        <a:xfrm>
          <a:off x="9389880" y="804600"/>
          <a:ext cx="738360" cy="48348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Like</a:t>
          </a:r>
          <a:endParaRPr/>
        </a:p>
        <a:p>
          <a:endParaRPr/>
        </a:p>
      </xdr:txBody>
    </xdr:sp>
    <xdr:clientData/>
  </xdr:twoCellAnchor>
  <xdr:twoCellAnchor editAs="oneCell">
    <xdr:from>
      <xdr:col>15</xdr:col>
      <xdr:colOff>551520</xdr:colOff>
      <xdr:row>26</xdr:row>
      <xdr:rowOff>14040</xdr:rowOff>
    </xdr:from>
    <xdr:to>
      <xdr:col>15</xdr:col>
      <xdr:colOff>552240</xdr:colOff>
      <xdr:row>27</xdr:row>
      <xdr:rowOff>142200</xdr:rowOff>
    </xdr:to>
    <xdr:cxnSp>
      <xdr:nvCxnSpPr>
        <xdr:cNvPr id="7" name="Line 1"/>
        <xdr:cNvCxnSpPr/>
        <xdr:nvPr/>
      </xdr:nvCxnSpPr>
      <xdr:spPr>
        <a:xfrm flipV="1">
          <a:off x="14525280" y="4619520"/>
          <a:ext cx="1080" cy="305640"/>
        </a:xfrm>
        <a:prstGeom prst="straightConnector1">
          <a:avLst/>
        </a:prstGeom>
        <a:ln w="28440">
          <a:solidFill>
            <a:srgbClr val="1f497d"/>
          </a:solidFill>
          <a:round/>
          <a:tailEnd len="med" type="triangle" w="med"/>
        </a:ln>
      </xdr:spPr>
    </xdr:cxnSp>
    <xdr:clientData/>
  </xdr:twoCellAnchor>
  <xdr:twoCellAnchor editAs="oneCell">
    <xdr:from>
      <xdr:col>9</xdr:col>
      <xdr:colOff>618480</xdr:colOff>
      <xdr:row>3</xdr:row>
      <xdr:rowOff>18000</xdr:rowOff>
    </xdr:from>
    <xdr:to>
      <xdr:col>9</xdr:col>
      <xdr:colOff>619200</xdr:colOff>
      <xdr:row>4</xdr:row>
      <xdr:rowOff>146520</xdr:rowOff>
    </xdr:to>
    <xdr:cxnSp>
      <xdr:nvCxnSpPr>
        <xdr:cNvPr id="8" name="Line 1"/>
        <xdr:cNvCxnSpPr/>
        <xdr:nvPr/>
      </xdr:nvCxnSpPr>
      <xdr:spPr>
        <a:xfrm flipV="1">
          <a:off x="9823680" y="549360"/>
          <a:ext cx="1080" cy="306000"/>
        </a:xfrm>
        <a:prstGeom prst="straightConnector1">
          <a:avLst/>
        </a:prstGeom>
        <a:ln w="28440">
          <a:solidFill>
            <a:srgbClr val="1f497d"/>
          </a:solidFill>
          <a:round/>
          <a:tailEnd len="med" type="triangle" w="med"/>
        </a:ln>
      </xdr:spPr>
    </xdr:cxnSp>
    <xdr:clientData/>
  </xdr:twoCellAnchor>
  <xdr:twoCellAnchor editAs="oneCell">
    <xdr:from>
      <xdr:col>8</xdr:col>
      <xdr:colOff>485280</xdr:colOff>
      <xdr:row>36</xdr:row>
      <xdr:rowOff>60120</xdr:rowOff>
    </xdr:from>
    <xdr:to>
      <xdr:col>9</xdr:col>
      <xdr:colOff>298800</xdr:colOff>
      <xdr:row>40</xdr:row>
      <xdr:rowOff>5400</xdr:rowOff>
    </xdr:to>
    <xdr:sp>
      <xdr:nvSpPr>
        <xdr:cNvPr id="9" name="CustomShape 1"/>
        <xdr:cNvSpPr/>
      </xdr:nvSpPr>
      <xdr:spPr>
        <a:xfrm>
          <a:off x="8928000" y="6448320"/>
          <a:ext cx="576000" cy="6537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8</xdr:col>
      <xdr:colOff>529920</xdr:colOff>
      <xdr:row>36</xdr:row>
      <xdr:rowOff>158040</xdr:rowOff>
    </xdr:from>
    <xdr:to>
      <xdr:col>9</xdr:col>
      <xdr:colOff>509760</xdr:colOff>
      <xdr:row>39</xdr:row>
      <xdr:rowOff>114480</xdr:rowOff>
    </xdr:to>
    <xdr:sp>
      <xdr:nvSpPr>
        <xdr:cNvPr id="10" name="CustomShape 1"/>
        <xdr:cNvSpPr/>
      </xdr:nvSpPr>
      <xdr:spPr>
        <a:xfrm>
          <a:off x="8972640" y="6546240"/>
          <a:ext cx="742320" cy="48780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Like</a:t>
          </a:r>
          <a:endParaRPr/>
        </a:p>
        <a:p>
          <a:endParaRPr/>
        </a:p>
      </xdr:txBody>
    </xdr:sp>
    <xdr:clientData/>
  </xdr:twoCellAnchor>
  <xdr:twoCellAnchor editAs="oneCell">
    <xdr:from>
      <xdr:col>7</xdr:col>
      <xdr:colOff>625320</xdr:colOff>
      <xdr:row>39</xdr:row>
      <xdr:rowOff>158760</xdr:rowOff>
    </xdr:from>
    <xdr:to>
      <xdr:col>8</xdr:col>
      <xdr:colOff>438480</xdr:colOff>
      <xdr:row>43</xdr:row>
      <xdr:rowOff>117000</xdr:rowOff>
    </xdr:to>
    <xdr:sp>
      <xdr:nvSpPr>
        <xdr:cNvPr id="11" name="CustomShape 1"/>
        <xdr:cNvSpPr/>
      </xdr:nvSpPr>
      <xdr:spPr>
        <a:xfrm>
          <a:off x="8305920" y="7078320"/>
          <a:ext cx="575280" cy="66672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7</xdr:col>
      <xdr:colOff>658800</xdr:colOff>
      <xdr:row>40</xdr:row>
      <xdr:rowOff>92880</xdr:rowOff>
    </xdr:from>
    <xdr:to>
      <xdr:col>8</xdr:col>
      <xdr:colOff>471960</xdr:colOff>
      <xdr:row>43</xdr:row>
      <xdr:rowOff>51480</xdr:rowOff>
    </xdr:to>
    <xdr:sp>
      <xdr:nvSpPr>
        <xdr:cNvPr id="12" name="CustomShape 1"/>
        <xdr:cNvSpPr/>
      </xdr:nvSpPr>
      <xdr:spPr>
        <a:xfrm>
          <a:off x="8339400" y="7189560"/>
          <a:ext cx="575280" cy="48996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Fash</a:t>
          </a:r>
          <a:r>
            <a:rPr lang="en-US" sz="1400">
              <a:solidFill>
                <a:srgbClr val="000000"/>
              </a:solidFill>
              <a:latin typeface="Calibri"/>
            </a:rPr>
            <a:t> </a:t>
          </a:r>
          <a:endParaRPr/>
        </a:p>
        <a:p>
          <a:endParaRPr/>
        </a:p>
      </xdr:txBody>
    </xdr:sp>
    <xdr:clientData/>
  </xdr:twoCellAnchor>
  <xdr:twoCellAnchor editAs="oneCell">
    <xdr:from>
      <xdr:col>8</xdr:col>
      <xdr:colOff>347040</xdr:colOff>
      <xdr:row>32</xdr:row>
      <xdr:rowOff>173520</xdr:rowOff>
    </xdr:from>
    <xdr:to>
      <xdr:col>8</xdr:col>
      <xdr:colOff>570600</xdr:colOff>
      <xdr:row>34</xdr:row>
      <xdr:rowOff>48600</xdr:rowOff>
    </xdr:to>
    <xdr:cxnSp>
      <xdr:nvCxnSpPr>
        <xdr:cNvPr id="13" name="Line 1"/>
        <xdr:cNvCxnSpPr/>
        <xdr:nvPr/>
      </xdr:nvCxnSpPr>
      <xdr:spPr>
        <a:xfrm flipV="1">
          <a:off x="8789760" y="5853240"/>
          <a:ext cx="223920" cy="229680"/>
        </a:xfrm>
        <a:prstGeom prst="straightConnector1">
          <a:avLst/>
        </a:prstGeom>
        <a:ln w="28440">
          <a:solidFill>
            <a:srgbClr val="1f497d"/>
          </a:solidFill>
          <a:round/>
          <a:tailEnd len="med" type="triangle" w="med"/>
        </a:ln>
      </xdr:spPr>
    </xdr:cxnSp>
    <xdr:clientData/>
  </xdr:twoCellAnchor>
  <xdr:twoCellAnchor editAs="oneCell">
    <xdr:from>
      <xdr:col>9</xdr:col>
      <xdr:colOff>519840</xdr:colOff>
      <xdr:row>38</xdr:row>
      <xdr:rowOff>140400</xdr:rowOff>
    </xdr:from>
    <xdr:to>
      <xdr:col>10</xdr:col>
      <xdr:colOff>332280</xdr:colOff>
      <xdr:row>42</xdr:row>
      <xdr:rowOff>105840</xdr:rowOff>
    </xdr:to>
    <xdr:sp>
      <xdr:nvSpPr>
        <xdr:cNvPr id="14" name="CustomShape 1"/>
        <xdr:cNvSpPr/>
      </xdr:nvSpPr>
      <xdr:spPr>
        <a:xfrm>
          <a:off x="9725040" y="6882840"/>
          <a:ext cx="574920" cy="67392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563040</xdr:colOff>
      <xdr:row>39</xdr:row>
      <xdr:rowOff>76320</xdr:rowOff>
    </xdr:from>
    <xdr:to>
      <xdr:col>10</xdr:col>
      <xdr:colOff>375480</xdr:colOff>
      <xdr:row>42</xdr:row>
      <xdr:rowOff>38160</xdr:rowOff>
    </xdr:to>
    <xdr:sp>
      <xdr:nvSpPr>
        <xdr:cNvPr id="15" name="CustomShape 1"/>
        <xdr:cNvSpPr/>
      </xdr:nvSpPr>
      <xdr:spPr>
        <a:xfrm>
          <a:off x="9768240" y="6995880"/>
          <a:ext cx="574920" cy="49320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Fit</a:t>
          </a:r>
          <a:r>
            <a:rPr lang="en-US" sz="1400">
              <a:solidFill>
                <a:srgbClr val="000000"/>
              </a:solidFill>
              <a:latin typeface="Calibri"/>
            </a:rPr>
            <a:t> </a:t>
          </a:r>
          <a:endParaRPr/>
        </a:p>
        <a:p>
          <a:endParaRPr/>
        </a:p>
      </xdr:txBody>
    </xdr:sp>
    <xdr:clientData/>
  </xdr:twoCellAnchor>
  <xdr:twoCellAnchor editAs="oneCell">
    <xdr:from>
      <xdr:col>9</xdr:col>
      <xdr:colOff>299880</xdr:colOff>
      <xdr:row>29</xdr:row>
      <xdr:rowOff>26640</xdr:rowOff>
    </xdr:from>
    <xdr:to>
      <xdr:col>9</xdr:col>
      <xdr:colOff>587160</xdr:colOff>
      <xdr:row>30</xdr:row>
      <xdr:rowOff>19080</xdr:rowOff>
    </xdr:to>
    <xdr:cxnSp>
      <xdr:nvCxnSpPr>
        <xdr:cNvPr id="16" name="Line 1"/>
        <xdr:cNvCxnSpPr/>
        <xdr:nvPr/>
      </xdr:nvCxnSpPr>
      <xdr:spPr>
        <a:xfrm flipH="1" flipV="1">
          <a:off x="9505080" y="5163480"/>
          <a:ext cx="287640" cy="181080"/>
        </a:xfrm>
        <a:prstGeom prst="straightConnector1">
          <a:avLst/>
        </a:prstGeom>
        <a:ln w="28440">
          <a:solidFill>
            <a:srgbClr val="1f497d"/>
          </a:solidFill>
          <a:round/>
          <a:tailEnd len="med" type="triangle" w="med"/>
        </a:ln>
      </xdr:spPr>
    </xdr:cxnSp>
    <xdr:clientData/>
  </xdr:twoCellAnchor>
  <xdr:twoCellAnchor editAs="oneCell">
    <xdr:from>
      <xdr:col>8</xdr:col>
      <xdr:colOff>629640</xdr:colOff>
      <xdr:row>41</xdr:row>
      <xdr:rowOff>106200</xdr:rowOff>
    </xdr:from>
    <xdr:to>
      <xdr:col>9</xdr:col>
      <xdr:colOff>442440</xdr:colOff>
      <xdr:row>45</xdr:row>
      <xdr:rowOff>86760</xdr:rowOff>
    </xdr:to>
    <xdr:sp>
      <xdr:nvSpPr>
        <xdr:cNvPr id="17" name="CustomShape 1"/>
        <xdr:cNvSpPr/>
      </xdr:nvSpPr>
      <xdr:spPr>
        <a:xfrm>
          <a:off x="9072360" y="7380000"/>
          <a:ext cx="575280" cy="68904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8</xdr:col>
      <xdr:colOff>587160</xdr:colOff>
      <xdr:row>42</xdr:row>
      <xdr:rowOff>57240</xdr:rowOff>
    </xdr:from>
    <xdr:to>
      <xdr:col>9</xdr:col>
      <xdr:colOff>566640</xdr:colOff>
      <xdr:row>45</xdr:row>
      <xdr:rowOff>3960</xdr:rowOff>
    </xdr:to>
    <xdr:sp>
      <xdr:nvSpPr>
        <xdr:cNvPr id="18" name="CustomShape 1"/>
        <xdr:cNvSpPr/>
      </xdr:nvSpPr>
      <xdr:spPr>
        <a:xfrm>
          <a:off x="9029880" y="7508160"/>
          <a:ext cx="741960" cy="47808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Trust</a:t>
          </a:r>
          <a:r>
            <a:rPr lang="en-US" sz="1400">
              <a:solidFill>
                <a:srgbClr val="000000"/>
              </a:solidFill>
              <a:latin typeface="Calibri"/>
            </a:rPr>
            <a:t> </a:t>
          </a:r>
          <a:endParaRPr/>
        </a:p>
        <a:p>
          <a:endParaRPr/>
        </a:p>
      </xdr:txBody>
    </xdr:sp>
    <xdr:clientData/>
  </xdr:twoCellAnchor>
  <xdr:twoCellAnchor editAs="oneCell">
    <xdr:from>
      <xdr:col>9</xdr:col>
      <xdr:colOff>138600</xdr:colOff>
      <xdr:row>30</xdr:row>
      <xdr:rowOff>35280</xdr:rowOff>
    </xdr:from>
    <xdr:to>
      <xdr:col>9</xdr:col>
      <xdr:colOff>149040</xdr:colOff>
      <xdr:row>31</xdr:row>
      <xdr:rowOff>127440</xdr:rowOff>
    </xdr:to>
    <xdr:cxnSp>
      <xdr:nvCxnSpPr>
        <xdr:cNvPr id="19" name="Line 1"/>
        <xdr:cNvCxnSpPr/>
        <xdr:nvPr/>
      </xdr:nvCxnSpPr>
      <xdr:spPr>
        <a:xfrm flipH="1" flipV="1">
          <a:off x="9343800" y="5360400"/>
          <a:ext cx="10800" cy="269640"/>
        </a:xfrm>
        <a:prstGeom prst="straightConnector1">
          <a:avLst/>
        </a:prstGeom>
        <a:ln w="28440">
          <a:solidFill>
            <a:srgbClr val="1f497d"/>
          </a:solidFill>
          <a:round/>
          <a:tailEnd len="med" type="triangle" w="med"/>
        </a:ln>
      </xdr:spPr>
    </xdr:cxnSp>
    <xdr:clientData/>
  </xdr:twoCellAnchor>
  <xdr:twoCellAnchor editAs="oneCell">
    <xdr:from>
      <xdr:col>8</xdr:col>
      <xdr:colOff>156960</xdr:colOff>
      <xdr:row>49</xdr:row>
      <xdr:rowOff>144720</xdr:rowOff>
    </xdr:from>
    <xdr:to>
      <xdr:col>9</xdr:col>
      <xdr:colOff>233280</xdr:colOff>
      <xdr:row>56</xdr:row>
      <xdr:rowOff>8280</xdr:rowOff>
    </xdr:to>
    <xdr:sp>
      <xdr:nvSpPr>
        <xdr:cNvPr id="20" name="CustomShape 1"/>
        <xdr:cNvSpPr/>
      </xdr:nvSpPr>
      <xdr:spPr>
        <a:xfrm>
          <a:off x="8599680" y="8835480"/>
          <a:ext cx="838800" cy="1103760"/>
        </a:xfrm>
        <a:prstGeom prst="ellipse">
          <a:avLst/>
        </a:prstGeom>
        <a:solidFill>
          <a:srgbClr val="ffff00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8</xdr:col>
      <xdr:colOff>95400</xdr:colOff>
      <xdr:row>50</xdr:row>
      <xdr:rowOff>156240</xdr:rowOff>
    </xdr:from>
    <xdr:to>
      <xdr:col>9</xdr:col>
      <xdr:colOff>414000</xdr:colOff>
      <xdr:row>55</xdr:row>
      <xdr:rowOff>60120</xdr:rowOff>
    </xdr:to>
    <xdr:sp>
      <xdr:nvSpPr>
        <xdr:cNvPr id="21" name="CustomShape 1"/>
        <xdr:cNvSpPr/>
      </xdr:nvSpPr>
      <xdr:spPr>
        <a:xfrm>
          <a:off x="8538120" y="9024120"/>
          <a:ext cx="1081080" cy="78984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Advertise</a:t>
          </a:r>
          <a:endParaRPr/>
        </a:p>
        <a:p>
          <a:endParaRPr/>
        </a:p>
      </xdr:txBody>
    </xdr:sp>
    <xdr:clientData/>
  </xdr:twoCellAnchor>
  <xdr:twoCellAnchor editAs="oneCell">
    <xdr:from>
      <xdr:col>5</xdr:col>
      <xdr:colOff>644760</xdr:colOff>
      <xdr:row>50</xdr:row>
      <xdr:rowOff>62640</xdr:rowOff>
    </xdr:from>
    <xdr:to>
      <xdr:col>6</xdr:col>
      <xdr:colOff>620640</xdr:colOff>
      <xdr:row>53</xdr:row>
      <xdr:rowOff>63000</xdr:rowOff>
    </xdr:to>
    <xdr:sp>
      <xdr:nvSpPr>
        <xdr:cNvPr id="22" name="CustomShape 1"/>
        <xdr:cNvSpPr/>
      </xdr:nvSpPr>
      <xdr:spPr>
        <a:xfrm>
          <a:off x="6800760" y="8930520"/>
          <a:ext cx="738000" cy="53172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400">
              <a:solidFill>
                <a:srgbClr val="000000"/>
              </a:solidFill>
              <a:latin typeface="Calibri"/>
            </a:rPr>
            <a:t>Fash</a:t>
          </a:r>
          <a:endParaRPr/>
        </a:p>
        <a:p>
          <a:endParaRPr/>
        </a:p>
      </xdr:txBody>
    </xdr:sp>
    <xdr:clientData/>
  </xdr:twoCellAnchor>
  <xdr:twoCellAnchor editAs="oneCell">
    <xdr:from>
      <xdr:col>6</xdr:col>
      <xdr:colOff>441000</xdr:colOff>
      <xdr:row>43</xdr:row>
      <xdr:rowOff>35640</xdr:rowOff>
    </xdr:from>
    <xdr:to>
      <xdr:col>8</xdr:col>
      <xdr:colOff>708120</xdr:colOff>
      <xdr:row>44</xdr:row>
      <xdr:rowOff>104400</xdr:rowOff>
    </xdr:to>
    <xdr:cxnSp>
      <xdr:nvCxnSpPr>
        <xdr:cNvPr id="23" name="Line 1"/>
        <xdr:cNvCxnSpPr/>
        <xdr:nvPr/>
      </xdr:nvCxnSpPr>
      <xdr:spPr>
        <a:xfrm flipH="1" flipV="1">
          <a:off x="7359120" y="7663680"/>
          <a:ext cx="1792080" cy="246240"/>
        </a:xfrm>
        <a:prstGeom prst="straightConnector1">
          <a:avLst/>
        </a:prstGeom>
        <a:ln w="38160">
          <a:solidFill>
            <a:srgbClr val="ffff00"/>
          </a:solidFill>
          <a:round/>
          <a:tailEnd len="med" type="triangle" w="med"/>
        </a:ln>
      </xdr:spPr>
    </xdr:cxnSp>
    <xdr:clientData/>
  </xdr:twoCellAnchor>
  <xdr:twoCellAnchor editAs="oneCell">
    <xdr:from>
      <xdr:col>5</xdr:col>
      <xdr:colOff>644760</xdr:colOff>
      <xdr:row>49</xdr:row>
      <xdr:rowOff>16200</xdr:rowOff>
    </xdr:from>
    <xdr:to>
      <xdr:col>6</xdr:col>
      <xdr:colOff>457200</xdr:colOff>
      <xdr:row>53</xdr:row>
      <xdr:rowOff>71280</xdr:rowOff>
    </xdr:to>
    <xdr:sp>
      <xdr:nvSpPr>
        <xdr:cNvPr id="24" name="CustomShape 1"/>
        <xdr:cNvSpPr/>
      </xdr:nvSpPr>
      <xdr:spPr>
        <a:xfrm>
          <a:off x="6800760" y="8706960"/>
          <a:ext cx="574560" cy="763560"/>
        </a:xfrm>
        <a:prstGeom prst="ellips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6</xdr:col>
      <xdr:colOff>150840</xdr:colOff>
      <xdr:row>46</xdr:row>
      <xdr:rowOff>147600</xdr:rowOff>
    </xdr:from>
    <xdr:to>
      <xdr:col>7</xdr:col>
      <xdr:colOff>128880</xdr:colOff>
      <xdr:row>49</xdr:row>
      <xdr:rowOff>152640</xdr:rowOff>
    </xdr:to>
    <xdr:sp>
      <xdr:nvSpPr>
        <xdr:cNvPr id="25" name="CustomShape 1"/>
        <xdr:cNvSpPr/>
      </xdr:nvSpPr>
      <xdr:spPr>
        <a:xfrm>
          <a:off x="7068960" y="8307000"/>
          <a:ext cx="740520" cy="536400"/>
        </a:xfrm>
        <a:prstGeom prst="rect">
          <a:avLst/>
        </a:prstGeom>
      </xdr:spPr>
      <xdr:txBody>
        <a:bodyPr bIns="45000" lIns="90000" rIns="90000" tIns="45000"/>
        <a:p>
          <a:r>
            <a:rPr b="1" lang="en-US" sz="1200">
              <a:solidFill>
                <a:srgbClr val="000000"/>
              </a:solidFill>
              <a:latin typeface="Calibri"/>
            </a:rPr>
            <a:t>Time</a:t>
          </a:r>
          <a:endParaRPr/>
        </a:p>
        <a:p>
          <a:endParaRPr/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5725490196078"/>
    <col collapsed="false" hidden="false" max="2" min="2" style="0" width="27.9176470588235"/>
    <col collapsed="false" hidden="false" max="3" min="3" style="0" width="13.0078431372549"/>
    <col collapsed="false" hidden="false" max="10" min="4" style="0" width="8.63921568627451"/>
    <col collapsed="false" hidden="false" max="11" min="11" style="0" width="10.8509803921569"/>
    <col collapsed="false" hidden="false" max="1025" min="12" style="0" width="8.63921568627451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v>0.25</v>
      </c>
    </row>
    <row collapsed="false" customFormat="false" customHeight="false" hidden="false" ht="14" outlineLevel="0" r="3">
      <c r="B3" s="9" t="s">
        <v>8</v>
      </c>
      <c r="C3" s="10" t="n">
        <v>10</v>
      </c>
      <c r="D3" s="11" t="n">
        <v>12</v>
      </c>
      <c r="E3" s="11" t="n">
        <v>15</v>
      </c>
      <c r="F3" s="11" t="n">
        <v>17</v>
      </c>
      <c r="G3" s="11" t="n">
        <v>20</v>
      </c>
      <c r="H3" s="11" t="n">
        <v>25</v>
      </c>
    </row>
    <row collapsed="false" customFormat="false" customHeight="false" hidden="false" ht="14" outlineLevel="0" r="4">
      <c r="A4" s="0" t="s">
        <v>9</v>
      </c>
      <c r="B4" s="12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15" t="n">
        <v>0.2</v>
      </c>
      <c r="L5" s="13"/>
    </row>
    <row collapsed="false" customFormat="false" customHeight="false" hidden="false" ht="14" outlineLevel="0" r="6">
      <c r="A6" s="14" t="s">
        <v>11</v>
      </c>
      <c r="B6" s="15" t="n">
        <v>1.1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12</v>
      </c>
      <c r="C8" s="9" t="n">
        <f aca="false">C32</f>
        <v>2</v>
      </c>
      <c r="D8" s="9" t="n">
        <f aca="false">D32</f>
        <v>2</v>
      </c>
      <c r="E8" s="9" t="n">
        <f aca="false">E32</f>
        <v>3</v>
      </c>
      <c r="F8" s="9" t="n">
        <f aca="false">F32</f>
        <v>3</v>
      </c>
      <c r="G8" s="9" t="n">
        <f aca="false">G32</f>
        <v>3</v>
      </c>
      <c r="H8" s="9" t="n">
        <f aca="false">H32</f>
        <v>4</v>
      </c>
    </row>
    <row collapsed="false" customFormat="false" customHeight="false" hidden="false" ht="14" outlineLevel="0" r="9">
      <c r="A9" s="14" t="s">
        <v>13</v>
      </c>
      <c r="B9" s="15" t="n">
        <v>1.5</v>
      </c>
      <c r="C9" s="13"/>
      <c r="D9" s="13"/>
      <c r="E9" s="13"/>
      <c r="F9" s="13"/>
      <c r="G9" s="13"/>
      <c r="H9" s="13"/>
    </row>
    <row collapsed="false" customFormat="false" customHeight="false" hidden="false" ht="14" outlineLevel="0" r="10">
      <c r="A10" s="14" t="s">
        <v>14</v>
      </c>
      <c r="B10" s="15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0.822254426180236</v>
      </c>
      <c r="D12" s="17" t="n">
        <f aca="false">1/(1+EXP(($B$5*POWER(D$3/($B$4-D$3),$B$6))+($B$9*POWER(ABS(1-($B$2*D$8)),$B$10))-2))</f>
        <v>0.817121340483309</v>
      </c>
      <c r="E12" s="17" t="n">
        <f aca="false">1/(1+EXP(($B$5*POWER(E$3/($B$4-E$3),$B$6))+($B$9*POWER(ABS(1-($B$2*E$8)),$B$10))-2))</f>
        <v>0.846349259143479</v>
      </c>
      <c r="F12" s="17" t="n">
        <f aca="false">1/(1+EXP(($B$5*POWER(F$3/($B$4-F$3),$B$6))+($B$9*POWER(ABS(1-($B$2*F$8)),$B$10))-2))</f>
        <v>0.837208165392313</v>
      </c>
      <c r="G12" s="17" t="n">
        <f aca="false">1/(1+EXP(($B$5*POWER(G$3/($B$4-G$3),$B$6))+($B$9*POWER(ABS(1-($B$2*G$8)),$B$10))-2))</f>
        <v>0.814200817702977</v>
      </c>
      <c r="H12" s="17" t="n">
        <f aca="false">1/(1+EXP(($B$5*POWER(H$3/($B$4-H$3),$B$6))+($B$9*POWER(ABS(1-($B$2*H$8)),$B$10))-2))</f>
        <v>0.695377393755843</v>
      </c>
    </row>
    <row collapsed="false" customFormat="false" customHeight="false" hidden="false" ht="14" outlineLevel="0" r="13">
      <c r="A13" s="14"/>
      <c r="B13" s="16"/>
      <c r="C13" s="14"/>
    </row>
    <row collapsed="false" customFormat="false" customHeight="false" hidden="false" ht="14" outlineLevel="0" r="14">
      <c r="A14" s="14"/>
      <c r="B14" s="16"/>
    </row>
    <row collapsed="false" customFormat="false" customHeight="false" hidden="false" ht="14" outlineLevel="0" r="15">
      <c r="A15" s="8"/>
      <c r="B15" s="9" t="s">
        <v>16</v>
      </c>
      <c r="C15" s="15" t="n">
        <v>1</v>
      </c>
      <c r="D15" s="15" t="n">
        <v>1</v>
      </c>
      <c r="E15" s="15" t="n">
        <v>1</v>
      </c>
      <c r="F15" s="15" t="n">
        <v>3</v>
      </c>
      <c r="G15" s="15" t="n">
        <v>2</v>
      </c>
      <c r="H15" s="15" t="n">
        <v>4</v>
      </c>
      <c r="K15" s="1" t="s">
        <v>17</v>
      </c>
      <c r="L15" s="18" t="n">
        <v>0.6</v>
      </c>
      <c r="M15" s="18" t="n">
        <v>0.7</v>
      </c>
      <c r="N15" s="18" t="n">
        <v>0.5</v>
      </c>
      <c r="O15" s="18" t="n">
        <v>0.7</v>
      </c>
      <c r="P15" s="18" t="n">
        <v>0.9</v>
      </c>
      <c r="Q15" s="18" t="n">
        <v>0.9</v>
      </c>
      <c r="R15" s="13"/>
      <c r="T15" s="1" t="s">
        <v>18</v>
      </c>
      <c r="U15" s="18" t="n">
        <v>0.6</v>
      </c>
      <c r="V15" s="18" t="n">
        <v>0.4</v>
      </c>
      <c r="W15" s="18" t="n">
        <v>0.8</v>
      </c>
      <c r="X15" s="18" t="n">
        <v>0.8</v>
      </c>
      <c r="Y15" s="18" t="n">
        <v>0.7</v>
      </c>
      <c r="Z15" s="18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0.201022740139605</v>
      </c>
      <c r="D16" s="17" t="n">
        <f aca="false">EXP(-$B$21*POWER(ABS($B$2*(D$15-$B16)),$B$22))/D$21</f>
        <v>0.201022740139605</v>
      </c>
      <c r="E16" s="17" t="n">
        <f aca="false">EXP(-$B$21*POWER(ABS($B$2*(E$15-$B16)),$B$22))/E$21</f>
        <v>0.201022740139605</v>
      </c>
      <c r="F16" s="17" t="n">
        <f aca="false">EXP(-$B$21*POWER(ABS($B$2*(F$15-$B16)),$B$22))/F$21</f>
        <v>0.194775523550955</v>
      </c>
      <c r="G16" s="17" t="n">
        <f aca="false">EXP(-$B$21*POWER(ABS($B$2*(G$15-$B16)),$B$22))/G$21</f>
        <v>0.197024157425963</v>
      </c>
      <c r="H16" s="17" t="n">
        <f aca="false">EXP(-$B$21*POWER(ABS($B$2*(H$15-$B16)),$B$22))/H$21</f>
        <v>0.192670193540843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0.205445707256609</v>
      </c>
      <c r="D17" s="17" t="n">
        <f aca="false">EXP(-$B$21*POWER(ABS($B$2*(D$15-$B17)),$B$22))/D$21</f>
        <v>0.205445707256609</v>
      </c>
      <c r="E17" s="17" t="n">
        <f aca="false">EXP(-$B$21*POWER(ABS($B$2*(E$15-$B17)),$B$22))/E$21</f>
        <v>0.205445707256609</v>
      </c>
      <c r="F17" s="17" t="n">
        <f aca="false">EXP(-$B$21*POWER(ABS($B$2*(F$15-$B17)),$B$22))/F$21</f>
        <v>0.199950374638983</v>
      </c>
      <c r="G17" s="17" t="n">
        <f aca="false">EXP(-$B$21*POWER(ABS($B$2*(G$15-$B17)),$B$22))/G$21</f>
        <v>0.201989200528564</v>
      </c>
      <c r="H17" s="17" t="n">
        <f aca="false">EXP(-$B$21*POWER(ABS($B$2*(H$15-$B17)),$B$22))/H$21</f>
        <v>0.197968269157611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0.201022740139605</v>
      </c>
      <c r="D18" s="17" t="n">
        <f aca="false">EXP(-$B$21*POWER(ABS($B$2*(D$15-$B18)),$B$22))/D$21</f>
        <v>0.201022740139605</v>
      </c>
      <c r="E18" s="17" t="n">
        <f aca="false">EXP(-$B$21*POWER(ABS($B$2*(E$15-$B18)),$B$22))/E$21</f>
        <v>0.201022740139605</v>
      </c>
      <c r="F18" s="17" t="n">
        <f aca="false">EXP(-$B$21*POWER(ABS($B$2*(F$15-$B18)),$B$22))/F$21</f>
        <v>0.204989158925305</v>
      </c>
      <c r="G18" s="17" t="n">
        <f aca="false">EXP(-$B$21*POWER(ABS($B$2*(G$15-$B18)),$B$22))/G$21</f>
        <v>0.206433432018531</v>
      </c>
      <c r="H18" s="17" t="n">
        <f aca="false">EXP(-$B$21*POWER(ABS($B$2*(H$15-$B18)),$B$22))/H$21</f>
        <v>0.203227946012118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0.196081453344151</v>
      </c>
      <c r="D19" s="17" t="n">
        <f aca="false">EXP(-$B$21*POWER(ABS($B$2*(D$15-$B19)),$B$22))/D$21</f>
        <v>0.196081453344151</v>
      </c>
      <c r="E19" s="17" t="n">
        <f aca="false">EXP(-$B$21*POWER(ABS($B$2*(E$15-$B19)),$B$22))/E$21</f>
        <v>0.196081453344151</v>
      </c>
      <c r="F19" s="17" t="n">
        <f aca="false">EXP(-$B$21*POWER(ABS($B$2*(F$15-$B19)),$B$22))/F$21</f>
        <v>0.209499396466786</v>
      </c>
      <c r="G19" s="17" t="n">
        <f aca="false">EXP(-$B$21*POWER(ABS($B$2*(G$15-$B19)),$B$22))/G$21</f>
        <v>0.201989200528564</v>
      </c>
      <c r="H19" s="17" t="n">
        <f aca="false">EXP(-$B$21*POWER(ABS($B$2*(H$15-$B19)),$B$22))/H$21</f>
        <v>0.208349325668226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0.191006732558995</v>
      </c>
      <c r="D20" s="17" t="n">
        <f aca="false">EXP(-$B$21*POWER(ABS($B$2*(D$15-$B20)),$B$22))/D$21</f>
        <v>0.191006732558995</v>
      </c>
      <c r="E20" s="17" t="n">
        <f aca="false">EXP(-$B$21*POWER(ABS($B$2*(E$15-$B20)),$B$22))/E$21</f>
        <v>0.191006732558995</v>
      </c>
      <c r="F20" s="17" t="n">
        <f aca="false">EXP(-$B$21*POWER(ABS($B$2*(F$15-$B20)),$B$22))/F$21</f>
        <v>0.204989158925305</v>
      </c>
      <c r="G20" s="17" t="n">
        <f aca="false">EXP(-$B$21*POWER(ABS($B$2*(G$15-$B20)),$B$22))/G$21</f>
        <v>0.197024157425963</v>
      </c>
      <c r="H20" s="17" t="n">
        <f aca="false">EXP(-$B$21*POWER(ABS($B$2*(H$15-$B20)),$B$22))/H$21</f>
        <v>0.212933494681347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15" t="n">
        <v>0.1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4.8674660247389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4.8674660247389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4.8674660247389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4.77328344074032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4.8441765959219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4.69630201437539</v>
      </c>
      <c r="I21" s="20" t="s">
        <v>21</v>
      </c>
      <c r="J21" s="14" t="s">
        <v>22</v>
      </c>
      <c r="K21" s="15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15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15" t="n">
        <v>1.1</v>
      </c>
      <c r="C22" s="13"/>
      <c r="D22" s="13"/>
      <c r="E22" s="13"/>
      <c r="F22" s="13"/>
      <c r="G22" s="13"/>
      <c r="H22" s="13"/>
      <c r="J22" s="14" t="s">
        <v>25</v>
      </c>
      <c r="K22" s="15" t="n">
        <v>1.5</v>
      </c>
      <c r="L22" s="13"/>
      <c r="S22" s="14" t="s">
        <v>26</v>
      </c>
      <c r="T22" s="15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0.112111561114107</v>
      </c>
      <c r="D25" s="17" t="n">
        <f aca="false">D16*M16*V16/D$30</f>
        <v>0.127292340449977</v>
      </c>
      <c r="E25" s="17" t="n">
        <f aca="false">E16*N16*W16/E$30</f>
        <v>0.105909411665227</v>
      </c>
      <c r="F25" s="17" t="n">
        <f aca="false">F16*O16*X16/F$30</f>
        <v>0.0786774837010639</v>
      </c>
      <c r="G25" s="17" t="n">
        <f aca="false">G16*P16*Y16/G$30</f>
        <v>0.0728479453264576</v>
      </c>
      <c r="H25" s="17" t="n">
        <f aca="false">H16*Q16*Z16/H$30</f>
        <v>0.0583177083289463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0.191898602762028</v>
      </c>
      <c r="D26" s="17" t="n">
        <f aca="false">D17*M17*V17/D$30</f>
        <v>0.217549390777712</v>
      </c>
      <c r="E26" s="17" t="n">
        <f aca="false">E17*N17*W17/E$30</f>
        <v>0.179462444922603</v>
      </c>
      <c r="F26" s="17" t="n">
        <f aca="false">F17*O17*X17/F$30</f>
        <v>0.14151928775745</v>
      </c>
      <c r="G26" s="17" t="n">
        <f aca="false">G17*P17*Y17/G$30</f>
        <v>0.135809911363086</v>
      </c>
      <c r="H26" s="17" t="n">
        <f aca="false">H17*Q17*Z17/H$30</f>
        <v>0.110796096422818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0.279014072125388</v>
      </c>
      <c r="D27" s="17" t="n">
        <f aca="false">D18*M18*V18/D$30</f>
        <v>0.273863876666439</v>
      </c>
      <c r="E27" s="17" t="n">
        <f aca="false">E18*N18*W18/E$30</f>
        <v>0.256061739811685</v>
      </c>
      <c r="F27" s="17" t="n">
        <f aca="false">F18*O18*X18/F$30</f>
        <v>0.230895850557149</v>
      </c>
      <c r="G27" s="17" t="n">
        <f aca="false">G18*P18*Y18/G$30</f>
        <v>0.231067006737696</v>
      </c>
      <c r="H27" s="17" t="n">
        <f aca="false">H18*Q18*Z18/H$30</f>
        <v>0.194085569395849</v>
      </c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0.254769643815602</v>
      </c>
      <c r="D28" s="17" t="n">
        <f aca="false">D19*M19*V19/D$30</f>
        <v>0.231686886173712</v>
      </c>
      <c r="E28" s="17" t="n">
        <f aca="false">E19*N19*W19/E$30</f>
        <v>0.271474337341411</v>
      </c>
      <c r="F28" s="17" t="n">
        <f aca="false">F19*O19*X19/F$30</f>
        <v>0.314294297722882</v>
      </c>
      <c r="G28" s="17" t="n">
        <f aca="false">G19*P19*Y19/G$30</f>
        <v>0.308994463297861</v>
      </c>
      <c r="H28" s="17" t="n">
        <f aca="false">H19*Q19*Z19/H$30</f>
        <v>0.304434956845527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0.162206120182875</v>
      </c>
      <c r="D29" s="17" t="n">
        <f aca="false">D20*M20*V20/D$30</f>
        <v>0.149607505932159</v>
      </c>
      <c r="E29" s="17" t="n">
        <f aca="false">E20*N20*W20/E$30</f>
        <v>0.187092066259074</v>
      </c>
      <c r="F29" s="17" t="n">
        <f aca="false">F20*O20*X20/F$30</f>
        <v>0.234613080261454</v>
      </c>
      <c r="G29" s="17" t="n">
        <f aca="false">G20*P20*Y20/G$30</f>
        <v>0.2512806732749</v>
      </c>
      <c r="H29" s="17" t="n">
        <f aca="false">H20*Q20*Z20/H$30</f>
        <v>0.33236566900686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0.0407619520007554</v>
      </c>
      <c r="D30" s="19" t="n">
        <f aca="false">D16*M16*V16+D17*M17*V17+D18*M18*V18+D19*M19*V19+D20*M20*V20</f>
        <v>0.0399913741774801</v>
      </c>
      <c r="E30" s="19" t="n">
        <f aca="false">E16*N16*W16+E17*N17*W17+E18*N18*W18+E19*N19*W19+E20*N20*W20</f>
        <v>0.0401231437901005</v>
      </c>
      <c r="F30" s="19" t="n">
        <f aca="false">F16*O16*X16+F17*O17*X17+F18*O18*X18+F19*O19*X19+F20*O20*X20</f>
        <v>0.0427364281392292</v>
      </c>
      <c r="G30" s="19" t="n">
        <f aca="false">G16*P16*Y16+G17*P17*Y17+G18*P18*Y18+G19*P19*Y19+G20*P20*Y20</f>
        <v>0.0422639928707767</v>
      </c>
      <c r="H30" s="19" t="n">
        <f aca="false">H16*Q16*Z16+H17*Q17*Z17+H18*Q18*Z18+H19*Q19*Z19+H20*Q20*Z20</f>
        <v>0.0446229836504097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0.279014072125388</v>
      </c>
      <c r="D31" s="17" t="n">
        <f aca="false">MAX(D25:D29)</f>
        <v>0.273863876666439</v>
      </c>
      <c r="E31" s="17" t="n">
        <f aca="false">MAX(E25:E29)</f>
        <v>0.271474337341411</v>
      </c>
      <c r="F31" s="17" t="n">
        <f aca="false">MAX(F25:F29)</f>
        <v>0.314294297722882</v>
      </c>
      <c r="G31" s="17" t="n">
        <f aca="false">MAX(G25:G29)</f>
        <v>0.308994463297861</v>
      </c>
      <c r="H31" s="17" t="n">
        <f aca="false">MAX(H25:H29)</f>
        <v>0.33236566900686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3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3">
      <c r="J33" s="16"/>
      <c r="K33" s="13"/>
      <c r="L33" s="13"/>
      <c r="M33" s="13"/>
      <c r="N33" s="13"/>
      <c r="O33" s="13"/>
      <c r="P33" s="13"/>
      <c r="Q33" s="13"/>
      <c r="R33" s="16"/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  <c r="J34" s="13"/>
      <c r="K34" s="16"/>
      <c r="L34" s="16"/>
      <c r="M34" s="16"/>
      <c r="N34" s="16"/>
      <c r="O34" s="16"/>
      <c r="P34" s="16"/>
      <c r="Q34" s="13"/>
      <c r="R34" s="13"/>
      <c r="S34" s="16"/>
      <c r="T34" s="16"/>
      <c r="U34" s="16"/>
      <c r="V34" s="16"/>
      <c r="W34" s="16"/>
      <c r="X34" s="16"/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EXP((-C$41*POWER(ABS(MIN(C$15+1,4)-$B35),$B$40))+(-$K$42*POWER(ABS(C$15-$B35),$P$42)))/C$40</f>
        <v>0.109571793289609</v>
      </c>
      <c r="D35" s="22" t="n">
        <f aca="false">EXP((-D$41*POWER(ABS(MIN(D$15+1,4)-$B35),$B$40))+(-$K$42*POWER(ABS(D$15-$B35),$P$42)))/D$40</f>
        <v>0.112625764569117</v>
      </c>
      <c r="E35" s="22" t="n">
        <f aca="false">EXP((-E$41*POWER(ABS(MIN(E$15+1,4)-$B35),$B$40))+(-$K$42*POWER(ABS(E$15-$B35),$P$42)))/E$40</f>
        <v>0.115753389765256</v>
      </c>
      <c r="F35" s="22" t="n">
        <f aca="false">EXP((-F$41*POWER(ABS(MIN(F$15+1,4)-$B35),$B$40))+(-$K$42*POWER(ABS(F$15-$B35),$P$42)))/F$40</f>
        <v>0.00503844425050914</v>
      </c>
      <c r="G35" s="22" t="n">
        <f aca="false">EXP((-G$41*POWER(ABS(MIN(G$15+1,4)-$B35),$B$40))+(-$K$42*POWER(ABS(G$15-$B35),$P$42)))/G$40</f>
        <v>0.0209716640205344</v>
      </c>
      <c r="H35" s="22" t="n">
        <f aca="false">EXP((-H$41*POWER(ABS(MIN(H$15+1,4)-$B35),$B$40))+(-$K$42*POWER(ABS(H$15-$B35),$P$42)))/H$40</f>
        <v>0.0019791413498414</v>
      </c>
      <c r="I35" s="16"/>
      <c r="J35" s="23"/>
      <c r="K35" s="16"/>
      <c r="L35" s="16"/>
      <c r="M35" s="16"/>
      <c r="N35" s="16"/>
      <c r="O35" s="16"/>
      <c r="P35" s="16"/>
      <c r="Q35" s="13"/>
      <c r="R35" s="23"/>
      <c r="S35" s="16"/>
      <c r="T35" s="16"/>
      <c r="U35" s="16"/>
      <c r="V35" s="16"/>
      <c r="W35" s="16"/>
      <c r="X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EXP((-C$41*POWER(ABS(MIN(C$15+1,4)-$B36),$B$40))+(-$K$42*POWER(ABS(C$15-$B36),$P$42)))/C$40</f>
        <v>0.369994567439969</v>
      </c>
      <c r="D36" s="22" t="n">
        <f aca="false">EXP((-D$41*POWER(ABS(MIN(D$15+1,4)-$B36),$B$40))+(-$K$42*POWER(ABS(D$15-$B36),$P$42)))/D$40</f>
        <v>0.371434885603545</v>
      </c>
      <c r="E36" s="22" t="n">
        <f aca="false">EXP((-E$41*POWER(ABS(MIN(E$15+1,4)-$B36),$B$40))+(-$K$42*POWER(ABS(E$15-$B36),$P$42)))/E$40</f>
        <v>0.372814945879753</v>
      </c>
      <c r="F36" s="22" t="n">
        <f aca="false">EXP((-F$41*POWER(ABS(MIN(F$15+1,4)-$B36),$B$40))+(-$K$42*POWER(ABS(F$15-$B36),$P$42)))/F$40</f>
        <v>0.027312654741462</v>
      </c>
      <c r="G36" s="22" t="n">
        <f aca="false">EXP((-G$41*POWER(ABS(MIN(G$15+1,4)-$B36),$B$40))+(-$K$42*POWER(ABS(G$15-$B36),$P$42)))/G$40</f>
        <v>0.102656559510512</v>
      </c>
      <c r="H36" s="22" t="n">
        <f aca="false">EXP((-H$41*POWER(ABS(MIN(H$15+1,4)-$B36),$B$40))+(-$K$42*POWER(ABS(H$15-$B36),$P$42)))/H$40</f>
        <v>0.0115892694543512</v>
      </c>
      <c r="I36" s="16"/>
      <c r="J36" s="23"/>
      <c r="K36" s="16"/>
      <c r="L36" s="16"/>
      <c r="M36" s="16"/>
      <c r="N36" s="16"/>
      <c r="O36" s="16"/>
      <c r="P36" s="16"/>
      <c r="Q36" s="13"/>
      <c r="R36" s="23"/>
      <c r="S36" s="16"/>
      <c r="T36" s="16"/>
      <c r="U36" s="16"/>
      <c r="V36" s="16"/>
      <c r="W36" s="16"/>
      <c r="X36" s="16"/>
    </row>
    <row collapsed="false" customFormat="false" customHeight="false" hidden="false" ht="14" outlineLevel="0" r="37">
      <c r="B37" s="9" t="n">
        <v>2</v>
      </c>
      <c r="C37" s="22" t="n">
        <f aca="false">EXP((-C$41*POWER(ABS(MIN(C$15+1,4)-$B37),$B$40))+(-$K$42*POWER(ABS(C$15-$B37),$P$42)))/C$40</f>
        <v>0.389967275176333</v>
      </c>
      <c r="D37" s="22" t="n">
        <f aca="false">EXP((-D$41*POWER(ABS(MIN(D$15+1,4)-$B37),$B$40))+(-$K$42*POWER(ABS(D$15-$B37),$P$42)))/D$40</f>
        <v>0.384426933535141</v>
      </c>
      <c r="E37" s="22" t="n">
        <f aca="false">EXP((-E$41*POWER(ABS(MIN(E$15+1,4)-$B37),$B$40))+(-$K$42*POWER(ABS(E$15-$B37),$P$42)))/E$40</f>
        <v>0.378875702254634</v>
      </c>
      <c r="F37" s="22" t="n">
        <f aca="false">EXP((-F$41*POWER(ABS(MIN(F$15+1,4)-$B37),$B$40))+(-$K$42*POWER(ABS(F$15-$B37),$P$42)))/F$40</f>
        <v>0.123902916698189</v>
      </c>
      <c r="G37" s="22" t="n">
        <f aca="false">EXP((-G$41*POWER(ABS(MIN(G$15+1,4)-$B37),$B$40))+(-$K$42*POWER(ABS(G$15-$B37),$P$42)))/G$40</f>
        <v>0.366388737282764</v>
      </c>
      <c r="H37" s="22" t="n">
        <f aca="false">EXP((-H$41*POWER(ABS(MIN(H$15+1,4)-$B37),$B$40))+(-$K$42*POWER(ABS(H$15-$B37),$P$42)))/H$40</f>
        <v>0.0586865563240032</v>
      </c>
      <c r="I37" s="24"/>
      <c r="J37" s="23"/>
      <c r="K37" s="16"/>
      <c r="L37" s="16"/>
      <c r="M37" s="16"/>
      <c r="N37" s="16"/>
      <c r="O37" s="16"/>
      <c r="P37" s="16"/>
      <c r="Q37" s="13"/>
      <c r="R37" s="23"/>
      <c r="S37" s="16"/>
      <c r="T37" s="16"/>
      <c r="U37" s="16"/>
      <c r="V37" s="16"/>
      <c r="W37" s="16"/>
      <c r="X37" s="16"/>
    </row>
    <row collapsed="false" customFormat="false" customHeight="false" hidden="false" ht="14" outlineLevel="0" r="38">
      <c r="B38" s="9" t="n">
        <v>3</v>
      </c>
      <c r="C38" s="22" t="n">
        <f aca="false">EXP((-C$41*POWER(ABS(MIN(C$15+1,4)-$B38),$B$40))+(-$K$42*POWER(ABS(C$15-$B38),$P$42)))/C$40</f>
        <v>0.1080229721492</v>
      </c>
      <c r="D38" s="22" t="n">
        <f aca="false">EXP((-D$41*POWER(ABS(MIN(D$15+1,4)-$B38),$B$40))+(-$K$42*POWER(ABS(D$15-$B38),$P$42)))/D$40</f>
        <v>0.108443484941986</v>
      </c>
      <c r="E38" s="22" t="n">
        <f aca="false">EXP((-E$41*POWER(ABS(MIN(E$15+1,4)-$B38),$B$40))+(-$K$42*POWER(ABS(E$15-$B38),$P$42)))/E$40</f>
        <v>0.108846404946495</v>
      </c>
      <c r="F38" s="22" t="n">
        <f aca="false">EXP((-F$41*POWER(ABS(MIN(F$15+1,4)-$B38),$B$40))+(-$K$42*POWER(ABS(F$15-$B38),$P$42)))/F$40</f>
        <v>0.412922077059615</v>
      </c>
      <c r="G38" s="22" t="n">
        <f aca="false">EXP((-G$41*POWER(ABS(MIN(G$15+1,4)-$B38),$B$40))+(-$K$42*POWER(ABS(G$15-$B38),$P$42)))/G$40</f>
        <v>0.403012818955326</v>
      </c>
      <c r="H38" s="22" t="n">
        <f aca="false">EXP((-H$41*POWER(ABS(MIN(H$15+1,4)-$B38),$B$40))+(-$K$42*POWER(ABS(H$15-$B38),$P$42)))/H$40</f>
        <v>0.243500791278567</v>
      </c>
      <c r="J38" s="23"/>
      <c r="K38" s="16"/>
      <c r="L38" s="16"/>
      <c r="M38" s="16"/>
      <c r="N38" s="16"/>
      <c r="O38" s="16"/>
      <c r="P38" s="16"/>
      <c r="Q38" s="13"/>
      <c r="R38" s="23"/>
      <c r="S38" s="16"/>
      <c r="T38" s="16"/>
      <c r="U38" s="16"/>
      <c r="V38" s="16"/>
      <c r="W38" s="16"/>
      <c r="X38" s="16"/>
    </row>
    <row collapsed="false" customFormat="false" customHeight="false" hidden="false" ht="14" outlineLevel="0" r="39">
      <c r="B39" s="9" t="n">
        <v>4</v>
      </c>
      <c r="C39" s="22" t="n">
        <f aca="false">EXP((-C$41*POWER(ABS(MIN(C$15+1,4)-$B39),$B$40))+(-$K$42*POWER(ABS(C$15-$B39),$P$42)))/C$40</f>
        <v>0.0224433919448887</v>
      </c>
      <c r="D39" s="22" t="n">
        <f aca="false">EXP((-D$41*POWER(ABS(MIN(D$15+1,4)-$B39),$B$40))+(-$K$42*POWER(ABS(D$15-$B39),$P$42)))/D$40</f>
        <v>0.0230689313502107</v>
      </c>
      <c r="E39" s="22" t="n">
        <f aca="false">EXP((-E$41*POWER(ABS(MIN(E$15+1,4)-$B39),$B$40))+(-$K$42*POWER(ABS(E$15-$B39),$P$42)))/E$40</f>
        <v>0.0237095571538618</v>
      </c>
      <c r="F39" s="22" t="n">
        <f aca="false">EXP((-F$41*POWER(ABS(MIN(F$15+1,4)-$B39),$B$40))+(-$K$42*POWER(ABS(F$15-$B39),$P$42)))/F$40</f>
        <v>0.430823907250224</v>
      </c>
      <c r="G39" s="22" t="n">
        <f aca="false">EXP((-G$41*POWER(ABS(MIN(G$15+1,4)-$B39),$B$40))+(-$K$42*POWER(ABS(G$15-$B39),$P$42)))/G$40</f>
        <v>0.106970220230864</v>
      </c>
      <c r="H39" s="22" t="n">
        <f aca="false">EXP((-H$41*POWER(ABS(MIN(H$15+1,4)-$B39),$B$40))+(-$K$42*POWER(ABS(H$15-$B39),$P$42)))/H$40</f>
        <v>0.684244241593237</v>
      </c>
      <c r="J39" s="23"/>
      <c r="K39" s="16"/>
      <c r="L39" s="16"/>
      <c r="M39" s="16"/>
      <c r="N39" s="16"/>
      <c r="O39" s="16"/>
      <c r="P39" s="16"/>
      <c r="Q39" s="13"/>
      <c r="R39" s="23"/>
      <c r="S39" s="16"/>
      <c r="T39" s="16"/>
      <c r="U39" s="16"/>
      <c r="V39" s="16"/>
      <c r="W39" s="16"/>
      <c r="X39" s="16"/>
    </row>
    <row collapsed="false" customFormat="false" customHeight="false" hidden="false" ht="14" outlineLevel="0" r="40">
      <c r="A40" s="14" t="s">
        <v>34</v>
      </c>
      <c r="B40" s="15" t="n">
        <v>1.2</v>
      </c>
      <c r="C40" s="1" t="n">
        <f aca="false">EXP((-C$41*POWER(ABS(MIN(C$15+1,4)-$B35),$B$40))+(-$K$42*POWER(ABS(C$15-$B35),$P$42)))+EXP((-C$41*POWER(ABS(MIN(C$15+1,4)-$B36),$B$40))+(-$K$42*POWER(ABS(C$15-$B36),$P$42)))+EXP((-C$41*POWER(ABS(MIN(C$15+1,4)-$B37),$B$40))+(-$K$42*POWER(ABS(C$15-$B37),$P$42)))+EXP((-C$41*POWER(ABS(MIN(C$15+1,4)-$B38),$B$40))+(-$K$42*POWER(ABS(C$15-$B38),$P$42)))+EXP((-C$41*POWER(ABS(MIN(C$15+1,4)-$B39),$B$40))+(-$K$42*POWER(ABS(C$15-$B39),$P$42)))</f>
        <v>1.55533732782674</v>
      </c>
      <c r="D40" s="1" t="n">
        <f aca="false">EXP((-D$41*POWER(ABS(MIN(D$15+1,4)-$B35),$B$40))+(-$K$42*POWER(ABS(D$15-$B35),$P$42)))+EXP((-D$41*POWER(ABS(MIN(D$15+1,4)-$B36),$B$40))+(-$K$42*POWER(ABS(D$15-$B36),$P$42)))+EXP((-D$41*POWER(ABS(MIN(D$15+1,4)-$B37),$B$40))+(-$K$42*POWER(ABS(D$15-$B37),$P$42)))+EXP((-D$41*POWER(ABS(MIN(D$15+1,4)-$B38),$B$40))+(-$K$42*POWER(ABS(D$15-$B38),$P$42)))+EXP((-D$41*POWER(ABS(MIN(D$15+1,4)-$B39),$B$40))+(-$K$42*POWER(ABS(D$15-$B39),$P$42)))</f>
        <v>1.57775277120949</v>
      </c>
      <c r="E40" s="1" t="n">
        <f aca="false">EXP((-E$41*POWER(ABS(MIN(E$15+1,4)-$B35),$B$40))+(-$K$42*POWER(ABS(E$15-$B35),$P$42)))+EXP((-E$41*POWER(ABS(MIN(E$15+1,4)-$B36),$B$40))+(-$K$42*POWER(ABS(E$15-$B36),$P$42)))+EXP((-E$41*POWER(ABS(MIN(E$15+1,4)-$B37),$B$40))+(-$K$42*POWER(ABS(E$15-$B37),$P$42)))+EXP((-E$41*POWER(ABS(MIN(E$15+1,4)-$B38),$B$40))+(-$K$42*POWER(ABS(E$15-$B38),$P$42)))+EXP((-E$41*POWER(ABS(MIN(E$15+1,4)-$B39),$B$40))+(-$K$42*POWER(ABS(E$15-$B39),$P$42)))</f>
        <v>1.60086977365732</v>
      </c>
      <c r="F40" s="1" t="n">
        <f aca="false">EXP((-F$41*POWER(ABS(MIN(F$15+1,4)-$B35),$B$40))+(-$K$42*POWER(ABS(F$15-$B35),$P$42)))+EXP((-F$41*POWER(ABS(MIN(F$15+1,4)-$B36),$B$40))+(-$K$42*POWER(ABS(F$15-$B36),$P$42)))+EXP((-F$41*POWER(ABS(MIN(F$15+1,4)-$B37),$B$40))+(-$K$42*POWER(ABS(F$15-$B37),$P$42)))+EXP((-F$41*POWER(ABS(MIN(F$15+1,4)-$B38),$B$40))+(-$K$42*POWER(ABS(F$15-$B38),$P$42)))+EXP((-F$41*POWER(ABS(MIN(F$15+1,4)-$B39),$B$40))+(-$K$42*POWER(ABS(F$15-$B39),$P$42)))</f>
        <v>1.40783890936758</v>
      </c>
      <c r="G40" s="1" t="n">
        <f aca="false">EXP((-G$41*POWER(ABS(MIN(G$15+1,4)-$B35),$B$40))+(-$K$42*POWER(ABS(G$15-$B35),$P$42)))+EXP((-G$41*POWER(ABS(MIN(G$15+1,4)-$B36),$B$40))+(-$K$42*POWER(ABS(G$15-$B36),$P$42)))+EXP((-G$41*POWER(ABS(MIN(G$15+1,4)-$B37),$B$40))+(-$K$42*POWER(ABS(G$15-$B37),$P$42)))+EXP((-G$41*POWER(ABS(MIN(G$15+1,4)-$B38),$B$40))+(-$K$42*POWER(ABS(G$15-$B38),$P$42)))+EXP((-G$41*POWER(ABS(MIN(G$15+1,4)-$B39),$B$40))+(-$K$42*POWER(ABS(G$15-$B39),$P$42)))</f>
        <v>1.50499098585712</v>
      </c>
      <c r="H40" s="1" t="n">
        <f aca="false">EXP((-H$41*POWER(ABS(MIN(H$15+1,4)-$B35),$B$40))+(-$K$42*POWER(ABS(H$15-$B35),$P$42)))+EXP((-H$41*POWER(ABS(MIN(H$15+1,4)-$B36),$B$40))+(-$K$42*POWER(ABS(H$15-$B36),$P$42)))+EXP((-H$41*POWER(ABS(MIN(H$15+1,4)-$B37),$B$40))+(-$K$42*POWER(ABS(H$15-$B37),$P$42)))+EXP((-H$41*POWER(ABS(MIN(H$15+1,4)-$B38),$B$40))+(-$K$42*POWER(ABS(H$15-$B38),$P$42)))+EXP((-H$41*POWER(ABS(MIN(H$15+1,4)-$B39),$B$40))+(-$K$42*POWER(ABS(H$15-$B39),$P$42)))</f>
        <v>1.4614664460625</v>
      </c>
      <c r="I40" s="20" t="s">
        <v>21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collapsed="false" customFormat="false" customHeight="false" hidden="false" ht="14" outlineLevel="0" r="41">
      <c r="A41" s="8" t="s">
        <v>35</v>
      </c>
      <c r="B41" s="8" t="s">
        <v>36</v>
      </c>
      <c r="C41" s="15" t="n">
        <f aca="true">0.5+0.1*RAND()</f>
        <v>0.55257450286299</v>
      </c>
      <c r="D41" s="15" t="n">
        <f aca="true">0.5+0.1*RAND()</f>
        <v>0.534380166558549</v>
      </c>
      <c r="E41" s="15" t="n">
        <f aca="true">0.5+0.1*RAND()</f>
        <v>0.516126016015187</v>
      </c>
      <c r="F41" s="15" t="n">
        <f aca="true">0.5+0.1*RAND()</f>
        <v>0.542440538993105</v>
      </c>
      <c r="G41" s="15" t="n">
        <f aca="true">0.5+0.1*RAND()</f>
        <v>0.595273476792499</v>
      </c>
      <c r="H41" s="15" t="n">
        <f aca="true">0.5+0.1*RAND()</f>
        <v>0.533194740116596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/>
      <c r="B42" s="8" t="s">
        <v>42</v>
      </c>
      <c r="C42" s="15" t="n">
        <v>0</v>
      </c>
      <c r="D42" s="15" t="n">
        <v>0</v>
      </c>
      <c r="E42" s="15" t="n">
        <v>0</v>
      </c>
      <c r="F42" s="15" t="n">
        <v>0</v>
      </c>
      <c r="G42" s="15" t="n">
        <v>0</v>
      </c>
      <c r="H42" s="15" t="n">
        <v>0</v>
      </c>
      <c r="J42" s="9" t="s">
        <v>43</v>
      </c>
      <c r="K42" s="15" t="n">
        <v>0.5</v>
      </c>
      <c r="L42" s="15" t="n">
        <v>0.5</v>
      </c>
      <c r="M42" s="15" t="n">
        <v>0.1</v>
      </c>
      <c r="O42" s="9" t="s">
        <v>43</v>
      </c>
      <c r="P42" s="15" t="n">
        <v>1.3</v>
      </c>
      <c r="Q42" s="15" t="n">
        <v>1.1</v>
      </c>
      <c r="R42" s="15" t="n">
        <v>1.1</v>
      </c>
    </row>
    <row collapsed="false" customFormat="false" customHeight="false" hidden="false" ht="14" outlineLevel="0" r="43">
      <c r="A43" s="8"/>
      <c r="B43" s="8" t="s">
        <v>44</v>
      </c>
      <c r="C43" s="15" t="n">
        <v>0</v>
      </c>
      <c r="D43" s="15" t="n">
        <v>0</v>
      </c>
      <c r="E43" s="15" t="n">
        <v>0</v>
      </c>
      <c r="F43" s="15" t="n">
        <v>0</v>
      </c>
      <c r="G43" s="15" t="n">
        <v>0</v>
      </c>
      <c r="H43" s="15" t="n">
        <v>0</v>
      </c>
      <c r="J43" s="9" t="s">
        <v>45</v>
      </c>
      <c r="K43" s="15" t="n">
        <v>0.1</v>
      </c>
      <c r="L43" s="15" t="n">
        <v>0.1</v>
      </c>
      <c r="M43" s="15" t="n">
        <v>0.1</v>
      </c>
      <c r="O43" s="9" t="s">
        <v>45</v>
      </c>
      <c r="P43" s="15" t="n">
        <v>1.1</v>
      </c>
      <c r="Q43" s="15" t="n">
        <v>1.5</v>
      </c>
      <c r="R43" s="15" t="n">
        <v>1.1</v>
      </c>
    </row>
    <row collapsed="false" customFormat="false" customHeight="false" hidden="false" ht="14" outlineLevel="0" r="44">
      <c r="A44" s="8"/>
      <c r="B44" s="8" t="s">
        <v>46</v>
      </c>
      <c r="C44" s="15" t="n">
        <f aca="true">0.5+0.1*RAND()</f>
        <v>0.528929903218523</v>
      </c>
      <c r="D44" s="15" t="n">
        <f aca="true">0.5+0.1*RAND()</f>
        <v>0.510010966006666</v>
      </c>
      <c r="E44" s="15" t="n">
        <f aca="true">0.5+0.1*RAND()</f>
        <v>0.55677794078365</v>
      </c>
      <c r="F44" s="15" t="n">
        <f aca="true">0.5+0.1*RAND()</f>
        <v>0.531609748257324</v>
      </c>
      <c r="G44" s="15" t="n">
        <f aca="true">0.5+0.1*RAND()</f>
        <v>0.596812033560127</v>
      </c>
      <c r="H44" s="15" t="n">
        <f aca="true">0.5+0.1*RAND()</f>
        <v>0.507642987929285</v>
      </c>
      <c r="J44" s="9" t="s">
        <v>47</v>
      </c>
      <c r="K44" s="15" t="n">
        <v>0.3</v>
      </c>
      <c r="L44" s="15" t="n">
        <v>0.1</v>
      </c>
      <c r="M44" s="15" t="n">
        <v>0.1</v>
      </c>
      <c r="O44" s="9" t="s">
        <v>47</v>
      </c>
      <c r="P44" s="15" t="n">
        <v>1.1</v>
      </c>
      <c r="Q44" s="15" t="n">
        <v>1.1</v>
      </c>
      <c r="R44" s="15" t="n">
        <v>1.1</v>
      </c>
    </row>
    <row collapsed="false" customFormat="false" customHeight="false" hidden="false" ht="14" outlineLevel="0" r="45">
      <c r="A45" s="8"/>
      <c r="B45" s="8" t="s">
        <v>48</v>
      </c>
      <c r="C45" s="15" t="n">
        <f aca="true">0.5+0.1*RAND()</f>
        <v>0.546469406131655</v>
      </c>
      <c r="D45" s="15" t="n">
        <f aca="true">0.5+0.1*RAND()</f>
        <v>0.551273025013506</v>
      </c>
      <c r="E45" s="15" t="n">
        <f aca="true">0.5+0.1*RAND()</f>
        <v>0.579985120613128</v>
      </c>
      <c r="F45" s="15" t="n">
        <f aca="true">0.5+0.1*RAND()</f>
        <v>0.526010338449851</v>
      </c>
      <c r="G45" s="15" t="n">
        <f aca="true">0.5+0.1*RAND()</f>
        <v>0.534682932402939</v>
      </c>
      <c r="H45" s="15" t="n">
        <f aca="true">0.5+0.1*RAND()</f>
        <v>0.555201384425163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15" t="n">
        <v>0</v>
      </c>
      <c r="D46" s="15" t="n">
        <v>0</v>
      </c>
      <c r="E46" s="15" t="n">
        <v>0</v>
      </c>
      <c r="F46" s="15" t="n">
        <v>0</v>
      </c>
      <c r="G46" s="15" t="n">
        <v>0</v>
      </c>
      <c r="H46" s="15" t="n">
        <v>0</v>
      </c>
    </row>
    <row collapsed="false" customFormat="false" customHeight="false" hidden="false" ht="14" outlineLevel="0" r="47">
      <c r="A47" s="8"/>
      <c r="B47" s="8" t="s">
        <v>50</v>
      </c>
      <c r="C47" s="15" t="n">
        <v>0</v>
      </c>
      <c r="D47" s="15" t="n">
        <v>0</v>
      </c>
      <c r="E47" s="15" t="n">
        <v>0</v>
      </c>
      <c r="F47" s="15" t="n">
        <v>0</v>
      </c>
      <c r="G47" s="15" t="n">
        <v>0</v>
      </c>
      <c r="H47" s="15" t="n">
        <v>0</v>
      </c>
    </row>
    <row collapsed="false" customFormat="false" customHeight="false" hidden="false" ht="14" outlineLevel="0" r="48">
      <c r="A48" s="8"/>
      <c r="B48" s="8" t="s">
        <v>51</v>
      </c>
      <c r="C48" s="15" t="n">
        <v>0</v>
      </c>
      <c r="D48" s="15" t="n">
        <v>0</v>
      </c>
      <c r="E48" s="15" t="n">
        <v>0</v>
      </c>
      <c r="F48" s="15" t="n">
        <v>0</v>
      </c>
      <c r="G48" s="15" t="n">
        <v>0</v>
      </c>
      <c r="H48" s="15" t="n">
        <v>0</v>
      </c>
    </row>
    <row collapsed="false" customFormat="false" customHeight="false" hidden="false" ht="14" outlineLevel="0" r="49">
      <c r="A49" s="8"/>
      <c r="B49" s="8" t="s">
        <v>52</v>
      </c>
      <c r="C49" s="15" t="n">
        <v>0</v>
      </c>
      <c r="D49" s="15" t="n">
        <v>0</v>
      </c>
      <c r="E49" s="15" t="n">
        <v>0</v>
      </c>
      <c r="F49" s="15" t="n">
        <v>0</v>
      </c>
      <c r="G49" s="15" t="n">
        <v>0</v>
      </c>
      <c r="H49" s="15" t="n">
        <v>0</v>
      </c>
    </row>
    <row collapsed="false" customFormat="false" customHeight="false" hidden="false" ht="14" outlineLevel="0" r="50">
      <c r="A50" s="8"/>
      <c r="B50" s="8" t="s">
        <v>53</v>
      </c>
      <c r="C50" s="15" t="n">
        <v>0</v>
      </c>
      <c r="D50" s="15" t="n">
        <v>0</v>
      </c>
      <c r="E50" s="15" t="n">
        <v>0</v>
      </c>
      <c r="F50" s="15" t="n">
        <v>0</v>
      </c>
      <c r="G50" s="15" t="n">
        <v>0</v>
      </c>
      <c r="H50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5725490196078"/>
    <col collapsed="false" hidden="false" max="2" min="2" style="0" width="27.9176470588235"/>
    <col collapsed="false" hidden="false" max="3" min="3" style="0" width="13.0078431372549"/>
    <col collapsed="false" hidden="false" max="10" min="4" style="0" width="8.63921568627451"/>
    <col collapsed="false" hidden="false" max="11" min="11" style="0" width="10.8509803921569"/>
    <col collapsed="false" hidden="false" max="1025" min="12" style="0" width="8.63921568627451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f aca="false">agent1!B2</f>
        <v>0.25</v>
      </c>
    </row>
    <row collapsed="false" customFormat="false" customHeight="false" hidden="false" ht="14" outlineLevel="0" r="3">
      <c r="B3" s="9" t="s">
        <v>8</v>
      </c>
      <c r="C3" s="26" t="n">
        <v>10</v>
      </c>
      <c r="D3" s="27" t="n">
        <v>12</v>
      </c>
      <c r="E3" s="27" t="n">
        <v>15</v>
      </c>
      <c r="F3" s="27" t="n">
        <v>17</v>
      </c>
      <c r="G3" s="27" t="n">
        <v>20</v>
      </c>
      <c r="H3" s="27" t="n">
        <v>25</v>
      </c>
    </row>
    <row collapsed="false" customFormat="false" customHeight="false" hidden="false" ht="14" outlineLevel="0" r="4">
      <c r="A4" s="0" t="s">
        <v>9</v>
      </c>
      <c r="B4" s="28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29" t="n">
        <v>0.2</v>
      </c>
      <c r="L5" s="13"/>
    </row>
    <row collapsed="false" customFormat="false" customHeight="false" hidden="false" ht="14" outlineLevel="0" r="6">
      <c r="A6" s="14" t="s">
        <v>11</v>
      </c>
      <c r="B6" s="29" t="n">
        <v>0.1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54</v>
      </c>
      <c r="C8" s="9" t="n">
        <f aca="false">$B$2*((C25*$B25)+(C26*$B26)+(C27*$B27)+(C28*$B28)+(C29*$B29))</f>
        <v>0.486782278028391</v>
      </c>
      <c r="D8" s="9" t="n">
        <f aca="false">$B$2*((D25*$B25)+(D26*$B26)+(D27*$B27)+(D28*$B28)+(D29*$B29))</f>
        <v>0.461625115568101</v>
      </c>
      <c r="E8" s="9" t="n">
        <f aca="false">$B$2*((E25*$B25)+(E26*$B26)+(E27*$B27)+(E28*$B28)+(E29*$B29))</f>
        <v>0.506309844124319</v>
      </c>
      <c r="F8" s="9" t="n">
        <f aca="false">$B$2*((F25*$B25)+(F26*$B26)+(F27*$B27)+(F28*$B28)+(F29*$B29))</f>
        <v>0.658091983939395</v>
      </c>
      <c r="G8" s="9" t="n">
        <f aca="false">$B$2*((G25*$B25)+(G26*$B26)+(G27*$B27)+(G28*$B28)+(G29*$B29))</f>
        <v>0.616359823869111</v>
      </c>
      <c r="H8" s="9" t="n">
        <f aca="false">$B$2*((H25*$B25)+(H26*$B26)+(H27*$B27)+(H28*$B28)+(H29*$B29))</f>
        <v>0.755903752300262</v>
      </c>
    </row>
    <row collapsed="false" customFormat="false" customHeight="false" hidden="false" ht="14" outlineLevel="0" r="9">
      <c r="A9" s="14" t="s">
        <v>13</v>
      </c>
      <c r="B9" s="29" t="n">
        <v>1.5</v>
      </c>
      <c r="C9" s="13" t="n">
        <f aca="false">(1/$B$2)*C8</f>
        <v>1.94712911211356</v>
      </c>
      <c r="D9" s="13" t="n">
        <f aca="false">(1/$B$2)*D8</f>
        <v>1.8465004622724</v>
      </c>
      <c r="E9" s="13" t="n">
        <f aca="false">(1/$B$2)*E8</f>
        <v>2.02523937649728</v>
      </c>
      <c r="F9" s="13" t="n">
        <f aca="false">(1/$B$2)*F8</f>
        <v>2.63236793575758</v>
      </c>
      <c r="G9" s="13" t="n">
        <f aca="false">(1/$B$2)*G8</f>
        <v>2.46543929547644</v>
      </c>
      <c r="H9" s="13" t="n">
        <f aca="false">(1/$B$2)*H8</f>
        <v>3.02361500920105</v>
      </c>
    </row>
    <row collapsed="false" customFormat="false" customHeight="false" hidden="false" ht="14" outlineLevel="0" r="10">
      <c r="A10" s="14" t="s">
        <v>14</v>
      </c>
      <c r="B10" s="29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0.658420962444354</v>
      </c>
      <c r="D12" s="17" t="n">
        <f aca="false">1/(1+EXP(($B$5*POWER(D$3/($B$4-D$3),$B$6))+($B$9*POWER(ABS(1-($B$2*D$8)),$B$10))-2))</f>
        <v>0.65343847617091</v>
      </c>
      <c r="E12" s="17" t="n">
        <f aca="false">1/(1+EXP(($B$5*POWER(E$3/($B$4-E$3),$B$6))+($B$9*POWER(ABS(1-($B$2*E$8)),$B$10))-2))</f>
        <v>0.658293703258374</v>
      </c>
      <c r="F12" s="17" t="n">
        <f aca="false">1/(1+EXP(($B$5*POWER(F$3/($B$4-F$3),$B$6))+($B$9*POWER(ABS(1-($B$2*F$8)),$B$10))-2))</f>
        <v>0.678640123226363</v>
      </c>
      <c r="G12" s="17" t="n">
        <f aca="false">1/(1+EXP(($B$5*POWER(G$3/($B$4-G$3),$B$6))+($B$9*POWER(ABS(1-($B$2*G$8)),$B$10))-2))</f>
        <v>0.670909088883315</v>
      </c>
      <c r="H12" s="17" t="n">
        <f aca="false">1/(1+EXP(($B$5*POWER(H$3/($B$4-H$3),$B$6))+($B$9*POWER(ABS(1-($B$2*H$8)),$B$10))-2))</f>
        <v>0.685342974478333</v>
      </c>
    </row>
    <row collapsed="false" customFormat="false" customHeight="false" hidden="false" ht="14" outlineLevel="0" r="13">
      <c r="A13" s="14"/>
      <c r="B13" s="16"/>
      <c r="C13" s="14" t="n">
        <f aca="false">($B$5*POWER(C$3/($B$4-C$3),$B$6))+($B$9*POWER(ABS(1-(C$8)),$B$10))-2</f>
        <v>-1.41830475647405</v>
      </c>
      <c r="D13" s="14" t="n">
        <f aca="false">($B$5*POWER(D$3/($B$4-D$3),$B$6))+($B$9*POWER(ABS(1-(D$8)),$B$10))-2</f>
        <v>-1.37317582556097</v>
      </c>
      <c r="E13" s="14" t="n">
        <f aca="false">($B$5*POWER(E$3/($B$4-E$3),$B$6))+($B$9*POWER(ABS(1-(E$8)),$B$10))-2</f>
        <v>-1.43440504498717</v>
      </c>
      <c r="F13" s="14" t="n">
        <f aca="false">($B$5*POWER(F$3/($B$4-F$3),$B$6))+($B$9*POWER(ABS(1-(F$8)),$B$10))-2</f>
        <v>-1.61921046966707</v>
      </c>
      <c r="G13" s="14" t="n">
        <f aca="false">($B$5*POWER(G$3/($B$4-G$3),$B$6))+($B$9*POWER(ABS(1-(G$8)),$B$10))-2</f>
        <v>-1.56487563038013</v>
      </c>
      <c r="H13" s="14" t="n">
        <f aca="false">($B$5*POWER(H$3/($B$4-H$3),$B$6))+($B$9*POWER(ABS(1-(H$8)),$B$10))-2</f>
        <v>-1.67570174417076</v>
      </c>
    </row>
    <row collapsed="false" customFormat="false" customHeight="false" hidden="false" ht="14" outlineLevel="0" r="14">
      <c r="A14" s="14"/>
      <c r="B14" s="16"/>
      <c r="C14" s="0" t="n">
        <f aca="false">1/(1+EXP(($B$5*POWER(C$3/($B$4-C$3),$B$6))+($B$9*POWER(ABS(1-(C$8)),$B$10))-2))</f>
        <v>0.805072518134626</v>
      </c>
      <c r="D14" s="0" t="n">
        <f aca="false">1/(1+EXP(($B$5*POWER(D$3/($B$4-D$3),$B$6))+($B$9*POWER(ABS(1-(D$8)),$B$10))-2))</f>
        <v>0.797892771404972</v>
      </c>
      <c r="E14" s="0" t="n">
        <f aca="false">1/(1+EXP(($B$5*POWER(E$3/($B$4-E$3),$B$6))+($B$9*POWER(ABS(1-(E$8)),$B$10))-2))</f>
        <v>0.807586745046819</v>
      </c>
      <c r="F14" s="0" t="n">
        <f aca="false">1/(1+EXP(($B$5*POWER(F$3/($B$4-F$3),$B$6))+($B$9*POWER(ABS(1-(F$8)),$B$10))-2))</f>
        <v>0.834686215143725</v>
      </c>
      <c r="G14" s="0" t="n">
        <f aca="false">1/(1+EXP(($B$5*POWER(G$3/($B$4-G$3),$B$6))+($B$9*POWER(ABS(1-(G$8)),$B$10))-2))</f>
        <v>0.827051861360183</v>
      </c>
      <c r="H14" s="0" t="n">
        <f aca="false">1/(1+EXP(($B$5*POWER(H$3/($B$4-H$3),$B$6))+($B$9*POWER(ABS(1-(H$8)),$B$10))-2))</f>
        <v>0.842334531957283</v>
      </c>
    </row>
    <row collapsed="false" customFormat="false" customHeight="false" hidden="false" ht="14" outlineLevel="0" r="15">
      <c r="A15" s="8"/>
      <c r="B15" s="9" t="s">
        <v>16</v>
      </c>
      <c r="C15" s="29" t="n">
        <v>1</v>
      </c>
      <c r="D15" s="29" t="n">
        <v>1</v>
      </c>
      <c r="E15" s="29" t="n">
        <v>1</v>
      </c>
      <c r="F15" s="29" t="n">
        <v>3</v>
      </c>
      <c r="G15" s="29" t="n">
        <v>2</v>
      </c>
      <c r="H15" s="29" t="n">
        <v>4</v>
      </c>
      <c r="K15" s="1" t="s">
        <v>17</v>
      </c>
      <c r="L15" s="30" t="n">
        <v>0.6</v>
      </c>
      <c r="M15" s="30" t="n">
        <v>0.7</v>
      </c>
      <c r="N15" s="30" t="n">
        <v>0.5</v>
      </c>
      <c r="O15" s="30" t="n">
        <v>0.7</v>
      </c>
      <c r="P15" s="30" t="n">
        <v>0.9</v>
      </c>
      <c r="Q15" s="30" t="n">
        <v>0.9</v>
      </c>
      <c r="R15" s="13"/>
      <c r="T15" s="1" t="s">
        <v>18</v>
      </c>
      <c r="U15" s="30" t="n">
        <v>0.6</v>
      </c>
      <c r="V15" s="30" t="n">
        <v>0.4</v>
      </c>
      <c r="W15" s="30" t="n">
        <v>0.8</v>
      </c>
      <c r="X15" s="30" t="n">
        <v>0.8</v>
      </c>
      <c r="Y15" s="30" t="n">
        <v>0.7</v>
      </c>
      <c r="Z15" s="30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0.196613826922696</v>
      </c>
      <c r="D16" s="17" t="n">
        <f aca="false">EXP(-$B$21*POWER(ABS($B$2*(D$15-$B16)),$B$22))/D$21</f>
        <v>0.196613826922696</v>
      </c>
      <c r="E16" s="17" t="n">
        <f aca="false">EXP(-$B$21*POWER(ABS($B$2*(E$15-$B16)),$B$22))/E$21</f>
        <v>0.196613826922696</v>
      </c>
      <c r="F16" s="17" t="n">
        <f aca="false">EXP(-$B$21*POWER(ABS($B$2*(F$15-$B16)),$B$22))/F$21</f>
        <v>0.144220271638215</v>
      </c>
      <c r="G16" s="17" t="n">
        <f aca="false">EXP(-$B$21*POWER(ABS($B$2*(G$15-$B16)),$B$22))/G$21</f>
        <v>0.162348109742322</v>
      </c>
      <c r="H16" s="17" t="n">
        <f aca="false">EXP(-$B$21*POWER(ABS($B$2*(H$15-$B16)),$B$22))/H$21</f>
        <v>0.124279215376887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0.244417829384431</v>
      </c>
      <c r="D17" s="17" t="n">
        <f aca="false">EXP(-$B$21*POWER(ABS($B$2*(D$15-$B17)),$B$22))/D$21</f>
        <v>0.244417829384431</v>
      </c>
      <c r="E17" s="17" t="n">
        <f aca="false">EXP(-$B$21*POWER(ABS($B$2*(E$15-$B17)),$B$22))/E$21</f>
        <v>0.244417829384431</v>
      </c>
      <c r="F17" s="17" t="n">
        <f aca="false">EXP(-$B$21*POWER(ABS($B$2*(F$15-$B17)),$B$22))/F$21</f>
        <v>0.187458322858432</v>
      </c>
      <c r="G17" s="17" t="n">
        <f aca="false">EXP(-$B$21*POWER(ABS($B$2*(G$15-$B17)),$B$22))/G$21</f>
        <v>0.208225517335992</v>
      </c>
      <c r="H17" s="17" t="n">
        <f aca="false">EXP(-$B$21*POWER(ABS($B$2*(H$15-$B17)),$B$22))/H$21</f>
        <v>0.163008040491326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0.196613826922696</v>
      </c>
      <c r="D18" s="17" t="n">
        <f aca="false">EXP(-$B$21*POWER(ABS($B$2*(D$15-$B18)),$B$22))/D$21</f>
        <v>0.196613826922696</v>
      </c>
      <c r="E18" s="17" t="n">
        <f aca="false">EXP(-$B$21*POWER(ABS($B$2*(E$15-$B18)),$B$22))/E$21</f>
        <v>0.196613826922696</v>
      </c>
      <c r="F18" s="17" t="n">
        <f aca="false">EXP(-$B$21*POWER(ABS($B$2*(F$15-$B18)),$B$22))/F$21</f>
        <v>0.240431541322461</v>
      </c>
      <c r="G18" s="17" t="n">
        <f aca="false">EXP(-$B$21*POWER(ABS($B$2*(G$15-$B18)),$B$22))/G$21</f>
        <v>0.258852745843372</v>
      </c>
      <c r="H18" s="17" t="n">
        <f aca="false">EXP(-$B$21*POWER(ABS($B$2*(H$15-$B18)),$B$22))/H$21</f>
        <v>0.211878770826322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0.153294771738268</v>
      </c>
      <c r="D19" s="17" t="n">
        <f aca="false">EXP(-$B$21*POWER(ABS($B$2*(D$15-$B19)),$B$22))/D$21</f>
        <v>0.153294771738268</v>
      </c>
      <c r="E19" s="17" t="n">
        <f aca="false">EXP(-$B$21*POWER(ABS($B$2*(E$15-$B19)),$B$22))/E$21</f>
        <v>0.153294771738268</v>
      </c>
      <c r="F19" s="17" t="n">
        <f aca="false">EXP(-$B$21*POWER(ABS($B$2*(F$15-$B19)),$B$22))/F$21</f>
        <v>0.298889230555968</v>
      </c>
      <c r="G19" s="17" t="n">
        <f aca="false">EXP(-$B$21*POWER(ABS($B$2*(G$15-$B19)),$B$22))/G$21</f>
        <v>0.208225517335992</v>
      </c>
      <c r="H19" s="17" t="n">
        <f aca="false">EXP(-$B$21*POWER(ABS($B$2*(H$15-$B19)),$B$22))/H$21</f>
        <v>0.271752881741894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0.117936687385746</v>
      </c>
      <c r="D20" s="17" t="n">
        <f aca="false">EXP(-$B$21*POWER(ABS($B$2*(D$15-$B20)),$B$22))/D$21</f>
        <v>0.117936687385746</v>
      </c>
      <c r="E20" s="17" t="n">
        <f aca="false">EXP(-$B$21*POWER(ABS($B$2*(E$15-$B20)),$B$22))/E$21</f>
        <v>0.117936687385746</v>
      </c>
      <c r="F20" s="17" t="n">
        <f aca="false">EXP(-$B$21*POWER(ABS($B$2*(F$15-$B20)),$B$22))/F$21</f>
        <v>0.240431541322461</v>
      </c>
      <c r="G20" s="17" t="n">
        <f aca="false">EXP(-$B$21*POWER(ABS($B$2*(G$15-$B20)),$B$22))/G$21</f>
        <v>0.162348109742322</v>
      </c>
      <c r="H20" s="17" t="n">
        <f aca="false">EXP(-$B$21*POWER(ABS($B$2*(H$15-$B20)),$B$22))/H$21</f>
        <v>0.337825932814139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29" t="n">
        <v>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4.09135455673799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4.09135455673799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4.09135455673799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3.34572108248894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3.86320027914668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2.96010431073143</v>
      </c>
      <c r="I21" s="20" t="s">
        <v>21</v>
      </c>
      <c r="J21" s="14" t="s">
        <v>22</v>
      </c>
      <c r="K21" s="29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29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29" t="n">
        <v>1.1</v>
      </c>
      <c r="C22" s="13"/>
      <c r="D22" s="13"/>
      <c r="E22" s="13"/>
      <c r="F22" s="13"/>
      <c r="G22" s="13"/>
      <c r="H22" s="13"/>
      <c r="J22" s="14" t="s">
        <v>25</v>
      </c>
      <c r="K22" s="29" t="n">
        <v>1.5</v>
      </c>
      <c r="L22" s="13"/>
      <c r="S22" s="14" t="s">
        <v>26</v>
      </c>
      <c r="T22" s="29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0.120473796665108</v>
      </c>
      <c r="D25" s="17" t="n">
        <f aca="false">D16*M16*V16/D$30</f>
        <v>0.134641576666055</v>
      </c>
      <c r="E25" s="17" t="n">
        <f aca="false">E16*N16*W16/E$30</f>
        <v>0.115701199633257</v>
      </c>
      <c r="F25" s="17" t="n">
        <f aca="false">F16*O16*X16/F$30</f>
        <v>0.0491478063991416</v>
      </c>
      <c r="G25" s="17" t="n">
        <f aca="false">G16*P16*Y16/G$30</f>
        <v>0.0591186436069517</v>
      </c>
      <c r="H25" s="17" t="n">
        <f aca="false">H16*Q16*Z16/H$30</f>
        <v>0.0299598304715038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0.250830852105264</v>
      </c>
      <c r="D26" s="17" t="n">
        <f aca="false">D17*M17*V17/D$30</f>
        <v>0.279899248353645</v>
      </c>
      <c r="E26" s="17" t="n">
        <f aca="false">E17*N17*W17/E$30</f>
        <v>0.238475534206898</v>
      </c>
      <c r="F26" s="17" t="n">
        <f aca="false">F17*O17*X17/F$30</f>
        <v>0.111933449430977</v>
      </c>
      <c r="G26" s="17" t="n">
        <f aca="false">G17*P17*Y17/G$30</f>
        <v>0.137884885245858</v>
      </c>
      <c r="H26" s="17" t="n">
        <f aca="false">H17*Q17*Z17/H$30</f>
        <v>0.0726595716692711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0.299825319154423</v>
      </c>
      <c r="D27" s="17" t="n">
        <f aca="false">D18*M18*V18/D$30</f>
        <v>0.289675435426045</v>
      </c>
      <c r="E27" s="17" t="n">
        <f aca="false">E18*N18*W18/E$30</f>
        <v>0.279735766732789</v>
      </c>
      <c r="F27" s="17" t="n">
        <f aca="false">F18*O18*X18/F$30</f>
        <v>0.228474861978149</v>
      </c>
      <c r="G27" s="17" t="n">
        <f aca="false">G18*P18*Y18/G$30</f>
        <v>0.285358017128283</v>
      </c>
      <c r="H27" s="17" t="n">
        <f aca="false">H18*Q18*Z18/H$30</f>
        <v>0.161158121311304</v>
      </c>
      <c r="J27" s="13"/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0.218832506601364</v>
      </c>
      <c r="D28" s="17" t="n">
        <f aca="false">D19*M19*V19/D$30</f>
        <v>0.195884615150351</v>
      </c>
      <c r="E28" s="17" t="n">
        <f aca="false">E19*N19*W19/E$30</f>
        <v>0.237057688883421</v>
      </c>
      <c r="F28" s="17" t="n">
        <f aca="false">F19*O19*X19/F$30</f>
        <v>0.378290766396623</v>
      </c>
      <c r="G28" s="17" t="n">
        <f aca="false">G19*P19*Y19/G$30</f>
        <v>0.31371544010161</v>
      </c>
      <c r="H28" s="17" t="n">
        <f aca="false">H19*Q19*Z19/H$30</f>
        <v>0.316250711282517</v>
      </c>
      <c r="J28" s="0" t="n">
        <f aca="false">IF(C28=C$31,B28,0)</f>
        <v>0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0.110037525473841</v>
      </c>
      <c r="D29" s="17" t="n">
        <f aca="false">D20*M20*V20/D$30</f>
        <v>0.099899124403904</v>
      </c>
      <c r="E29" s="17" t="n">
        <f aca="false">E20*N20*W20/E$30</f>
        <v>0.129029810543634</v>
      </c>
      <c r="F29" s="17" t="n">
        <f aca="false">F20*O20*X20/F$30</f>
        <v>0.232153115795109</v>
      </c>
      <c r="G29" s="17" t="n">
        <f aca="false">G20*P20*Y20/G$30</f>
        <v>0.203923013917297</v>
      </c>
      <c r="H29" s="17" t="n">
        <f aca="false">H20*Q20*Z20/H$30</f>
        <v>0.419971765265404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0.0371006607262591</v>
      </c>
      <c r="D30" s="19" t="n">
        <f aca="false">D16*M16*V16+D17*M17*V17+D18*M18*V18+D19*M19*V19+D20*M20*V20</f>
        <v>0.0369792653086444</v>
      </c>
      <c r="E30" s="19" t="n">
        <f aca="false">E16*N16*W16+E17*N17*W17+E18*N18*W18+E19*N19*W19+E20*N20*W20</f>
        <v>0.0359220005919687</v>
      </c>
      <c r="F30" s="19" t="n">
        <f aca="false">F16*O16*X16+F17*O17*X17+F18*O18*X18+F19*O19*X19+F20*O20*X20</f>
        <v>0.0506566508511266</v>
      </c>
      <c r="G30" s="19" t="n">
        <f aca="false">G16*P16*Y16+G17*P17*Y17+G18*P18*Y18+G19*P19*Y19+G20*P20*Y20</f>
        <v>0.0429132224283595</v>
      </c>
      <c r="H30" s="19" t="n">
        <f aca="false">H16*Q16*Z16+H17*Q17*Z17+H18*Q18*Z18+H19*Q19*Z19+H20*Q20*Z20</f>
        <v>0.0560278132455076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0.299825319154423</v>
      </c>
      <c r="D31" s="17" t="n">
        <f aca="false">MAX(D25:D29)</f>
        <v>0.289675435426045</v>
      </c>
      <c r="E31" s="17" t="n">
        <f aca="false">MAX(E25:E29)</f>
        <v>0.279735766732789</v>
      </c>
      <c r="F31" s="17" t="n">
        <f aca="false">MAX(F25:F29)</f>
        <v>0.378290766396623</v>
      </c>
      <c r="G31" s="17" t="n">
        <f aca="false">MAX(G25:G29)</f>
        <v>0.31371544010161</v>
      </c>
      <c r="H31" s="17" t="n">
        <f aca="false">MAX(H25:H29)</f>
        <v>0.419971765265404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2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EXP((-C$44*POWER(ABS(MIN(C$15+1,4)-$B35),$B$40))+(-$L$43*POWER(ABS(C$15-$B35),$Q$43)))/C$40</f>
        <v>0.111096974456764</v>
      </c>
      <c r="D35" s="22" t="n">
        <f aca="false">EXP((-D$44*POWER(ABS(MIN(D$15+1,4)-$B35),$B$40))+(-$L$43*POWER(ABS(D$15-$B35),$Q$43)))/D$40</f>
        <v>0.115627503964838</v>
      </c>
      <c r="E35" s="22" t="n">
        <f aca="false">EXP((-E$44*POWER(ABS(MIN(E$15+1,4)-$B35),$B$40))+(-$L$43*POWER(ABS(E$15-$B35),$Q$43)))/E$40</f>
        <v>0.105817621720226</v>
      </c>
      <c r="F35" s="22" t="n">
        <f aca="false">EXP((-F$44*POWER(ABS(MIN(F$15+1,4)-$B35),$B$40))+(-$L$43*POWER(ABS(F$15-$B35),$Q$43)))/F$40</f>
        <v>0.0186027474855184</v>
      </c>
      <c r="G35" s="22" t="n">
        <f aca="false">EXP((-G$44*POWER(ABS(MIN(G$15+1,4)-$B35),$B$40))+(-$L$43*POWER(ABS(G$15-$B35),$Q$43)))/G$40</f>
        <v>0.0370382092430307</v>
      </c>
      <c r="H35" s="22" t="n">
        <f aca="false">EXP((-H$44*POWER(ABS(MIN(H$15+1,4)-$B35),$B$40))+(-$L$43*POWER(ABS(H$15-$B35),$Q$43)))/H$40</f>
        <v>0.0157081370616058</v>
      </c>
      <c r="I35" s="16"/>
      <c r="J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EXP((-C$44*POWER(ABS(MIN(C$15+1,4)-$B36),$B$40))+(-$L$43*POWER(ABS(C$15-$B36),$Q$43)))/C$40</f>
        <v>0.246930460626575</v>
      </c>
      <c r="D36" s="22" t="n">
        <f aca="false">EXP((-D$44*POWER(ABS(MIN(D$15+1,4)-$B36),$B$40))+(-$L$43*POWER(ABS(D$15-$B36),$Q$43)))/D$40</f>
        <v>0.247859639449196</v>
      </c>
      <c r="E36" s="22" t="n">
        <f aca="false">EXP((-E$44*POWER(ABS(MIN(E$15+1,4)-$B36),$B$40))+(-$L$43*POWER(ABS(E$15-$B36),$Q$43)))/E$40</f>
        <v>0.245649473740705</v>
      </c>
      <c r="F36" s="22" t="n">
        <f aca="false">EXP((-F$44*POWER(ABS(MIN(F$15+1,4)-$B36),$B$40))+(-$L$43*POWER(ABS(F$15-$B36),$Q$43)))/F$40</f>
        <v>0.053814442841885</v>
      </c>
      <c r="G36" s="22" t="n">
        <f aca="false">EXP((-G$44*POWER(ABS(MIN(G$15+1,4)-$B36),$B$40))+(-$L$43*POWER(ABS(G$15-$B36),$Q$43)))/G$40</f>
        <v>0.105156756055228</v>
      </c>
      <c r="H36" s="22" t="n">
        <f aca="false">EXP((-H$44*POWER(ABS(MIN(H$15+1,4)-$B36),$B$40))+(-$L$43*POWER(ABS(H$15-$B36),$Q$43)))/H$40</f>
        <v>0.0459734551555964</v>
      </c>
      <c r="I36" s="16"/>
      <c r="J36" s="16"/>
    </row>
    <row collapsed="false" customFormat="false" customHeight="false" hidden="false" ht="14" outlineLevel="0" r="37">
      <c r="B37" s="9" t="n">
        <v>2</v>
      </c>
      <c r="C37" s="22" t="n">
        <f aca="false">EXP((-C$44*POWER(ABS(MIN(C$15+1,4)-$B37),$B$40))+(-$L$43*POWER(ABS(C$15-$B37),$Q$43)))/C$40</f>
        <v>0.38285230338765</v>
      </c>
      <c r="D37" s="22" t="n">
        <f aca="false">EXP((-D$44*POWER(ABS(MIN(D$15+1,4)-$B37),$B$40))+(-$L$43*POWER(ABS(D$15-$B37),$Q$43)))/D$40</f>
        <v>0.373714414732407</v>
      </c>
      <c r="E37" s="22" t="n">
        <f aca="false">EXP((-E$44*POWER(ABS(MIN(E$15+1,4)-$B37),$B$40))+(-$L$43*POWER(ABS(E$15-$B37),$Q$43)))/E$40</f>
        <v>0.393848160633783</v>
      </c>
      <c r="F37" s="22" t="n">
        <f aca="false">EXP((-F$44*POWER(ABS(MIN(F$15+1,4)-$B37),$B$40))+(-$L$43*POWER(ABS(F$15-$B37),$Q$43)))/F$40</f>
        <v>0.139730272828152</v>
      </c>
      <c r="G37" s="22" t="n">
        <f aca="false">EXP((-G$44*POWER(ABS(MIN(G$15+1,4)-$B37),$B$40))+(-$L$43*POWER(ABS(G$15-$B37),$Q$43)))/G$40</f>
        <v>0.252393704093618</v>
      </c>
      <c r="H37" s="22" t="n">
        <f aca="false">EXP((-H$44*POWER(ABS(MIN(H$15+1,4)-$B37),$B$40))+(-$L$43*POWER(ABS(H$15-$B37),$Q$43)))/H$40</f>
        <v>0.122278632020845</v>
      </c>
      <c r="I37" s="24"/>
      <c r="J37" s="13"/>
    </row>
    <row collapsed="false" customFormat="false" customHeight="false" hidden="false" ht="14" outlineLevel="0" r="38">
      <c r="B38" s="9" t="n">
        <v>3</v>
      </c>
      <c r="C38" s="22" t="n">
        <f aca="false">EXP((-C$44*POWER(ABS(MIN(C$15+1,4)-$B38),$B$40))+(-$L$43*POWER(ABS(C$15-$B38),$Q$43)))/C$40</f>
        <v>0.186096256625295</v>
      </c>
      <c r="D38" s="22" t="n">
        <f aca="false">EXP((-D$44*POWER(ABS(MIN(D$15+1,4)-$B38),$B$40))+(-$L$43*POWER(ABS(D$15-$B38),$Q$43)))/D$40</f>
        <v>0.186796521388851</v>
      </c>
      <c r="E38" s="22" t="n">
        <f aca="false">EXP((-E$44*POWER(ABS(MIN(E$15+1,4)-$B38),$B$40))+(-$L$43*POWER(ABS(E$15-$B38),$Q$43)))/E$40</f>
        <v>0.185130855825242</v>
      </c>
      <c r="F38" s="22" t="n">
        <f aca="false">EXP((-F$44*POWER(ABS(MIN(F$15+1,4)-$B38),$B$40))+(-$L$43*POWER(ABS(F$15-$B38),$Q$43)))/F$40</f>
        <v>0.309437738567803</v>
      </c>
      <c r="G38" s="22" t="n">
        <f aca="false">EXP((-G$44*POWER(ABS(MIN(G$15+1,4)-$B38),$B$40))+(-$L$43*POWER(ABS(G$15-$B38),$Q$43)))/G$40</f>
        <v>0.415197764374003</v>
      </c>
      <c r="H38" s="22" t="n">
        <f aca="false">EXP((-H$44*POWER(ABS(MIN(H$15+1,4)-$B38),$B$40))+(-$L$43*POWER(ABS(H$15-$B38),$Q$43)))/H$40</f>
        <v>0.286368043738465</v>
      </c>
    </row>
    <row collapsed="false" customFormat="false" customHeight="false" hidden="false" ht="14" outlineLevel="0" r="39">
      <c r="B39" s="9" t="n">
        <v>4</v>
      </c>
      <c r="C39" s="22" t="n">
        <f aca="false">EXP((-C$44*POWER(ABS(MIN(C$15+1,4)-$B39),$B$40))+(-$L$43*POWER(ABS(C$15-$B39),$Q$43)))/C$40</f>
        <v>0.073024004903716</v>
      </c>
      <c r="D39" s="22" t="n">
        <f aca="false">EXP((-D$44*POWER(ABS(MIN(D$15+1,4)-$B39),$B$40))+(-$L$43*POWER(ABS(D$15-$B39),$Q$43)))/D$40</f>
        <v>0.0760019204647085</v>
      </c>
      <c r="E39" s="22" t="n">
        <f aca="false">EXP((-E$44*POWER(ABS(MIN(E$15+1,4)-$B39),$B$40))+(-$L$43*POWER(ABS(E$15-$B39),$Q$43)))/E$40</f>
        <v>0.0695538880800444</v>
      </c>
      <c r="F39" s="22" t="n">
        <f aca="false">EXP((-F$44*POWER(ABS(MIN(F$15+1,4)-$B39),$B$40))+(-$L$43*POWER(ABS(F$15-$B39),$Q$43)))/F$40</f>
        <v>0.478414798276642</v>
      </c>
      <c r="G39" s="22" t="n">
        <f aca="false">EXP((-G$44*POWER(ABS(MIN(G$15+1,4)-$B39),$B$40))+(-$L$43*POWER(ABS(G$15-$B39),$Q$43)))/G$40</f>
        <v>0.19021356623412</v>
      </c>
      <c r="H39" s="22" t="n">
        <f aca="false">EXP((-H$44*POWER(ABS(MIN(H$15+1,4)-$B39),$B$40))+(-$L$43*POWER(ABS(H$15-$B39),$Q$43)))/H$40</f>
        <v>0.529671732023488</v>
      </c>
    </row>
    <row collapsed="false" customFormat="false" customHeight="false" hidden="false" ht="14" outlineLevel="0" r="40">
      <c r="A40" s="14" t="s">
        <v>34</v>
      </c>
      <c r="B40" s="29" t="n">
        <v>1.2</v>
      </c>
      <c r="C40" s="1" t="n">
        <f aca="false">EXP((-C$44*POWER(ABS(MIN(C$15+1,4)-$B35),$B$40))+(-$L$43*POWER(ABS(C$15-$B35),$Q$43)))+EXP((-C$44*POWER(ABS(MIN(C$15+1,4)-$B36),$B$40))+(-$L$43*POWER(ABS(C$15-$B36),$Q$43)))+EXP((-C$44*POWER(ABS(MIN(C$15+1,4)-$B37),$B$40))+(-$L$43*POWER(ABS(C$15-$B37),$Q$43)))+EXP((-C$44*POWER(ABS(MIN(C$15+1,4)-$B38),$B$40))+(-$L$43*POWER(ABS(C$15-$B38),$Q$43)))+EXP((-C$44*POWER(ABS(MIN(C$15+1,4)-$B39),$B$40))+(-$L$43*POWER(ABS(C$15-$B39),$Q$43)))</f>
        <v>2.36341119024112</v>
      </c>
      <c r="D40" s="1" t="n">
        <f aca="false">EXP((-D$44*POWER(ABS(MIN(D$15+1,4)-$B35),$B$40))+(-$L$43*POWER(ABS(D$15-$B35),$Q$43)))+EXP((-D$44*POWER(ABS(MIN(D$15+1,4)-$B36),$B$40))+(-$L$43*POWER(ABS(D$15-$B36),$Q$43)))+EXP((-D$44*POWER(ABS(MIN(D$15+1,4)-$B37),$B$40))+(-$L$43*POWER(ABS(D$15-$B37),$Q$43)))+EXP((-D$44*POWER(ABS(MIN(D$15+1,4)-$B38),$B$40))+(-$L$43*POWER(ABS(D$15-$B38),$Q$43)))+EXP((-D$44*POWER(ABS(MIN(D$15+1,4)-$B39),$B$40))+(-$L$43*POWER(ABS(D$15-$B39),$Q$43)))</f>
        <v>2.42120020626942</v>
      </c>
      <c r="E40" s="1" t="n">
        <f aca="false">EXP((-E$44*POWER(ABS(MIN(E$15+1,4)-$B35),$B$40))+(-$L$43*POWER(ABS(E$15-$B35),$Q$43)))+EXP((-E$44*POWER(ABS(MIN(E$15+1,4)-$B36),$B$40))+(-$L$43*POWER(ABS(E$15-$B36),$Q$43)))+EXP((-E$44*POWER(ABS(MIN(E$15+1,4)-$B37),$B$40))+(-$L$43*POWER(ABS(E$15-$B37),$Q$43)))+EXP((-E$44*POWER(ABS(MIN(E$15+1,4)-$B38),$B$40))+(-$L$43*POWER(ABS(E$15-$B38),$Q$43)))+EXP((-E$44*POWER(ABS(MIN(E$15+1,4)-$B39),$B$40))+(-$L$43*POWER(ABS(E$15-$B39),$Q$43)))</f>
        <v>2.29742705051583</v>
      </c>
      <c r="F40" s="1" t="n">
        <f aca="false">EXP((-F$44*POWER(ABS(MIN(F$15+1,4)-$B35),$B$40))+(-$L$43*POWER(ABS(F$15-$B35),$Q$43)))+EXP((-F$44*POWER(ABS(MIN(F$15+1,4)-$B36),$B$40))+(-$L$43*POWER(ABS(F$15-$B36),$Q$43)))+EXP((-F$44*POWER(ABS(MIN(F$15+1,4)-$B37),$B$40))+(-$L$43*POWER(ABS(F$15-$B37),$Q$43)))+EXP((-F$44*POWER(ABS(MIN(F$15+1,4)-$B38),$B$40))+(-$L$43*POWER(ABS(F$15-$B38),$Q$43)))+EXP((-F$44*POWER(ABS(MIN(F$15+1,4)-$B39),$B$40))+(-$L$43*POWER(ABS(F$15-$B39),$Q$43)))</f>
        <v>1.89132405873603</v>
      </c>
      <c r="G40" s="1" t="n">
        <f aca="false">EXP((-G$44*POWER(ABS(MIN(G$15+1,4)-$B35),$B$40))+(-$L$43*POWER(ABS(G$15-$B35),$Q$43)))+EXP((-G$44*POWER(ABS(MIN(G$15+1,4)-$B36),$B$40))+(-$L$43*POWER(ABS(G$15-$B36),$Q$43)))+EXP((-G$44*POWER(ABS(MIN(G$15+1,4)-$B37),$B$40))+(-$L$43*POWER(ABS(G$15-$B37),$Q$43)))+EXP((-G$44*POWER(ABS(MIN(G$15+1,4)-$B38),$B$40))+(-$L$43*POWER(ABS(G$15-$B38),$Q$43)))+EXP((-G$44*POWER(ABS(MIN(G$15+1,4)-$B39),$B$40))+(-$L$43*POWER(ABS(G$15-$B39),$Q$43)))</f>
        <v>2.17929260626003</v>
      </c>
      <c r="H40" s="1" t="n">
        <f aca="false">EXP((-H$44*POWER(ABS(MIN(H$15+1,4)-$B35),$B$40))+(-$L$43*POWER(ABS(H$15-$B35),$Q$43)))+EXP((-H$44*POWER(ABS(MIN(H$15+1,4)-$B36),$B$40))+(-$L$43*POWER(ABS(H$15-$B36),$Q$43)))+EXP((-H$44*POWER(ABS(MIN(H$15+1,4)-$B37),$B$40))+(-$L$43*POWER(ABS(H$15-$B37),$Q$43)))+EXP((-H$44*POWER(ABS(MIN(H$15+1,4)-$B38),$B$40))+(-$L$43*POWER(ABS(H$15-$B38),$Q$43)))+EXP((-H$44*POWER(ABS(MIN(H$15+1,4)-$B39),$B$40))+(-$L$43*POWER(ABS(H$15-$B39),$Q$43)))</f>
        <v>1.88796180641873</v>
      </c>
      <c r="I40" s="20" t="s">
        <v>21</v>
      </c>
    </row>
    <row collapsed="false" customFormat="false" customHeight="false" hidden="false" ht="14" outlineLevel="0" r="41">
      <c r="A41" s="8" t="s">
        <v>35</v>
      </c>
      <c r="B41" s="8" t="s">
        <v>36</v>
      </c>
      <c r="C41" s="29" t="n">
        <f aca="true">agent1!C41+$A$43*RAND()</f>
        <v>0.568774982970208</v>
      </c>
      <c r="D41" s="29" t="n">
        <f aca="true">agent1!D41+$A$43*RAND()</f>
        <v>0.545877281231806</v>
      </c>
      <c r="E41" s="29" t="n">
        <f aca="true">agent1!E41+$A$43*RAND()</f>
        <v>0.530437041847035</v>
      </c>
      <c r="F41" s="29" t="n">
        <f aca="true">agent1!F41+$A$43*RAND()</f>
        <v>0.545747621264309</v>
      </c>
      <c r="G41" s="29" t="n">
        <f aca="true">agent1!G41+$A$43*RAND()</f>
        <v>0.602374689383432</v>
      </c>
      <c r="H41" s="29" t="n">
        <f aca="true">agent1!H41+$A$43*RAND()</f>
        <v>0.535374436778948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 t="s">
        <v>55</v>
      </c>
      <c r="B42" s="8" t="s">
        <v>42</v>
      </c>
      <c r="C42" s="29" t="n">
        <f aca="true">agent1!C42+$A$43*RAND()</f>
        <v>0.00246774267405272</v>
      </c>
      <c r="D42" s="29" t="n">
        <f aca="true">agent1!D42+$A$43*RAND()</f>
        <v>0.0176161131635308</v>
      </c>
      <c r="E42" s="29" t="n">
        <f aca="true">agent1!E42+$A$43*RAND()</f>
        <v>0.00905572997406125</v>
      </c>
      <c r="F42" s="29" t="n">
        <f aca="true">agent1!F42+$A$43*RAND()</f>
        <v>0.0056929458770901</v>
      </c>
      <c r="G42" s="29" t="n">
        <f aca="true">agent1!G42+$A$43*RAND()</f>
        <v>0.00610422096215189</v>
      </c>
      <c r="H42" s="29" t="n">
        <f aca="true">agent1!H42+$A$43*RAND()</f>
        <v>0.00811042533256114</v>
      </c>
      <c r="J42" s="9" t="s">
        <v>43</v>
      </c>
      <c r="K42" s="29" t="n">
        <f aca="false">agent1!K42</f>
        <v>0.5</v>
      </c>
      <c r="L42" s="29" t="n">
        <f aca="false">agent1!L42</f>
        <v>0.5</v>
      </c>
      <c r="M42" s="29" t="n">
        <f aca="false">agent1!M42</f>
        <v>0.1</v>
      </c>
      <c r="O42" s="9" t="s">
        <v>43</v>
      </c>
      <c r="P42" s="29" t="n">
        <f aca="false">agent1!P42</f>
        <v>1.3</v>
      </c>
      <c r="Q42" s="29" t="n">
        <f aca="false">agent1!Q42</f>
        <v>1.1</v>
      </c>
      <c r="R42" s="29" t="n">
        <f aca="false">agent1!R42</f>
        <v>1.1</v>
      </c>
    </row>
    <row collapsed="false" customFormat="false" customHeight="false" hidden="false" ht="14" outlineLevel="0" r="43">
      <c r="A43" s="8" t="n">
        <v>0.02</v>
      </c>
      <c r="B43" s="8" t="s">
        <v>44</v>
      </c>
      <c r="C43" s="29" t="n">
        <f aca="true">agent1!C43+$A$43*RAND()</f>
        <v>0.0123318939004093</v>
      </c>
      <c r="D43" s="29" t="n">
        <f aca="true">agent1!D43+$A$43*RAND()</f>
        <v>0.0118902016058564</v>
      </c>
      <c r="E43" s="29" t="n">
        <f aca="true">agent1!E43+$A$43*RAND()</f>
        <v>0.0101126185432076</v>
      </c>
      <c r="F43" s="29" t="n">
        <f aca="true">agent1!F43+$A$43*RAND()</f>
        <v>0.0036874820664525</v>
      </c>
      <c r="G43" s="29" t="n">
        <f aca="true">agent1!G43+$A$43*RAND()</f>
        <v>0.0182121512666345</v>
      </c>
      <c r="H43" s="29" t="n">
        <f aca="true">agent1!H43+$A$43*RAND()</f>
        <v>0.00947502525523305</v>
      </c>
      <c r="J43" s="9" t="s">
        <v>45</v>
      </c>
      <c r="K43" s="29" t="n">
        <f aca="false">agent1!K43</f>
        <v>0.1</v>
      </c>
      <c r="L43" s="29" t="n">
        <f aca="false">agent1!L43</f>
        <v>0.1</v>
      </c>
      <c r="M43" s="29" t="n">
        <f aca="false">agent1!M43</f>
        <v>0.1</v>
      </c>
      <c r="O43" s="9" t="s">
        <v>45</v>
      </c>
      <c r="P43" s="29" t="n">
        <f aca="false">agent1!P43</f>
        <v>1.1</v>
      </c>
      <c r="Q43" s="29" t="n">
        <f aca="false">agent1!Q43</f>
        <v>1.5</v>
      </c>
      <c r="R43" s="29" t="n">
        <f aca="false">agent1!R43</f>
        <v>1.1</v>
      </c>
    </row>
    <row collapsed="false" customFormat="false" customHeight="false" hidden="false" ht="14" outlineLevel="0" r="44">
      <c r="A44" s="8"/>
      <c r="B44" s="8" t="s">
        <v>46</v>
      </c>
      <c r="C44" s="29" t="n">
        <f aca="true">agent1!C44+$A$43*RAND()</f>
        <v>0.538542522899806</v>
      </c>
      <c r="D44" s="29" t="n">
        <f aca="true">agent1!D44+$A$43*RAND()</f>
        <v>0.510629292773083</v>
      </c>
      <c r="E44" s="29" t="n">
        <f aca="true">agent1!E44+$A$43*RAND()</f>
        <v>0.572059839619324</v>
      </c>
      <c r="F44" s="29" t="n">
        <f aca="true">agent1!F44+$A$43*RAND()</f>
        <v>0.535721230916679</v>
      </c>
      <c r="G44" s="29" t="n">
        <f aca="true">agent1!G44+$A$43*RAND()</f>
        <v>0.597764761187136</v>
      </c>
      <c r="H44" s="29" t="n">
        <f aca="true">agent1!H44+$A$43*RAND()</f>
        <v>0.514979591378942</v>
      </c>
      <c r="J44" s="9" t="s">
        <v>47</v>
      </c>
      <c r="K44" s="29" t="n">
        <f aca="false">agent1!K44</f>
        <v>0.3</v>
      </c>
      <c r="L44" s="29" t="n">
        <f aca="false">agent1!L44</f>
        <v>0.1</v>
      </c>
      <c r="M44" s="29" t="n">
        <f aca="false">agent1!M44</f>
        <v>0.1</v>
      </c>
      <c r="O44" s="9" t="s">
        <v>47</v>
      </c>
      <c r="P44" s="29" t="n">
        <f aca="false">agent1!P44</f>
        <v>1.1</v>
      </c>
      <c r="Q44" s="29" t="n">
        <f aca="false">agent1!Q44</f>
        <v>1.1</v>
      </c>
      <c r="R44" s="29" t="n">
        <f aca="false">agent1!R44</f>
        <v>1.1</v>
      </c>
    </row>
    <row collapsed="false" customFormat="false" customHeight="false" hidden="false" ht="14" outlineLevel="0" r="45">
      <c r="A45" s="8"/>
      <c r="B45" s="8" t="s">
        <v>48</v>
      </c>
      <c r="C45" s="29" t="n">
        <f aca="true">agent1!C45+$A$43*RAND()</f>
        <v>0.551685485783964</v>
      </c>
      <c r="D45" s="29" t="n">
        <f aca="true">agent1!D45+$A$43*RAND()</f>
        <v>0.558779057506472</v>
      </c>
      <c r="E45" s="29" t="n">
        <f aca="true">agent1!E45+$A$43*RAND()</f>
        <v>0.599714750871062</v>
      </c>
      <c r="F45" s="29" t="n">
        <f aca="true">agent1!F45+$A$43*RAND()</f>
        <v>0.527223442224786</v>
      </c>
      <c r="G45" s="29" t="n">
        <f aca="true">agent1!G45+$A$43*RAND()</f>
        <v>0.547391032585874</v>
      </c>
      <c r="H45" s="29" t="n">
        <f aca="true">agent1!H45+$A$43*RAND()</f>
        <v>0.561867601163685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29" t="n">
        <f aca="true">agent1!C46+$A$43*RAND()</f>
        <v>0.0122533806599677</v>
      </c>
      <c r="D46" s="29" t="n">
        <f aca="true">agent1!D46+$A$43*RAND()</f>
        <v>0.00232071986421943</v>
      </c>
      <c r="E46" s="29" t="n">
        <f aca="true">agent1!E46+$A$43*RAND()</f>
        <v>0.00728454351425171</v>
      </c>
      <c r="F46" s="29" t="n">
        <f aca="true">agent1!F46+$A$43*RAND()</f>
        <v>0.00753527950495482</v>
      </c>
      <c r="G46" s="29" t="n">
        <f aca="true">agent1!G46+$A$43*RAND()</f>
        <v>0.00643220252357423</v>
      </c>
      <c r="H46" s="29" t="n">
        <f aca="true">agent1!H46+$A$43*RAND()</f>
        <v>0.00823727114126086</v>
      </c>
    </row>
    <row collapsed="false" customFormat="false" customHeight="false" hidden="false" ht="14" outlineLevel="0" r="47">
      <c r="A47" s="8"/>
      <c r="B47" s="8" t="s">
        <v>50</v>
      </c>
      <c r="C47" s="29" t="n">
        <f aca="true">agent1!C47+$A$43*RAND()</f>
        <v>0.0148718829546124</v>
      </c>
      <c r="D47" s="29" t="n">
        <f aca="true">agent1!D47+$A$43*RAND()</f>
        <v>0.00263268264010549</v>
      </c>
      <c r="E47" s="29" t="n">
        <f aca="true">agent1!E47+$A$43*RAND()</f>
        <v>0.019734385823831</v>
      </c>
      <c r="F47" s="29" t="n">
        <f aca="true">agent1!F47+$A$43*RAND()</f>
        <v>0.00918290878646076</v>
      </c>
      <c r="G47" s="29" t="n">
        <f aca="true">agent1!G47+$A$43*RAND()</f>
        <v>0.00593976491130888</v>
      </c>
      <c r="H47" s="29" t="n">
        <f aca="true">agent1!H47+$A$43*RAND()</f>
        <v>0.00683559841476381</v>
      </c>
    </row>
    <row collapsed="false" customFormat="false" customHeight="false" hidden="false" ht="14" outlineLevel="0" r="48">
      <c r="A48" s="8"/>
      <c r="B48" s="8" t="s">
        <v>51</v>
      </c>
      <c r="C48" s="29" t="n">
        <f aca="true">agent1!C48+$A$43*RAND()</f>
        <v>0.0113626054581255</v>
      </c>
      <c r="D48" s="29" t="n">
        <f aca="true">agent1!D48+$A$43*RAND()</f>
        <v>0.0084075075853616</v>
      </c>
      <c r="E48" s="29" t="n">
        <f aca="true">agent1!E48+$A$43*RAND()</f>
        <v>0.00445171157829464</v>
      </c>
      <c r="F48" s="29" t="n">
        <f aca="true">agent1!F48+$A$43*RAND()</f>
        <v>0.000418335432186723</v>
      </c>
      <c r="G48" s="29" t="n">
        <f aca="true">agent1!G48+$A$43*RAND()</f>
        <v>0.0141004534624517</v>
      </c>
      <c r="H48" s="29" t="n">
        <f aca="true">agent1!H48+$A$43*RAND()</f>
        <v>0.0105559325404465</v>
      </c>
    </row>
    <row collapsed="false" customFormat="false" customHeight="false" hidden="false" ht="14" outlineLevel="0" r="49">
      <c r="A49" s="8"/>
      <c r="B49" s="8" t="s">
        <v>52</v>
      </c>
      <c r="C49" s="29" t="n">
        <f aca="true">agent1!C49+$A$43*RAND()</f>
        <v>0.00852876077406108</v>
      </c>
      <c r="D49" s="29" t="n">
        <f aca="true">agent1!D49+$A$43*RAND()</f>
        <v>0.00643234736286104</v>
      </c>
      <c r="E49" s="29" t="n">
        <f aca="true">agent1!E49+$A$43*RAND()</f>
        <v>0.00244613414630294</v>
      </c>
      <c r="F49" s="29" t="n">
        <f aca="true">agent1!F49+$A$43*RAND()</f>
        <v>0.0186413793172687</v>
      </c>
      <c r="G49" s="29" t="n">
        <f aca="true">agent1!G49+$A$43*RAND()</f>
        <v>0.0101198294293135</v>
      </c>
      <c r="H49" s="29" t="n">
        <f aca="true">agent1!H49+$A$43*RAND()</f>
        <v>0.000658285412937403</v>
      </c>
    </row>
    <row collapsed="false" customFormat="false" customHeight="false" hidden="false" ht="14" outlineLevel="0" r="50">
      <c r="A50" s="8"/>
      <c r="B50" s="8" t="s">
        <v>53</v>
      </c>
      <c r="C50" s="29" t="n">
        <f aca="true">agent1!C50+$A$43*RAND()</f>
        <v>0.00811640457250178</v>
      </c>
      <c r="D50" s="29" t="n">
        <f aca="true">agent1!D50+$A$43*RAND()</f>
        <v>0.015335909081623</v>
      </c>
      <c r="E50" s="29" t="n">
        <f aca="true">agent1!E50+$A$43*RAND()</f>
        <v>0.00816431790590286</v>
      </c>
      <c r="F50" s="29" t="n">
        <f aca="true">agent1!F50+$A$43*RAND()</f>
        <v>0.00784603483974934</v>
      </c>
      <c r="G50" s="29" t="n">
        <f aca="true">agent1!G50+$A$43*RAND()</f>
        <v>0.016549012856558</v>
      </c>
      <c r="H50" s="29" t="n">
        <f aca="true">agent1!H50+$A$43*RAND()</f>
        <v>0.000872418088838458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5725490196078"/>
    <col collapsed="false" hidden="false" max="2" min="2" style="0" width="27.9176470588235"/>
    <col collapsed="false" hidden="false" max="3" min="3" style="0" width="13.0078431372549"/>
    <col collapsed="false" hidden="false" max="10" min="4" style="0" width="8.63921568627451"/>
    <col collapsed="false" hidden="false" max="11" min="11" style="0" width="10.8509803921569"/>
    <col collapsed="false" hidden="false" max="1025" min="12" style="0" width="8.63921568627451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f aca="false">agent1!B2</f>
        <v>0.25</v>
      </c>
    </row>
    <row collapsed="false" customFormat="false" customHeight="false" hidden="false" ht="14" outlineLevel="0" r="3">
      <c r="B3" s="9" t="s">
        <v>8</v>
      </c>
      <c r="C3" s="31" t="n">
        <v>10</v>
      </c>
      <c r="D3" s="32" t="n">
        <v>12</v>
      </c>
      <c r="E3" s="32" t="n">
        <v>15</v>
      </c>
      <c r="F3" s="32" t="n">
        <v>17</v>
      </c>
      <c r="G3" s="32" t="n">
        <v>20</v>
      </c>
      <c r="H3" s="32" t="n">
        <v>25</v>
      </c>
    </row>
    <row collapsed="false" customFormat="false" customHeight="false" hidden="false" ht="14" outlineLevel="0" r="4">
      <c r="A4" s="0" t="s">
        <v>9</v>
      </c>
      <c r="B4" s="33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34" t="n">
        <v>0.2</v>
      </c>
      <c r="L5" s="13"/>
    </row>
    <row collapsed="false" customFormat="false" customHeight="false" hidden="false" ht="14" outlineLevel="0" r="6">
      <c r="A6" s="14" t="s">
        <v>11</v>
      </c>
      <c r="B6" s="34" t="n">
        <v>1.1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54</v>
      </c>
      <c r="C8" s="9" t="n">
        <f aca="false">$B$2*((C25*$B25)+(C26*$B26)+(C27*$B27)+(C28*$B28)+(C29*$B29))</f>
        <v>0.486782278028391</v>
      </c>
      <c r="D8" s="9" t="n">
        <f aca="false">$B$2*((D25*$B25)+(D26*$B26)+(D27*$B27)+(D28*$B28)+(D29*$B29))</f>
        <v>0.461625115568101</v>
      </c>
      <c r="E8" s="9" t="n">
        <f aca="false">$B$2*((E25*$B25)+(E26*$B26)+(E27*$B27)+(E28*$B28)+(E29*$B29))</f>
        <v>0.506309844124319</v>
      </c>
      <c r="F8" s="9" t="n">
        <f aca="false">$B$2*((F25*$B25)+(F26*$B26)+(F27*$B27)+(F28*$B28)+(F29*$B29))</f>
        <v>0.658091983939395</v>
      </c>
      <c r="G8" s="9" t="n">
        <f aca="false">$B$2*((G25*$B25)+(G26*$B26)+(G27*$B27)+(G28*$B28)+(G29*$B29))</f>
        <v>0.616359823869111</v>
      </c>
      <c r="H8" s="9" t="n">
        <f aca="false">$B$2*((H25*$B25)+(H26*$B26)+(H27*$B27)+(H28*$B28)+(H29*$B29))</f>
        <v>0.755903752300262</v>
      </c>
    </row>
    <row collapsed="false" customFormat="false" customHeight="false" hidden="false" ht="14" outlineLevel="0" r="9">
      <c r="A9" s="14" t="s">
        <v>13</v>
      </c>
      <c r="B9" s="34" t="n">
        <v>1.5</v>
      </c>
      <c r="C9" s="13" t="n">
        <f aca="false">(1/$B$2)*C8</f>
        <v>1.94712911211356</v>
      </c>
      <c r="D9" s="13" t="n">
        <f aca="false">(1/$B$2)*D8</f>
        <v>1.8465004622724</v>
      </c>
      <c r="E9" s="13" t="n">
        <f aca="false">(1/$B$2)*E8</f>
        <v>2.02523937649728</v>
      </c>
      <c r="F9" s="13" t="n">
        <f aca="false">(1/$B$2)*F8</f>
        <v>2.63236793575758</v>
      </c>
      <c r="G9" s="13" t="n">
        <f aca="false">(1/$B$2)*G8</f>
        <v>2.46543929547644</v>
      </c>
      <c r="H9" s="13" t="n">
        <f aca="false">(1/$B$2)*H8</f>
        <v>3.02361500920105</v>
      </c>
    </row>
    <row collapsed="false" customFormat="false" customHeight="false" hidden="false" ht="14" outlineLevel="0" r="10">
      <c r="A10" s="14" t="s">
        <v>14</v>
      </c>
      <c r="B10" s="34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0.679084712040075</v>
      </c>
      <c r="D12" s="17" t="n">
        <f aca="false">1/(1+EXP(($B$5*POWER(D$3/($B$4-D$3),$B$6))+($B$9*POWER(ABS(1-($B$2*D$8)),$B$10))-2))</f>
        <v>0.667789823035712</v>
      </c>
      <c r="E12" s="17" t="n">
        <f aca="false">1/(1+EXP(($B$5*POWER(E$3/($B$4-E$3),$B$6))+($B$9*POWER(ABS(1-($B$2*E$8)),$B$10))-2))</f>
        <v>0.658293703258374</v>
      </c>
      <c r="F12" s="17" t="n">
        <f aca="false">1/(1+EXP(($B$5*POWER(F$3/($B$4-F$3),$B$6))+($B$9*POWER(ABS(1-($B$2*F$8)),$B$10))-2))</f>
        <v>0.664701683469173</v>
      </c>
      <c r="G12" s="17" t="n">
        <f aca="false">1/(1+EXP(($B$5*POWER(G$3/($B$4-G$3),$B$6))+($B$9*POWER(ABS(1-($B$2*G$8)),$B$10))-2))</f>
        <v>0.621976256276702</v>
      </c>
      <c r="H12" s="17" t="n">
        <f aca="false">1/(1+EXP(($B$5*POWER(H$3/($B$4-H$3),$B$6))+($B$9*POWER(ABS(1-($B$2*H$8)),$B$10))-2))</f>
        <v>0.459772390360912</v>
      </c>
    </row>
    <row collapsed="false" customFormat="false" customHeight="false" hidden="false" ht="14" outlineLevel="0" r="13">
      <c r="A13" s="14"/>
      <c r="B13" s="16"/>
      <c r="C13" s="14"/>
    </row>
    <row collapsed="false" customFormat="false" customHeight="false" hidden="false" ht="14" outlineLevel="0" r="14">
      <c r="A14" s="14"/>
      <c r="B14" s="16"/>
    </row>
    <row collapsed="false" customFormat="false" customHeight="false" hidden="false" ht="14" outlineLevel="0" r="15">
      <c r="A15" s="8"/>
      <c r="B15" s="9" t="s">
        <v>16</v>
      </c>
      <c r="C15" s="34" t="n">
        <v>1</v>
      </c>
      <c r="D15" s="34" t="n">
        <v>1</v>
      </c>
      <c r="E15" s="34" t="n">
        <v>1</v>
      </c>
      <c r="F15" s="34" t="n">
        <v>3</v>
      </c>
      <c r="G15" s="34" t="n">
        <v>2</v>
      </c>
      <c r="H15" s="34" t="n">
        <v>4</v>
      </c>
      <c r="K15" s="1" t="s">
        <v>17</v>
      </c>
      <c r="L15" s="35" t="n">
        <v>0.6</v>
      </c>
      <c r="M15" s="35" t="n">
        <v>0.7</v>
      </c>
      <c r="N15" s="35" t="n">
        <v>0.5</v>
      </c>
      <c r="O15" s="35" t="n">
        <v>0.7</v>
      </c>
      <c r="P15" s="35" t="n">
        <v>0.9</v>
      </c>
      <c r="Q15" s="35" t="n">
        <v>0.9</v>
      </c>
      <c r="R15" s="13"/>
      <c r="T15" s="1" t="s">
        <v>18</v>
      </c>
      <c r="U15" s="35" t="n">
        <v>0.6</v>
      </c>
      <c r="V15" s="35" t="n">
        <v>0.4</v>
      </c>
      <c r="W15" s="35" t="n">
        <v>0.8</v>
      </c>
      <c r="X15" s="35" t="n">
        <v>0.8</v>
      </c>
      <c r="Y15" s="35" t="n">
        <v>0.7</v>
      </c>
      <c r="Z15" s="35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0.196613826922696</v>
      </c>
      <c r="D16" s="17" t="n">
        <f aca="false">EXP(-$B$21*POWER(ABS($B$2*(D$15-$B16)),$B$22))/D$21</f>
        <v>0.196613826922696</v>
      </c>
      <c r="E16" s="17" t="n">
        <f aca="false">EXP(-$B$21*POWER(ABS($B$2*(E$15-$B16)),$B$22))/E$21</f>
        <v>0.196613826922696</v>
      </c>
      <c r="F16" s="17" t="n">
        <f aca="false">EXP(-$B$21*POWER(ABS($B$2*(F$15-$B16)),$B$22))/F$21</f>
        <v>0.144220271638215</v>
      </c>
      <c r="G16" s="17" t="n">
        <f aca="false">EXP(-$B$21*POWER(ABS($B$2*(G$15-$B16)),$B$22))/G$21</f>
        <v>0.162348109742322</v>
      </c>
      <c r="H16" s="17" t="n">
        <f aca="false">EXP(-$B$21*POWER(ABS($B$2*(H$15-$B16)),$B$22))/H$21</f>
        <v>0.124279215376887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0.244417829384431</v>
      </c>
      <c r="D17" s="17" t="n">
        <f aca="false">EXP(-$B$21*POWER(ABS($B$2*(D$15-$B17)),$B$22))/D$21</f>
        <v>0.244417829384431</v>
      </c>
      <c r="E17" s="17" t="n">
        <f aca="false">EXP(-$B$21*POWER(ABS($B$2*(E$15-$B17)),$B$22))/E$21</f>
        <v>0.244417829384431</v>
      </c>
      <c r="F17" s="17" t="n">
        <f aca="false">EXP(-$B$21*POWER(ABS($B$2*(F$15-$B17)),$B$22))/F$21</f>
        <v>0.187458322858432</v>
      </c>
      <c r="G17" s="17" t="n">
        <f aca="false">EXP(-$B$21*POWER(ABS($B$2*(G$15-$B17)),$B$22))/G$21</f>
        <v>0.208225517335992</v>
      </c>
      <c r="H17" s="17" t="n">
        <f aca="false">EXP(-$B$21*POWER(ABS($B$2*(H$15-$B17)),$B$22))/H$21</f>
        <v>0.163008040491326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0.196613826922696</v>
      </c>
      <c r="D18" s="17" t="n">
        <f aca="false">EXP(-$B$21*POWER(ABS($B$2*(D$15-$B18)),$B$22))/D$21</f>
        <v>0.196613826922696</v>
      </c>
      <c r="E18" s="17" t="n">
        <f aca="false">EXP(-$B$21*POWER(ABS($B$2*(E$15-$B18)),$B$22))/E$21</f>
        <v>0.196613826922696</v>
      </c>
      <c r="F18" s="17" t="n">
        <f aca="false">EXP(-$B$21*POWER(ABS($B$2*(F$15-$B18)),$B$22))/F$21</f>
        <v>0.240431541322461</v>
      </c>
      <c r="G18" s="17" t="n">
        <f aca="false">EXP(-$B$21*POWER(ABS($B$2*(G$15-$B18)),$B$22))/G$21</f>
        <v>0.258852745843372</v>
      </c>
      <c r="H18" s="17" t="n">
        <f aca="false">EXP(-$B$21*POWER(ABS($B$2*(H$15-$B18)),$B$22))/H$21</f>
        <v>0.211878770826322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0.153294771738268</v>
      </c>
      <c r="D19" s="17" t="n">
        <f aca="false">EXP(-$B$21*POWER(ABS($B$2*(D$15-$B19)),$B$22))/D$21</f>
        <v>0.153294771738268</v>
      </c>
      <c r="E19" s="17" t="n">
        <f aca="false">EXP(-$B$21*POWER(ABS($B$2*(E$15-$B19)),$B$22))/E$21</f>
        <v>0.153294771738268</v>
      </c>
      <c r="F19" s="17" t="n">
        <f aca="false">EXP(-$B$21*POWER(ABS($B$2*(F$15-$B19)),$B$22))/F$21</f>
        <v>0.298889230555968</v>
      </c>
      <c r="G19" s="17" t="n">
        <f aca="false">EXP(-$B$21*POWER(ABS($B$2*(G$15-$B19)),$B$22))/G$21</f>
        <v>0.208225517335992</v>
      </c>
      <c r="H19" s="17" t="n">
        <f aca="false">EXP(-$B$21*POWER(ABS($B$2*(H$15-$B19)),$B$22))/H$21</f>
        <v>0.271752881741894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0.117936687385746</v>
      </c>
      <c r="D20" s="17" t="n">
        <f aca="false">EXP(-$B$21*POWER(ABS($B$2*(D$15-$B20)),$B$22))/D$21</f>
        <v>0.117936687385746</v>
      </c>
      <c r="E20" s="17" t="n">
        <f aca="false">EXP(-$B$21*POWER(ABS($B$2*(E$15-$B20)),$B$22))/E$21</f>
        <v>0.117936687385746</v>
      </c>
      <c r="F20" s="17" t="n">
        <f aca="false">EXP(-$B$21*POWER(ABS($B$2*(F$15-$B20)),$B$22))/F$21</f>
        <v>0.240431541322461</v>
      </c>
      <c r="G20" s="17" t="n">
        <f aca="false">EXP(-$B$21*POWER(ABS($B$2*(G$15-$B20)),$B$22))/G$21</f>
        <v>0.162348109742322</v>
      </c>
      <c r="H20" s="17" t="n">
        <f aca="false">EXP(-$B$21*POWER(ABS($B$2*(H$15-$B20)),$B$22))/H$21</f>
        <v>0.337825932814139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34" t="n">
        <v>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4.09135455673799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4.09135455673799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4.09135455673799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3.34572108248894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3.86320027914668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2.96010431073143</v>
      </c>
      <c r="I21" s="20" t="s">
        <v>21</v>
      </c>
      <c r="J21" s="14" t="s">
        <v>22</v>
      </c>
      <c r="K21" s="34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34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34" t="n">
        <v>1.1</v>
      </c>
      <c r="C22" s="13"/>
      <c r="D22" s="13"/>
      <c r="E22" s="13"/>
      <c r="F22" s="13"/>
      <c r="G22" s="13"/>
      <c r="H22" s="13"/>
      <c r="J22" s="14" t="s">
        <v>25</v>
      </c>
      <c r="K22" s="34" t="n">
        <v>1.5</v>
      </c>
      <c r="L22" s="13"/>
      <c r="S22" s="14" t="s">
        <v>26</v>
      </c>
      <c r="T22" s="34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0.120473796665108</v>
      </c>
      <c r="D25" s="17" t="n">
        <f aca="false">D16*M16*V16/D$30</f>
        <v>0.134641576666055</v>
      </c>
      <c r="E25" s="17" t="n">
        <f aca="false">E16*N16*W16/E$30</f>
        <v>0.115701199633257</v>
      </c>
      <c r="F25" s="17" t="n">
        <f aca="false">F16*O16*X16/F$30</f>
        <v>0.0491478063991416</v>
      </c>
      <c r="G25" s="17" t="n">
        <f aca="false">G16*P16*Y16/G$30</f>
        <v>0.0591186436069517</v>
      </c>
      <c r="H25" s="17" t="n">
        <f aca="false">H16*Q16*Z16/H$30</f>
        <v>0.0299598304715038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0.250830852105264</v>
      </c>
      <c r="D26" s="17" t="n">
        <f aca="false">D17*M17*V17/D$30</f>
        <v>0.279899248353645</v>
      </c>
      <c r="E26" s="17" t="n">
        <f aca="false">E17*N17*W17/E$30</f>
        <v>0.238475534206898</v>
      </c>
      <c r="F26" s="17" t="n">
        <f aca="false">F17*O17*X17/F$30</f>
        <v>0.111933449430977</v>
      </c>
      <c r="G26" s="17" t="n">
        <f aca="false">G17*P17*Y17/G$30</f>
        <v>0.137884885245858</v>
      </c>
      <c r="H26" s="17" t="n">
        <f aca="false">H17*Q17*Z17/H$30</f>
        <v>0.0726595716692711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0.299825319154423</v>
      </c>
      <c r="D27" s="17" t="n">
        <f aca="false">D18*M18*V18/D$30</f>
        <v>0.289675435426045</v>
      </c>
      <c r="E27" s="17" t="n">
        <f aca="false">E18*N18*W18/E$30</f>
        <v>0.279735766732789</v>
      </c>
      <c r="F27" s="17" t="n">
        <f aca="false">F18*O18*X18/F$30</f>
        <v>0.228474861978149</v>
      </c>
      <c r="G27" s="17" t="n">
        <f aca="false">G18*P18*Y18/G$30</f>
        <v>0.285358017128283</v>
      </c>
      <c r="H27" s="17" t="n">
        <f aca="false">H18*Q18*Z18/H$30</f>
        <v>0.161158121311304</v>
      </c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0.218832506601364</v>
      </c>
      <c r="D28" s="17" t="n">
        <f aca="false">D19*M19*V19/D$30</f>
        <v>0.195884615150351</v>
      </c>
      <c r="E28" s="17" t="n">
        <f aca="false">E19*N19*W19/E$30</f>
        <v>0.237057688883421</v>
      </c>
      <c r="F28" s="17" t="n">
        <f aca="false">F19*O19*X19/F$30</f>
        <v>0.378290766396623</v>
      </c>
      <c r="G28" s="17" t="n">
        <f aca="false">G19*P19*Y19/G$30</f>
        <v>0.31371544010161</v>
      </c>
      <c r="H28" s="17" t="n">
        <f aca="false">H19*Q19*Z19/H$30</f>
        <v>0.316250711282517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0.110037525473841</v>
      </c>
      <c r="D29" s="17" t="n">
        <f aca="false">D20*M20*V20/D$30</f>
        <v>0.099899124403904</v>
      </c>
      <c r="E29" s="17" t="n">
        <f aca="false">E20*N20*W20/E$30</f>
        <v>0.129029810543634</v>
      </c>
      <c r="F29" s="17" t="n">
        <f aca="false">F20*O20*X20/F$30</f>
        <v>0.232153115795109</v>
      </c>
      <c r="G29" s="17" t="n">
        <f aca="false">G20*P20*Y20/G$30</f>
        <v>0.203923013917297</v>
      </c>
      <c r="H29" s="17" t="n">
        <f aca="false">H20*Q20*Z20/H$30</f>
        <v>0.419971765265404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0.0371006607262591</v>
      </c>
      <c r="D30" s="19" t="n">
        <f aca="false">D16*M16*V16+D17*M17*V17+D18*M18*V18+D19*M19*V19+D20*M20*V20</f>
        <v>0.0369792653086444</v>
      </c>
      <c r="E30" s="19" t="n">
        <f aca="false">E16*N16*W16+E17*N17*W17+E18*N18*W18+E19*N19*W19+E20*N20*W20</f>
        <v>0.0359220005919687</v>
      </c>
      <c r="F30" s="19" t="n">
        <f aca="false">F16*O16*X16+F17*O17*X17+F18*O18*X18+F19*O19*X19+F20*O20*X20</f>
        <v>0.0506566508511266</v>
      </c>
      <c r="G30" s="19" t="n">
        <f aca="false">G16*P16*Y16+G17*P17*Y17+G18*P18*Y18+G19*P19*Y19+G20*P20*Y20</f>
        <v>0.0429132224283595</v>
      </c>
      <c r="H30" s="19" t="n">
        <f aca="false">H16*Q16*Z16+H17*Q17*Z17+H18*Q18*Z18+H19*Q19*Z19+H20*Q20*Z20</f>
        <v>0.0560278132455076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0.299825319154423</v>
      </c>
      <c r="D31" s="17" t="n">
        <f aca="false">MAX(D25:D29)</f>
        <v>0.289675435426045</v>
      </c>
      <c r="E31" s="17" t="n">
        <f aca="false">MAX(E25:E29)</f>
        <v>0.279735766732789</v>
      </c>
      <c r="F31" s="17" t="n">
        <f aca="false">MAX(F25:F29)</f>
        <v>0.378290766396623</v>
      </c>
      <c r="G31" s="17" t="n">
        <f aca="false">MAX(G25:G29)</f>
        <v>0.31371544010161</v>
      </c>
      <c r="H31" s="17" t="n">
        <f aca="false">MAX(H25:H29)</f>
        <v>0.419971765265404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2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EXP((-C$44*POWER(ABS(MIN(C$15+1,4)-$B35),$B$40))+(-$M$44*POWER(ABS(C$15-$B35),$R$44)))/C$40</f>
        <v>0.0987041524145507</v>
      </c>
      <c r="D35" s="22" t="n">
        <f aca="false">EXP((-D$44*POWER(ABS(MIN(D$15+1,4)-$B35),$B$40))+(-$M$44*POWER(ABS(D$15-$B35),$R$44)))/D$40</f>
        <v>0.105713424360098</v>
      </c>
      <c r="E35" s="22" t="n">
        <f aca="false">EXP((-E$44*POWER(ABS(MIN(E$15+1,4)-$B35),$B$40))+(-$M$44*POWER(ABS(E$15-$B35),$R$44)))/E$40</f>
        <v>0.102910124683828</v>
      </c>
      <c r="F35" s="22" t="n">
        <f aca="false">EXP((-F$44*POWER(ABS(MIN(F$15+1,4)-$B35),$B$40))+(-$M$44*POWER(ABS(F$15-$B35),$R$44)))/F$40</f>
        <v>0.0217464815622469</v>
      </c>
      <c r="G35" s="22" t="n">
        <f aca="false">EXP((-G$44*POWER(ABS(MIN(G$15+1,4)-$B35),$B$40))+(-$M$44*POWER(ABS(G$15-$B35),$R$44)))/G$40</f>
        <v>0.0307925619623999</v>
      </c>
      <c r="H35" s="22" t="n">
        <f aca="false">EXP((-H$44*POWER(ABS(MIN(H$15+1,4)-$B35),$B$40))+(-$M$44*POWER(ABS(H$15-$B35),$R$44)))/H$40</f>
        <v>0.017999658843852</v>
      </c>
      <c r="I35" s="16"/>
      <c r="J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EXP((-C$44*POWER(ABS(MIN(C$15+1,4)-$B36),$B$40))+(-$M$44*POWER(ABS(C$15-$B36),$R$44)))/C$40</f>
        <v>0.23805450739988</v>
      </c>
      <c r="D36" s="22" t="n">
        <f aca="false">EXP((-D$44*POWER(ABS(MIN(D$15+1,4)-$B36),$B$40))+(-$M$44*POWER(ABS(D$15-$B36),$R$44)))/D$40</f>
        <v>0.23973146966223</v>
      </c>
      <c r="E36" s="22" t="n">
        <f aca="false">EXP((-E$44*POWER(ABS(MIN(E$15+1,4)-$B36),$B$40))+(-$M$44*POWER(ABS(E$15-$B36),$R$44)))/E$40</f>
        <v>0.239111921562219</v>
      </c>
      <c r="F36" s="22" t="n">
        <f aca="false">EXP((-F$44*POWER(ABS(MIN(F$15+1,4)-$B36),$B$40))+(-$M$44*POWER(ABS(F$15-$B36),$R$44)))/F$40</f>
        <v>0.0564244194939039</v>
      </c>
      <c r="G36" s="22" t="n">
        <f aca="false">EXP((-G$44*POWER(ABS(MIN(G$15+1,4)-$B36),$B$40))+(-$M$44*POWER(ABS(G$15-$B36),$R$44)))/G$40</f>
        <v>0.091700707308299</v>
      </c>
      <c r="H36" s="22" t="n">
        <f aca="false">EXP((-H$44*POWER(ABS(MIN(H$15+1,4)-$B36),$B$40))+(-$M$44*POWER(ABS(H$15-$B36),$R$44)))/H$40</f>
        <v>0.0480069940961517</v>
      </c>
      <c r="I36" s="16"/>
      <c r="J36" s="16"/>
    </row>
    <row collapsed="false" customFormat="false" customHeight="false" hidden="false" ht="14" outlineLevel="0" r="37">
      <c r="B37" s="9" t="n">
        <v>2</v>
      </c>
      <c r="C37" s="22" t="n">
        <f aca="false">EXP((-C$44*POWER(ABS(MIN(C$15+1,4)-$B37),$B$40))+(-$M$44*POWER(ABS(C$15-$B37),$R$44)))/C$40</f>
        <v>0.393071225669477</v>
      </c>
      <c r="D37" s="22" t="n">
        <f aca="false">EXP((-D$44*POWER(ABS(MIN(D$15+1,4)-$B37),$B$40))+(-$M$44*POWER(ABS(D$15-$B37),$R$44)))/D$40</f>
        <v>0.377489349165895</v>
      </c>
      <c r="E37" s="22" t="n">
        <f aca="false">EXP((-E$44*POWER(ABS(MIN(E$15+1,4)-$B37),$B$40))+(-$M$44*POWER(ABS(E$15-$B37),$R$44)))/E$40</f>
        <v>0.383628779101515</v>
      </c>
      <c r="F37" s="22" t="n">
        <f aca="false">EXP((-F$44*POWER(ABS(MIN(F$15+1,4)-$B37),$B$40))+(-$M$44*POWER(ABS(F$15-$B37),$R$44)))/F$40</f>
        <v>0.137772182140126</v>
      </c>
      <c r="G37" s="22" t="n">
        <f aca="false">EXP((-G$44*POWER(ABS(MIN(G$15+1,4)-$B37),$B$40))+(-$M$44*POWER(ABS(G$15-$B37),$R$44)))/G$40</f>
        <v>0.244401967487129</v>
      </c>
      <c r="H37" s="22" t="n">
        <f aca="false">EXP((-H$44*POWER(ABS(MIN(H$15+1,4)-$B37),$B$40))+(-$M$44*POWER(ABS(H$15-$B37),$R$44)))/H$40</f>
        <v>0.120545106167448</v>
      </c>
      <c r="I37" s="24"/>
      <c r="J37" s="13"/>
    </row>
    <row collapsed="false" customFormat="false" customHeight="false" hidden="false" ht="14" outlineLevel="0" r="38">
      <c r="B38" s="9" t="n">
        <v>3</v>
      </c>
      <c r="C38" s="22" t="n">
        <f aca="false">EXP((-C$44*POWER(ABS(MIN(C$15+1,4)-$B38),$B$40))+(-$M$44*POWER(ABS(C$15-$B38),$R$44)))/C$40</f>
        <v>0.192124764795404</v>
      </c>
      <c r="D38" s="22" t="n">
        <f aca="false">EXP((-D$44*POWER(ABS(MIN(D$15+1,4)-$B38),$B$40))+(-$M$44*POWER(ABS(D$15-$B38),$R$44)))/D$40</f>
        <v>0.193478177439188</v>
      </c>
      <c r="E38" s="22" t="n">
        <f aca="false">EXP((-E$44*POWER(ABS(MIN(E$15+1,4)-$B38),$B$40))+(-$M$44*POWER(ABS(E$15-$B38),$R$44)))/E$40</f>
        <v>0.192978163663796</v>
      </c>
      <c r="F38" s="22" t="n">
        <f aca="false">EXP((-F$44*POWER(ABS(MIN(F$15+1,4)-$B38),$B$40))+(-$M$44*POWER(ABS(F$15-$B38),$R$44)))/F$40</f>
        <v>0.307036301196551</v>
      </c>
      <c r="G38" s="22" t="n">
        <f aca="false">EXP((-G$44*POWER(ABS(MIN(G$15+1,4)-$B38),$B$40))+(-$M$44*POWER(ABS(G$15-$B38),$R$44)))/G$40</f>
        <v>0.435857204135369</v>
      </c>
      <c r="H38" s="22" t="n">
        <f aca="false">EXP((-H$44*POWER(ABS(MIN(H$15+1,4)-$B38),$B$40))+(-$M$44*POWER(ABS(H$15-$B38),$R$44)))/H$40</f>
        <v>0.27794756150632</v>
      </c>
    </row>
    <row collapsed="false" customFormat="false" customHeight="false" hidden="false" ht="14" outlineLevel="0" r="39">
      <c r="B39" s="9" t="n">
        <v>4</v>
      </c>
      <c r="C39" s="22" t="n">
        <f aca="false">EXP((-C$44*POWER(ABS(MIN(C$15+1,4)-$B39),$B$40))+(-$M$44*POWER(ABS(C$15-$B39),$R$44)))/C$40</f>
        <v>0.0780453497206888</v>
      </c>
      <c r="D39" s="22" t="n">
        <f aca="false">EXP((-D$44*POWER(ABS(MIN(D$15+1,4)-$B39),$B$40))+(-$M$44*POWER(ABS(D$15-$B39),$R$44)))/D$40</f>
        <v>0.0835875793725893</v>
      </c>
      <c r="E39" s="22" t="n">
        <f aca="false">EXP((-E$44*POWER(ABS(MIN(E$15+1,4)-$B39),$B$40))+(-$M$44*POWER(ABS(E$15-$B39),$R$44)))/E$40</f>
        <v>0.0813710109886424</v>
      </c>
      <c r="F39" s="22" t="n">
        <f aca="false">EXP((-F$44*POWER(ABS(MIN(F$15+1,4)-$B39),$B$40))+(-$M$44*POWER(ABS(F$15-$B39),$R$44)))/F$40</f>
        <v>0.477020615607172</v>
      </c>
      <c r="G39" s="22" t="n">
        <f aca="false">EXP((-G$44*POWER(ABS(MIN(G$15+1,4)-$B39),$B$40))+(-$M$44*POWER(ABS(G$15-$B39),$R$44)))/G$40</f>
        <v>0.197247559106803</v>
      </c>
      <c r="H39" s="22" t="n">
        <f aca="false">EXP((-H$44*POWER(ABS(MIN(H$15+1,4)-$B39),$B$40))+(-$M$44*POWER(ABS(H$15-$B39),$R$44)))/H$40</f>
        <v>0.535500679386229</v>
      </c>
    </row>
    <row collapsed="false" customFormat="false" customHeight="false" hidden="false" ht="14" outlineLevel="0" r="40">
      <c r="A40" s="14" t="s">
        <v>34</v>
      </c>
      <c r="B40" s="34" t="n">
        <v>1.2</v>
      </c>
      <c r="C40" s="1" t="n">
        <f aca="false">EXP((-C$44*POWER(ABS(MIN(C$15+1,4)-$B35),$B$40))+(-$M$44*POWER(ABS(C$15-$B35),$R$44)))+EXP((-C$44*POWER(ABS(MIN(C$15+1,4)-$B36),$B$40))+(-$M$44*POWER(ABS(C$15-$B36),$R$44)))+EXP((-C$44*POWER(ABS(MIN(C$15+1,4)-$B37),$B$40))+(-$M$44*POWER(ABS(C$15-$B37),$R$44)))+EXP((-C$44*POWER(ABS(MIN(C$15+1,4)-$B38),$B$40))+(-$M$44*POWER(ABS(C$15-$B38),$R$44)))+EXP((-C$44*POWER(ABS(MIN(C$15+1,4)-$B39),$B$40))+(-$M$44*POWER(ABS(C$15-$B39),$R$44)))</f>
        <v>2.30196808859475</v>
      </c>
      <c r="D40" s="1" t="n">
        <f aca="false">EXP((-D$44*POWER(ABS(MIN(D$15+1,4)-$B35),$B$40))+(-$M$44*POWER(ABS(D$15-$B35),$R$44)))+EXP((-D$44*POWER(ABS(MIN(D$15+1,4)-$B36),$B$40))+(-$M$44*POWER(ABS(D$15-$B36),$R$44)))+EXP((-D$44*POWER(ABS(MIN(D$15+1,4)-$B37),$B$40))+(-$M$44*POWER(ABS(D$15-$B37),$R$44)))+EXP((-D$44*POWER(ABS(MIN(D$15+1,4)-$B38),$B$40))+(-$M$44*POWER(ABS(D$15-$B38),$R$44)))+EXP((-D$44*POWER(ABS(MIN(D$15+1,4)-$B39),$B$40))+(-$M$44*POWER(ABS(D$15-$B39),$R$44)))</f>
        <v>2.39698794160762</v>
      </c>
      <c r="E40" s="1" t="n">
        <f aca="false">EXP((-E$44*POWER(ABS(MIN(E$15+1,4)-$B35),$B$40))+(-$M$44*POWER(ABS(E$15-$B35),$R$44)))+EXP((-E$44*POWER(ABS(MIN(E$15+1,4)-$B36),$B$40))+(-$M$44*POWER(ABS(E$15-$B36),$R$44)))+EXP((-E$44*POWER(ABS(MIN(E$15+1,4)-$B37),$B$40))+(-$M$44*POWER(ABS(E$15-$B37),$R$44)))+EXP((-E$44*POWER(ABS(MIN(E$15+1,4)-$B38),$B$40))+(-$M$44*POWER(ABS(E$15-$B38),$R$44)))+EXP((-E$44*POWER(ABS(MIN(E$15+1,4)-$B39),$B$40))+(-$M$44*POWER(ABS(E$15-$B39),$R$44)))</f>
        <v>2.35862757782445</v>
      </c>
      <c r="F40" s="1" t="n">
        <f aca="false">EXP((-F$44*POWER(ABS(MIN(F$15+1,4)-$B35),$B$40))+(-$M$44*POWER(ABS(F$15-$B35),$R$44)))+EXP((-F$44*POWER(ABS(MIN(F$15+1,4)-$B36),$B$40))+(-$M$44*POWER(ABS(F$15-$B36),$R$44)))+EXP((-F$44*POWER(ABS(MIN(F$15+1,4)-$B37),$B$40))+(-$M$44*POWER(ABS(F$15-$B37),$R$44)))+EXP((-F$44*POWER(ABS(MIN(F$15+1,4)-$B38),$B$40))+(-$M$44*POWER(ABS(F$15-$B38),$R$44)))+EXP((-F$44*POWER(ABS(MIN(F$15+1,4)-$B39),$B$40))+(-$M$44*POWER(ABS(F$15-$B39),$R$44)))</f>
        <v>1.89685180982009</v>
      </c>
      <c r="G40" s="1" t="n">
        <f aca="false">EXP((-G$44*POWER(ABS(MIN(G$15+1,4)-$B35),$B$40))+(-$M$44*POWER(ABS(G$15-$B35),$R$44)))+EXP((-G$44*POWER(ABS(MIN(G$15+1,4)-$B36),$B$40))+(-$M$44*POWER(ABS(G$15-$B36),$R$44)))+EXP((-G$44*POWER(ABS(MIN(G$15+1,4)-$B37),$B$40))+(-$M$44*POWER(ABS(G$15-$B37),$R$44)))+EXP((-G$44*POWER(ABS(MIN(G$15+1,4)-$B38),$B$40))+(-$M$44*POWER(ABS(G$15-$B38),$R$44)))+EXP((-G$44*POWER(ABS(MIN(G$15+1,4)-$B39),$B$40))+(-$M$44*POWER(ABS(G$15-$B39),$R$44)))</f>
        <v>2.07599509529946</v>
      </c>
      <c r="H40" s="1" t="n">
        <f aca="false">EXP((-H$44*POWER(ABS(MIN(H$15+1,4)-$B35),$B$40))+(-$M$44*POWER(ABS(H$15-$B35),$R$44)))+EXP((-H$44*POWER(ABS(MIN(H$15+1,4)-$B36),$B$40))+(-$M$44*POWER(ABS(H$15-$B36),$R$44)))+EXP((-H$44*POWER(ABS(MIN(H$15+1,4)-$B37),$B$40))+(-$M$44*POWER(ABS(H$15-$B37),$R$44)))+EXP((-H$44*POWER(ABS(MIN(H$15+1,4)-$B38),$B$40))+(-$M$44*POWER(ABS(H$15-$B38),$R$44)))+EXP((-H$44*POWER(ABS(MIN(H$15+1,4)-$B39),$B$40))+(-$M$44*POWER(ABS(H$15-$B39),$R$44)))</f>
        <v>1.86741126294399</v>
      </c>
      <c r="I40" s="20" t="s">
        <v>21</v>
      </c>
    </row>
    <row collapsed="false" customFormat="false" customHeight="false" hidden="false" ht="14" outlineLevel="0" r="41">
      <c r="A41" s="8" t="s">
        <v>35</v>
      </c>
      <c r="B41" s="8" t="s">
        <v>36</v>
      </c>
      <c r="C41" s="34" t="n">
        <f aca="true">agent1!C41+$A$43*RAND()</f>
        <v>0.602744834078476</v>
      </c>
      <c r="D41" s="34" t="n">
        <f aca="true">agent1!D41+$A$43*RAND()</f>
        <v>0.590427946485579</v>
      </c>
      <c r="E41" s="34" t="n">
        <f aca="true">agent1!E41+$A$43*RAND()</f>
        <v>0.577416131645441</v>
      </c>
      <c r="F41" s="34" t="n">
        <f aca="true">agent1!F41+$A$43*RAND()</f>
        <v>0.591282799327746</v>
      </c>
      <c r="G41" s="34" t="n">
        <f aca="true">agent1!G41+$A$43*RAND()</f>
        <v>0.5972358006984</v>
      </c>
      <c r="H41" s="34" t="n">
        <f aca="true">agent1!H41+$A$43*RAND()</f>
        <v>0.624183680303395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 t="s">
        <v>55</v>
      </c>
      <c r="B42" s="8" t="s">
        <v>42</v>
      </c>
      <c r="C42" s="34" t="n">
        <f aca="true">agent1!C42+$A$43*RAND()</f>
        <v>0.0830202524084598</v>
      </c>
      <c r="D42" s="34" t="n">
        <f aca="true">agent1!D42+$A$43*RAND()</f>
        <v>0.0587753511965275</v>
      </c>
      <c r="E42" s="34" t="n">
        <f aca="true">agent1!E42+$A$43*RAND()</f>
        <v>0.0330264781136066</v>
      </c>
      <c r="F42" s="34" t="n">
        <f aca="true">agent1!F42+$A$43*RAND()</f>
        <v>0.00527881029993296</v>
      </c>
      <c r="G42" s="34" t="n">
        <f aca="true">agent1!G42+$A$43*RAND()</f>
        <v>0.0608670283574611</v>
      </c>
      <c r="H42" s="34" t="n">
        <f aca="true">agent1!H42+$A$43*RAND()</f>
        <v>0.00352874542586505</v>
      </c>
      <c r="J42" s="9" t="s">
        <v>43</v>
      </c>
      <c r="K42" s="34" t="n">
        <f aca="false">agent1!K42</f>
        <v>0.5</v>
      </c>
      <c r="L42" s="34" t="n">
        <f aca="false">agent1!L42</f>
        <v>0.5</v>
      </c>
      <c r="M42" s="34" t="n">
        <f aca="false">agent1!M42</f>
        <v>0.1</v>
      </c>
      <c r="O42" s="9" t="s">
        <v>43</v>
      </c>
      <c r="P42" s="34" t="n">
        <f aca="false">agent1!P42</f>
        <v>1.3</v>
      </c>
      <c r="Q42" s="34" t="n">
        <f aca="false">agent1!Q42</f>
        <v>1.1</v>
      </c>
      <c r="R42" s="34" t="n">
        <f aca="false">agent1!R42</f>
        <v>1.1</v>
      </c>
    </row>
    <row collapsed="false" customFormat="false" customHeight="false" hidden="false" ht="14" outlineLevel="0" r="43">
      <c r="A43" s="8" t="n">
        <v>0.1</v>
      </c>
      <c r="B43" s="8" t="s">
        <v>44</v>
      </c>
      <c r="C43" s="34" t="n">
        <f aca="true">agent1!C43+$A$43*RAND()</f>
        <v>0.0580584730021656</v>
      </c>
      <c r="D43" s="34" t="n">
        <f aca="true">agent1!D43+$A$43*RAND()</f>
        <v>0.00351083222776651</v>
      </c>
      <c r="E43" s="34" t="n">
        <f aca="true">agent1!E43+$A$43*RAND()</f>
        <v>0.0356904822401702</v>
      </c>
      <c r="F43" s="34" t="n">
        <f aca="true">agent1!F43+$A$43*RAND()</f>
        <v>0.0702891437336803</v>
      </c>
      <c r="G43" s="34" t="n">
        <f aca="true">agent1!G43+$A$43*RAND()</f>
        <v>0.0967177288141102</v>
      </c>
      <c r="H43" s="34" t="n">
        <f aca="true">agent1!H43+$A$43*RAND()</f>
        <v>0.0862896294333041</v>
      </c>
      <c r="J43" s="9" t="s">
        <v>45</v>
      </c>
      <c r="K43" s="34" t="n">
        <f aca="false">agent1!K43</f>
        <v>0.1</v>
      </c>
      <c r="L43" s="34" t="n">
        <f aca="false">agent1!L43</f>
        <v>0.1</v>
      </c>
      <c r="M43" s="34" t="n">
        <f aca="false">agent1!M43</f>
        <v>0.1</v>
      </c>
      <c r="O43" s="9" t="s">
        <v>45</v>
      </c>
      <c r="P43" s="34" t="n">
        <f aca="false">agent1!P43</f>
        <v>1.1</v>
      </c>
      <c r="Q43" s="34" t="n">
        <f aca="false">agent1!Q43</f>
        <v>1.5</v>
      </c>
      <c r="R43" s="34" t="n">
        <f aca="false">agent1!R43</f>
        <v>1.1</v>
      </c>
    </row>
    <row collapsed="false" customFormat="false" customHeight="false" hidden="false" ht="14" outlineLevel="0" r="44">
      <c r="A44" s="8"/>
      <c r="B44" s="8" t="s">
        <v>46</v>
      </c>
      <c r="C44" s="34" t="n">
        <f aca="true">agent1!C44+$A$43*RAND()</f>
        <v>0.60149116110988</v>
      </c>
      <c r="D44" s="34" t="n">
        <f aca="true">agent1!D44+$A$43*RAND()</f>
        <v>0.554022933635861</v>
      </c>
      <c r="E44" s="34" t="n">
        <f aca="true">agent1!E44+$A$43*RAND()</f>
        <v>0.572743630548939</v>
      </c>
      <c r="F44" s="34" t="n">
        <f aca="true">agent1!F44+$A$43*RAND()</f>
        <v>0.54059372371994</v>
      </c>
      <c r="G44" s="34" t="n">
        <f aca="true">agent1!G44+$A$43*RAND()</f>
        <v>0.678500398714095</v>
      </c>
      <c r="H44" s="34" t="n">
        <f aca="true">agent1!H44+$A$43*RAND()</f>
        <v>0.555769690359011</v>
      </c>
      <c r="J44" s="9" t="s">
        <v>47</v>
      </c>
      <c r="K44" s="34" t="n">
        <f aca="false">agent1!K44</f>
        <v>0.3</v>
      </c>
      <c r="L44" s="34" t="n">
        <f aca="false">agent1!L44</f>
        <v>0.1</v>
      </c>
      <c r="M44" s="34" t="n">
        <f aca="false">agent1!M44</f>
        <v>0.1</v>
      </c>
      <c r="O44" s="9" t="s">
        <v>47</v>
      </c>
      <c r="P44" s="34" t="n">
        <f aca="false">agent1!P44</f>
        <v>1.1</v>
      </c>
      <c r="Q44" s="34" t="n">
        <f aca="false">agent1!Q44</f>
        <v>1.1</v>
      </c>
      <c r="R44" s="34" t="n">
        <f aca="false">agent1!R44</f>
        <v>1.1</v>
      </c>
    </row>
    <row collapsed="false" customFormat="false" customHeight="false" hidden="false" ht="14" outlineLevel="0" r="45">
      <c r="A45" s="8"/>
      <c r="B45" s="8" t="s">
        <v>48</v>
      </c>
      <c r="C45" s="34" t="n">
        <f aca="true">agent1!C45+$A$43*RAND()</f>
        <v>0.620049976976588</v>
      </c>
      <c r="D45" s="34" t="n">
        <f aca="true">agent1!D45+$A$43*RAND()</f>
        <v>0.588572776736692</v>
      </c>
      <c r="E45" s="34" t="n">
        <f aca="true">agent1!E45+$A$43*RAND()</f>
        <v>0.642954295454547</v>
      </c>
      <c r="F45" s="34" t="n">
        <f aca="true">agent1!F45+$A$43*RAND()</f>
        <v>0.540412498824298</v>
      </c>
      <c r="G45" s="34" t="n">
        <f aca="true">agent1!G45+$A$43*RAND()</f>
        <v>0.611212858324871</v>
      </c>
      <c r="H45" s="34" t="n">
        <f aca="true">agent1!H45+$A$43*RAND()</f>
        <v>0.600915623595938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34" t="n">
        <f aca="true">agent1!C46+$A$43*RAND()</f>
        <v>0.0187642508652061</v>
      </c>
      <c r="D46" s="34" t="n">
        <f aca="true">agent1!D46+$A$43*RAND()</f>
        <v>0.0490911838132888</v>
      </c>
      <c r="E46" s="34" t="n">
        <f aca="true">agent1!E46+$A$43*RAND()</f>
        <v>0.0897262067999691</v>
      </c>
      <c r="F46" s="34" t="n">
        <f aca="true">agent1!F46+$A$43*RAND()</f>
        <v>0.0347299406304956</v>
      </c>
      <c r="G46" s="34" t="n">
        <f aca="true">agent1!G46+$A$43*RAND()</f>
        <v>0.0580751593224704</v>
      </c>
      <c r="H46" s="34" t="n">
        <f aca="true">agent1!H46+$A$43*RAND()</f>
        <v>0.0714145719539374</v>
      </c>
    </row>
    <row collapsed="false" customFormat="false" customHeight="false" hidden="false" ht="14" outlineLevel="0" r="47">
      <c r="A47" s="8"/>
      <c r="B47" s="8" t="s">
        <v>50</v>
      </c>
      <c r="C47" s="34" t="n">
        <f aca="true">agent1!C47+$A$43*RAND()</f>
        <v>0.0828566430602223</v>
      </c>
      <c r="D47" s="34" t="n">
        <f aca="true">agent1!D47+$A$43*RAND()</f>
        <v>0.00824549053795636</v>
      </c>
      <c r="E47" s="34" t="n">
        <f aca="true">agent1!E47+$A$43*RAND()</f>
        <v>0.0274623518809676</v>
      </c>
      <c r="F47" s="34" t="n">
        <f aca="true">agent1!F47+$A$43*RAND()</f>
        <v>0.0441467586904764</v>
      </c>
      <c r="G47" s="34" t="n">
        <f aca="true">agent1!G47+$A$43*RAND()</f>
        <v>0.0570877508725971</v>
      </c>
      <c r="H47" s="34" t="n">
        <f aca="true">agent1!H47+$A$43*RAND()</f>
        <v>0.0294246757868677</v>
      </c>
    </row>
    <row collapsed="false" customFormat="false" customHeight="false" hidden="false" ht="14" outlineLevel="0" r="48">
      <c r="A48" s="8"/>
      <c r="B48" s="8" t="s">
        <v>51</v>
      </c>
      <c r="C48" s="34" t="n">
        <f aca="true">agent1!C48+$A$43*RAND()</f>
        <v>0.035135698877275</v>
      </c>
      <c r="D48" s="34" t="n">
        <f aca="true">agent1!D48+$A$43*RAND()</f>
        <v>0.0401080032810569</v>
      </c>
      <c r="E48" s="34" t="n">
        <f aca="true">agent1!E48+$A$43*RAND()</f>
        <v>0.0882000269833952</v>
      </c>
      <c r="F48" s="34" t="n">
        <f aca="true">agent1!F48+$A$43*RAND()</f>
        <v>0.0681621769908816</v>
      </c>
      <c r="G48" s="34" t="n">
        <f aca="true">agent1!G48+$A$43*RAND()</f>
        <v>0.0453868135809898</v>
      </c>
      <c r="H48" s="34" t="n">
        <f aca="true">agent1!H48+$A$43*RAND()</f>
        <v>0.0490670553874224</v>
      </c>
    </row>
    <row collapsed="false" customFormat="false" customHeight="false" hidden="false" ht="14" outlineLevel="0" r="49">
      <c r="A49" s="8"/>
      <c r="B49" s="8" t="s">
        <v>52</v>
      </c>
      <c r="C49" s="34" t="n">
        <f aca="true">agent1!C49+$A$43*RAND()</f>
        <v>0.0716909224167466</v>
      </c>
      <c r="D49" s="34" t="n">
        <f aca="true">agent1!D49+$A$43*RAND()</f>
        <v>0.00344528658315539</v>
      </c>
      <c r="E49" s="34" t="n">
        <f aca="true">agent1!E49+$A$43*RAND()</f>
        <v>0.052577887615189</v>
      </c>
      <c r="F49" s="34" t="n">
        <f aca="true">agent1!F49+$A$43*RAND()</f>
        <v>0.00738140470348299</v>
      </c>
      <c r="G49" s="34" t="n">
        <f aca="true">agent1!G49+$A$43*RAND()</f>
        <v>0.0737344303168356</v>
      </c>
      <c r="H49" s="34" t="n">
        <f aca="true">agent1!H49+$A$43*RAND()</f>
        <v>0.0492956164758653</v>
      </c>
    </row>
    <row collapsed="false" customFormat="false" customHeight="false" hidden="false" ht="14" outlineLevel="0" r="50">
      <c r="A50" s="8"/>
      <c r="B50" s="8" t="s">
        <v>53</v>
      </c>
      <c r="C50" s="34" t="n">
        <f aca="true">agent1!C50+$A$43*RAND()</f>
        <v>0.0936710341367871</v>
      </c>
      <c r="D50" s="34" t="n">
        <f aca="true">agent1!D50+$A$43*RAND()</f>
        <v>0.047315001161769</v>
      </c>
      <c r="E50" s="34" t="n">
        <f aca="true">agent1!E50+$A$43*RAND()</f>
        <v>0.0865953681990504</v>
      </c>
      <c r="F50" s="34" t="n">
        <f aca="true">agent1!F50+$A$43*RAND()</f>
        <v>0.0566402089782059</v>
      </c>
      <c r="G50" s="34" t="n">
        <f aca="true">agent1!G50+$A$43*RAND()</f>
        <v>0.0617171615827829</v>
      </c>
      <c r="H50" s="34" t="n">
        <f aca="true">agent1!H50+$A$43*RAND()</f>
        <v>0.0631252941209823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