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10584"/>
  </bookViews>
  <sheets>
    <sheet name="Time Sheet" sheetId="1" r:id="rId1"/>
    <sheet name="Time Balance" sheetId="7" r:id="rId2"/>
    <sheet name="Billing2017" sheetId="6" r:id="rId3"/>
    <sheet name="Billing2016" sheetId="2" r:id="rId4"/>
    <sheet name="Sheet1" sheetId="3" r:id="rId5"/>
    <sheet name="Categories" sheetId="4" r:id="rId6"/>
    <sheet name="Sheet2" sheetId="5" r:id="rId7"/>
  </sheets>
  <definedNames>
    <definedName name="_xlnm._FilterDatabase" localSheetId="3" hidden="1">Billing2016!$F$2:$F$6</definedName>
    <definedName name="_xlnm._FilterDatabase" localSheetId="2" hidden="1">Billing2017!$A$1:$K$7</definedName>
    <definedName name="_xlnm._FilterDatabase" localSheetId="6" hidden="1">Sheet2!$B$4:$V$54</definedName>
    <definedName name="_xlnm._FilterDatabase" localSheetId="0" hidden="1">'Time Sheet'!$A$1:$T$447</definedName>
  </definedNames>
  <calcPr calcId="125725"/>
</workbook>
</file>

<file path=xl/calcChain.xml><?xml version="1.0" encoding="utf-8"?>
<calcChain xmlns="http://schemas.openxmlformats.org/spreadsheetml/2006/main">
  <c r="H7" i="7"/>
  <c r="G7"/>
  <c r="F7"/>
  <c r="C7"/>
  <c r="H353" i="1" l="1"/>
  <c r="C6" i="7"/>
  <c r="G6" s="1"/>
  <c r="B327" i="1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Q328"/>
  <c r="S328" s="1"/>
  <c r="Q329"/>
  <c r="Q330"/>
  <c r="H331"/>
  <c r="Q331"/>
  <c r="H332"/>
  <c r="Q332"/>
  <c r="H333"/>
  <c r="Q333"/>
  <c r="H334"/>
  <c r="Q334"/>
  <c r="Q335"/>
  <c r="Q336"/>
  <c r="Q337"/>
  <c r="H338"/>
  <c r="Q338"/>
  <c r="H339"/>
  <c r="Q339"/>
  <c r="H340"/>
  <c r="Q340"/>
  <c r="H341"/>
  <c r="Q341"/>
  <c r="H342"/>
  <c r="Q342"/>
  <c r="Q343"/>
  <c r="S343" s="1"/>
  <c r="Q344"/>
  <c r="Q345"/>
  <c r="Q346"/>
  <c r="H347"/>
  <c r="Q347"/>
  <c r="S347" s="1"/>
  <c r="H348"/>
  <c r="Q348"/>
  <c r="S348" s="1"/>
  <c r="Q349"/>
  <c r="Q350"/>
  <c r="S350" s="1"/>
  <c r="Q351"/>
  <c r="Q352"/>
  <c r="Q353"/>
  <c r="H354"/>
  <c r="Q354"/>
  <c r="H355"/>
  <c r="Q355"/>
  <c r="H356"/>
  <c r="Q356"/>
  <c r="H357"/>
  <c r="Q357"/>
  <c r="H358"/>
  <c r="Q358"/>
  <c r="H359"/>
  <c r="Q359"/>
  <c r="H360"/>
  <c r="Q360"/>
  <c r="H361"/>
  <c r="Q361"/>
  <c r="H362"/>
  <c r="Q362"/>
  <c r="H363"/>
  <c r="Q363"/>
  <c r="H364"/>
  <c r="Q364"/>
  <c r="H365"/>
  <c r="Q365"/>
  <c r="H366"/>
  <c r="Q366"/>
  <c r="H367"/>
  <c r="Q367"/>
  <c r="H368"/>
  <c r="Q368"/>
  <c r="H369"/>
  <c r="Q369"/>
  <c r="H370"/>
  <c r="Q370"/>
  <c r="H371"/>
  <c r="Q371"/>
  <c r="H372"/>
  <c r="Q372"/>
  <c r="H373"/>
  <c r="Q373"/>
  <c r="H374"/>
  <c r="Q374"/>
  <c r="H375"/>
  <c r="Q375"/>
  <c r="H376"/>
  <c r="Q376"/>
  <c r="H377"/>
  <c r="Q377"/>
  <c r="H378"/>
  <c r="Q378"/>
  <c r="H379"/>
  <c r="Q379"/>
  <c r="H380"/>
  <c r="Q380"/>
  <c r="H381"/>
  <c r="Q381"/>
  <c r="H382"/>
  <c r="Q382"/>
  <c r="H383"/>
  <c r="Q383"/>
  <c r="H384"/>
  <c r="Q384"/>
  <c r="H385"/>
  <c r="Q385"/>
  <c r="H386"/>
  <c r="Q386"/>
  <c r="H387"/>
  <c r="Q387"/>
  <c r="H388"/>
  <c r="Q388"/>
  <c r="H389"/>
  <c r="Q389"/>
  <c r="H390"/>
  <c r="Q390"/>
  <c r="H391"/>
  <c r="Q391"/>
  <c r="H392"/>
  <c r="Q392"/>
  <c r="H393"/>
  <c r="Q393"/>
  <c r="H394"/>
  <c r="Q394"/>
  <c r="H395"/>
  <c r="Q395"/>
  <c r="H396"/>
  <c r="Q396"/>
  <c r="H397"/>
  <c r="Q397"/>
  <c r="H398"/>
  <c r="Q398"/>
  <c r="H399"/>
  <c r="Q399"/>
  <c r="H400"/>
  <c r="Q400"/>
  <c r="H401"/>
  <c r="Q401"/>
  <c r="H402"/>
  <c r="Q402"/>
  <c r="H403"/>
  <c r="Q403"/>
  <c r="H404"/>
  <c r="Q404"/>
  <c r="H405"/>
  <c r="Q405"/>
  <c r="H406"/>
  <c r="Q406"/>
  <c r="H407"/>
  <c r="Q407"/>
  <c r="H408"/>
  <c r="Q408"/>
  <c r="H409"/>
  <c r="Q409"/>
  <c r="H410"/>
  <c r="Q410"/>
  <c r="H411"/>
  <c r="Q411"/>
  <c r="H412"/>
  <c r="Q412"/>
  <c r="H413"/>
  <c r="Q413"/>
  <c r="H414"/>
  <c r="Q414"/>
  <c r="H415"/>
  <c r="Q415"/>
  <c r="H416"/>
  <c r="Q416"/>
  <c r="H417"/>
  <c r="Q417"/>
  <c r="H418"/>
  <c r="Q418"/>
  <c r="H419"/>
  <c r="Q419"/>
  <c r="H420"/>
  <c r="Q420"/>
  <c r="H421"/>
  <c r="Q421"/>
  <c r="H422"/>
  <c r="Q422"/>
  <c r="H423"/>
  <c r="Q423"/>
  <c r="H424"/>
  <c r="Q424"/>
  <c r="H425"/>
  <c r="Q425"/>
  <c r="H426"/>
  <c r="Q426"/>
  <c r="H427"/>
  <c r="Q427"/>
  <c r="H428"/>
  <c r="Q428"/>
  <c r="H429"/>
  <c r="Q429"/>
  <c r="H430"/>
  <c r="Q430"/>
  <c r="H431"/>
  <c r="Q431"/>
  <c r="H432"/>
  <c r="Q432"/>
  <c r="H433"/>
  <c r="Q433"/>
  <c r="H434"/>
  <c r="Q434"/>
  <c r="H435"/>
  <c r="Q435"/>
  <c r="H436"/>
  <c r="Q436"/>
  <c r="H437"/>
  <c r="Q437"/>
  <c r="H438"/>
  <c r="Q438"/>
  <c r="H439"/>
  <c r="Q439"/>
  <c r="H440"/>
  <c r="Q440"/>
  <c r="H441"/>
  <c r="Q441"/>
  <c r="H442"/>
  <c r="Q442"/>
  <c r="H443"/>
  <c r="Q443"/>
  <c r="H444"/>
  <c r="Q444"/>
  <c r="H445"/>
  <c r="Q445"/>
  <c r="H446"/>
  <c r="Q446"/>
  <c r="H447"/>
  <c r="Q447"/>
  <c r="G5" i="7"/>
  <c r="F5"/>
  <c r="C5"/>
  <c r="H311" i="1"/>
  <c r="H310"/>
  <c r="Q295"/>
  <c r="Q296"/>
  <c r="Q297"/>
  <c r="G4" i="7"/>
  <c r="F4"/>
  <c r="C4"/>
  <c r="D281" i="1"/>
  <c r="H281"/>
  <c r="S231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C3" i="7"/>
  <c r="G3" s="1"/>
  <c r="H255" i="1"/>
  <c r="H254"/>
  <c r="H253"/>
  <c r="H252"/>
  <c r="H251"/>
  <c r="H244"/>
  <c r="H233"/>
  <c r="F2" i="7"/>
  <c r="C2"/>
  <c r="G2" s="1"/>
  <c r="Q185" i="1"/>
  <c r="Q206"/>
  <c r="Q211"/>
  <c r="I2" i="2"/>
  <c r="J2" s="1"/>
  <c r="H74" i="1"/>
  <c r="I3" i="2"/>
  <c r="J3" s="1"/>
  <c r="I4"/>
  <c r="J4" s="1"/>
  <c r="I5"/>
  <c r="J5" s="1"/>
  <c r="I6"/>
  <c r="J6" s="1"/>
  <c r="I7"/>
  <c r="J7" s="1"/>
  <c r="H51" i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S34" s="1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S55" s="1"/>
  <c r="Q56"/>
  <c r="Q57"/>
  <c r="Q58"/>
  <c r="Q59"/>
  <c r="Q60"/>
  <c r="Q61"/>
  <c r="Q62"/>
  <c r="Q63"/>
  <c r="S63" s="1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7"/>
  <c r="Q208"/>
  <c r="Q209"/>
  <c r="Q210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2"/>
  <c r="Q233"/>
  <c r="Q234"/>
  <c r="T235" s="1"/>
  <c r="Q235"/>
  <c r="Q236"/>
  <c r="Q237"/>
  <c r="Q238"/>
  <c r="Q239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2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5"/>
  <c r="H36"/>
  <c r="H37"/>
  <c r="H38"/>
  <c r="H39"/>
  <c r="H40"/>
  <c r="H41"/>
  <c r="H42"/>
  <c r="H43"/>
  <c r="H44"/>
  <c r="H45"/>
  <c r="H46"/>
  <c r="H47"/>
  <c r="H48"/>
  <c r="H49"/>
  <c r="H50"/>
  <c r="H52"/>
  <c r="H53"/>
  <c r="H54"/>
  <c r="H56"/>
  <c r="H57"/>
  <c r="H58"/>
  <c r="H59"/>
  <c r="H60"/>
  <c r="H61"/>
  <c r="H62"/>
  <c r="H64"/>
  <c r="H65"/>
  <c r="H66"/>
  <c r="H67"/>
  <c r="H68"/>
  <c r="H69"/>
  <c r="H70"/>
  <c r="H71"/>
  <c r="H72"/>
  <c r="H73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2"/>
  <c r="H234"/>
  <c r="H235"/>
  <c r="H236"/>
  <c r="H237"/>
  <c r="H238"/>
  <c r="H239"/>
  <c r="H240"/>
  <c r="H241"/>
  <c r="H242"/>
  <c r="H243"/>
  <c r="H245"/>
  <c r="H246"/>
  <c r="H247"/>
  <c r="H248"/>
  <c r="H249"/>
  <c r="H250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2"/>
  <c r="H313"/>
  <c r="H314"/>
  <c r="H315"/>
  <c r="H316"/>
  <c r="H317"/>
  <c r="H318"/>
  <c r="H319"/>
  <c r="H320"/>
  <c r="H321"/>
  <c r="H322"/>
  <c r="H323"/>
  <c r="H324"/>
  <c r="H325"/>
  <c r="H326"/>
  <c r="H327"/>
  <c r="H3"/>
  <c r="H4"/>
  <c r="H5"/>
  <c r="H6"/>
  <c r="H7"/>
  <c r="H8"/>
  <c r="H9"/>
  <c r="H2"/>
  <c r="B2"/>
  <c r="B3"/>
  <c r="B4"/>
  <c r="B5"/>
  <c r="B6"/>
  <c r="B7"/>
  <c r="B8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9"/>
  <c r="S380" l="1"/>
  <c r="S376"/>
  <c r="S364"/>
  <c r="S360"/>
  <c r="S418"/>
  <c r="S406"/>
  <c r="S402"/>
  <c r="S354"/>
  <c r="S379"/>
  <c r="S375"/>
  <c r="S363"/>
  <c r="S359"/>
  <c r="S390"/>
  <c r="S382"/>
  <c r="S366"/>
  <c r="F6" i="7"/>
  <c r="S358" i="1"/>
  <c r="S411"/>
  <c r="S407"/>
  <c r="S395"/>
  <c r="S391"/>
  <c r="S386"/>
  <c r="S374"/>
  <c r="S370"/>
  <c r="S342"/>
  <c r="S334"/>
  <c r="S332"/>
  <c r="S414"/>
  <c r="S412"/>
  <c r="S408"/>
  <c r="S398"/>
  <c r="S396"/>
  <c r="S392"/>
  <c r="S331"/>
  <c r="S344"/>
  <c r="S338"/>
  <c r="S447"/>
  <c r="S445"/>
  <c r="S443"/>
  <c r="S441"/>
  <c r="S439"/>
  <c r="S437"/>
  <c r="S435"/>
  <c r="S433"/>
  <c r="S431"/>
  <c r="S429"/>
  <c r="S427"/>
  <c r="S425"/>
  <c r="S423"/>
  <c r="S421"/>
  <c r="S419"/>
  <c r="S415"/>
  <c r="S410"/>
  <c r="S404"/>
  <c r="S400"/>
  <c r="S387"/>
  <c r="S383"/>
  <c r="S378"/>
  <c r="S372"/>
  <c r="S368"/>
  <c r="S355"/>
  <c r="S351"/>
  <c r="S346"/>
  <c r="S340"/>
  <c r="S336"/>
  <c r="S446"/>
  <c r="S444"/>
  <c r="S442"/>
  <c r="S440"/>
  <c r="S438"/>
  <c r="S436"/>
  <c r="S434"/>
  <c r="S432"/>
  <c r="S430"/>
  <c r="S428"/>
  <c r="S426"/>
  <c r="S424"/>
  <c r="S422"/>
  <c r="S420"/>
  <c r="S416"/>
  <c r="S403"/>
  <c r="S399"/>
  <c r="S394"/>
  <c r="S388"/>
  <c r="S384"/>
  <c r="S371"/>
  <c r="S367"/>
  <c r="S362"/>
  <c r="S356"/>
  <c r="S352"/>
  <c r="S339"/>
  <c r="S335"/>
  <c r="S330"/>
  <c r="S413"/>
  <c r="S405"/>
  <c r="S397"/>
  <c r="S389"/>
  <c r="S381"/>
  <c r="S373"/>
  <c r="S365"/>
  <c r="S357"/>
  <c r="S349"/>
  <c r="S341"/>
  <c r="S333"/>
  <c r="S417"/>
  <c r="S409"/>
  <c r="S401"/>
  <c r="S393"/>
  <c r="S385"/>
  <c r="S377"/>
  <c r="S369"/>
  <c r="S361"/>
  <c r="S353"/>
  <c r="S345"/>
  <c r="S337"/>
  <c r="S329"/>
  <c r="S233"/>
  <c r="S247"/>
  <c r="S74"/>
  <c r="S228"/>
  <c r="S220"/>
  <c r="S212"/>
  <c r="S202"/>
  <c r="S194"/>
  <c r="S186"/>
  <c r="S73"/>
  <c r="S65"/>
  <c r="S33"/>
  <c r="S25"/>
  <c r="S17"/>
  <c r="S206"/>
  <c r="S178"/>
  <c r="S170"/>
  <c r="S162"/>
  <c r="S154"/>
  <c r="S146"/>
  <c r="S138"/>
  <c r="S130"/>
  <c r="S122"/>
  <c r="S114"/>
  <c r="S106"/>
  <c r="S98"/>
  <c r="S90"/>
  <c r="S82"/>
  <c r="S50"/>
  <c r="S42"/>
  <c r="S226"/>
  <c r="S218"/>
  <c r="S51"/>
  <c r="S47"/>
  <c r="S39"/>
  <c r="S31"/>
  <c r="S23"/>
  <c r="S15"/>
  <c r="S7"/>
  <c r="S255"/>
  <c r="S57"/>
  <c r="S259"/>
  <c r="S237"/>
  <c r="S177"/>
  <c r="S169"/>
  <c r="S161"/>
  <c r="S153"/>
  <c r="S145"/>
  <c r="S137"/>
  <c r="S129"/>
  <c r="S121"/>
  <c r="S113"/>
  <c r="S105"/>
  <c r="S97"/>
  <c r="S89"/>
  <c r="S81"/>
  <c r="S49"/>
  <c r="S41"/>
  <c r="S9"/>
  <c r="S251"/>
  <c r="S243"/>
  <c r="S323"/>
  <c r="S315"/>
  <c r="S307"/>
  <c r="S299"/>
  <c r="S291"/>
  <c r="S283"/>
  <c r="S236"/>
  <c r="S227"/>
  <c r="S219"/>
  <c r="S210"/>
  <c r="S201"/>
  <c r="S193"/>
  <c r="S184"/>
  <c r="S176"/>
  <c r="S168"/>
  <c r="S160"/>
  <c r="S152"/>
  <c r="S144"/>
  <c r="S136"/>
  <c r="S128"/>
  <c r="S120"/>
  <c r="S112"/>
  <c r="S104"/>
  <c r="S96"/>
  <c r="S88"/>
  <c r="S80"/>
  <c r="S72"/>
  <c r="S64"/>
  <c r="S56"/>
  <c r="S48"/>
  <c r="S40"/>
  <c r="S32"/>
  <c r="S24"/>
  <c r="S16"/>
  <c r="S8"/>
  <c r="S185"/>
  <c r="S258"/>
  <c r="S250"/>
  <c r="S242"/>
  <c r="S18"/>
  <c r="S269"/>
  <c r="S314"/>
  <c r="S290"/>
  <c r="S192"/>
  <c r="S71"/>
  <c r="S58"/>
  <c r="S321"/>
  <c r="S313"/>
  <c r="S305"/>
  <c r="S297"/>
  <c r="S289"/>
  <c r="S281"/>
  <c r="S225"/>
  <c r="S217"/>
  <c r="S208"/>
  <c r="S62"/>
  <c r="S54"/>
  <c r="S46"/>
  <c r="S38"/>
  <c r="S30"/>
  <c r="S22"/>
  <c r="S14"/>
  <c r="S6"/>
  <c r="S256"/>
  <c r="S26"/>
  <c r="S306"/>
  <c r="S235"/>
  <c r="S209"/>
  <c r="S66"/>
  <c r="S234"/>
  <c r="S10"/>
  <c r="S322"/>
  <c r="S298"/>
  <c r="S200"/>
  <c r="S257"/>
  <c r="S271"/>
  <c r="S175"/>
  <c r="S135"/>
  <c r="S199"/>
  <c r="S158"/>
  <c r="S118"/>
  <c r="S86"/>
  <c r="S248"/>
  <c r="S324"/>
  <c r="S316"/>
  <c r="S308"/>
  <c r="S300"/>
  <c r="S292"/>
  <c r="S284"/>
  <c r="S2"/>
  <c r="S320"/>
  <c r="S312"/>
  <c r="S304"/>
  <c r="S296"/>
  <c r="S288"/>
  <c r="S264"/>
  <c r="S224"/>
  <c r="S216"/>
  <c r="S207"/>
  <c r="S198"/>
  <c r="S190"/>
  <c r="S181"/>
  <c r="S173"/>
  <c r="S165"/>
  <c r="S157"/>
  <c r="S149"/>
  <c r="S141"/>
  <c r="S133"/>
  <c r="S125"/>
  <c r="S117"/>
  <c r="S109"/>
  <c r="S101"/>
  <c r="S93"/>
  <c r="S85"/>
  <c r="S77"/>
  <c r="S69"/>
  <c r="S61"/>
  <c r="S53"/>
  <c r="S45"/>
  <c r="S37"/>
  <c r="S29"/>
  <c r="S21"/>
  <c r="S13"/>
  <c r="S5"/>
  <c r="S159"/>
  <c r="S127"/>
  <c r="S103"/>
  <c r="S79"/>
  <c r="S182"/>
  <c r="S150"/>
  <c r="S126"/>
  <c r="S102"/>
  <c r="S78"/>
  <c r="S327"/>
  <c r="S319"/>
  <c r="S311"/>
  <c r="S303"/>
  <c r="S295"/>
  <c r="S287"/>
  <c r="S263"/>
  <c r="S232"/>
  <c r="S223"/>
  <c r="S215"/>
  <c r="S205"/>
  <c r="S197"/>
  <c r="S189"/>
  <c r="S180"/>
  <c r="S172"/>
  <c r="S164"/>
  <c r="S156"/>
  <c r="S148"/>
  <c r="S140"/>
  <c r="S132"/>
  <c r="S124"/>
  <c r="S116"/>
  <c r="S108"/>
  <c r="S100"/>
  <c r="S92"/>
  <c r="S84"/>
  <c r="S76"/>
  <c r="S68"/>
  <c r="S60"/>
  <c r="S52"/>
  <c r="S44"/>
  <c r="S36"/>
  <c r="S28"/>
  <c r="S20"/>
  <c r="S12"/>
  <c r="S4"/>
  <c r="S262"/>
  <c r="S254"/>
  <c r="S246"/>
  <c r="S183"/>
  <c r="S151"/>
  <c r="S119"/>
  <c r="S95"/>
  <c r="S241"/>
  <c r="S268"/>
  <c r="S174"/>
  <c r="S134"/>
  <c r="S240"/>
  <c r="S273"/>
  <c r="S326"/>
  <c r="S318"/>
  <c r="S310"/>
  <c r="S302"/>
  <c r="S294"/>
  <c r="S278"/>
  <c r="S270"/>
  <c r="S239"/>
  <c r="S230"/>
  <c r="S222"/>
  <c r="S214"/>
  <c r="S204"/>
  <c r="S196"/>
  <c r="S188"/>
  <c r="S179"/>
  <c r="S171"/>
  <c r="S163"/>
  <c r="S155"/>
  <c r="S147"/>
  <c r="S139"/>
  <c r="S131"/>
  <c r="S123"/>
  <c r="S115"/>
  <c r="S107"/>
  <c r="S99"/>
  <c r="S91"/>
  <c r="S83"/>
  <c r="S75"/>
  <c r="S67"/>
  <c r="S59"/>
  <c r="S43"/>
  <c r="S35"/>
  <c r="S27"/>
  <c r="S19"/>
  <c r="S11"/>
  <c r="S3"/>
  <c r="S261"/>
  <c r="S253"/>
  <c r="S245"/>
  <c r="S167"/>
  <c r="S143"/>
  <c r="S111"/>
  <c r="S87"/>
  <c r="S249"/>
  <c r="S191"/>
  <c r="S166"/>
  <c r="S142"/>
  <c r="S110"/>
  <c r="S94"/>
  <c r="S70"/>
  <c r="S325"/>
  <c r="S317"/>
  <c r="S309"/>
  <c r="S301"/>
  <c r="S293"/>
  <c r="S285"/>
  <c r="S277"/>
  <c r="S238"/>
  <c r="S229"/>
  <c r="S221"/>
  <c r="S213"/>
  <c r="S203"/>
  <c r="S195"/>
  <c r="S187"/>
  <c r="S211"/>
  <c r="S260"/>
  <c r="S252"/>
  <c r="S244"/>
  <c r="S286"/>
  <c r="S279"/>
  <c r="S280"/>
  <c r="S282"/>
  <c r="S274"/>
  <c r="F3" i="7"/>
  <c r="S267" i="1"/>
  <c r="S276"/>
  <c r="S272"/>
  <c r="S275"/>
  <c r="S266"/>
  <c r="S265"/>
  <c r="T236"/>
  <c r="T237"/>
  <c r="I3" i="7"/>
</calcChain>
</file>

<file path=xl/sharedStrings.xml><?xml version="1.0" encoding="utf-8"?>
<sst xmlns="http://schemas.openxmlformats.org/spreadsheetml/2006/main" count="816" uniqueCount="206">
  <si>
    <t>Date</t>
  </si>
  <si>
    <t>Weekday</t>
  </si>
  <si>
    <t>In Time</t>
  </si>
  <si>
    <t>Out Time</t>
  </si>
  <si>
    <t>Task 1</t>
  </si>
  <si>
    <t>Task 1 Time</t>
  </si>
  <si>
    <t>Task 2</t>
  </si>
  <si>
    <t>Task 2 Time</t>
  </si>
  <si>
    <t>Task 3</t>
  </si>
  <si>
    <t>Task 3 Time</t>
  </si>
  <si>
    <t>Total Time</t>
  </si>
  <si>
    <t>Status</t>
  </si>
  <si>
    <t>Remarks</t>
  </si>
  <si>
    <t>Total Work Time</t>
  </si>
  <si>
    <t>Z Lab Report</t>
  </si>
  <si>
    <t>Left Early, Emergency</t>
  </si>
  <si>
    <t>Leave</t>
  </si>
  <si>
    <t>Hampe</t>
  </si>
  <si>
    <t>Team Outing</t>
  </si>
  <si>
    <t>Month</t>
  </si>
  <si>
    <t>Time Error</t>
  </si>
  <si>
    <t>LTS</t>
  </si>
  <si>
    <t>ZLAB KPI Reporting</t>
  </si>
  <si>
    <t>Sending Cost Center</t>
  </si>
  <si>
    <t>Rec. Order</t>
  </si>
  <si>
    <t>SAtyTyp</t>
  </si>
  <si>
    <t>Activity Code</t>
  </si>
  <si>
    <t>0070</t>
  </si>
  <si>
    <t>Truechem KT</t>
  </si>
  <si>
    <t>S.No</t>
  </si>
  <si>
    <t>Type of tasks</t>
  </si>
  <si>
    <t>Today's process</t>
  </si>
  <si>
    <t>Proposed</t>
  </si>
  <si>
    <t>Account number</t>
  </si>
  <si>
    <t>Order number</t>
  </si>
  <si>
    <t>Regular work</t>
  </si>
  <si>
    <t>CN25</t>
  </si>
  <si>
    <t>KB21N</t>
  </si>
  <si>
    <t>Waiting for inputs</t>
  </si>
  <si>
    <t>Deployed and no work</t>
  </si>
  <si>
    <t>Technical trainings (class room sessions)</t>
  </si>
  <si>
    <t>Technical discussions (Forums)</t>
  </si>
  <si>
    <t>CN25/GAI Teamsite</t>
  </si>
  <si>
    <t>KB21N/Teamsite</t>
  </si>
  <si>
    <t>Non deployed hours</t>
  </si>
  <si>
    <t>GAI Teamsite</t>
  </si>
  <si>
    <t>KB21N (8001-50)</t>
  </si>
  <si>
    <t>Leave Portal</t>
  </si>
  <si>
    <t>IT issues/Network downtime</t>
  </si>
  <si>
    <t>KB21N (8001-70)</t>
  </si>
  <si>
    <t>Department/Staff/Leads/PULSE meetings</t>
  </si>
  <si>
    <t>KB21N (8001-30)</t>
  </si>
  <si>
    <t>Personal Development/HR initiated trainings</t>
  </si>
  <si>
    <t>KB21N (8001-20)</t>
  </si>
  <si>
    <t>GAI Offsite/Team building</t>
  </si>
  <si>
    <t>KB21N (8001-10)</t>
  </si>
  <si>
    <t>GAI Training days</t>
  </si>
  <si>
    <t>Town hall sessions</t>
  </si>
  <si>
    <t>KPI/CI/Think Safe/PD matrix</t>
  </si>
  <si>
    <t>ERT/Emergency Evacuation Drill</t>
  </si>
  <si>
    <t>PDP discussions</t>
  </si>
  <si>
    <t>Generic (non-project) Development work</t>
  </si>
  <si>
    <t>Others (PCI, Interviews, etc)</t>
  </si>
  <si>
    <t>Code/Activities</t>
  </si>
  <si>
    <t>10
 (Improvements)</t>
  </si>
  <si>
    <t>GAI Offiste/Team Building</t>
  </si>
  <si>
    <t>20
 (Education)</t>
  </si>
  <si>
    <t>30
 (Information)</t>
  </si>
  <si>
    <t>50
 (Waiting)</t>
  </si>
  <si>
    <t>70 
(Investigation)</t>
  </si>
  <si>
    <t>0020</t>
  </si>
  <si>
    <t>DR990</t>
  </si>
  <si>
    <t>Chemical Laboratory Engineering avd 9629 (TrueChem)</t>
  </si>
  <si>
    <t>GKN Operational Deployment System - DPO</t>
  </si>
  <si>
    <t>LAS</t>
  </si>
  <si>
    <t>Innovation Meeting</t>
  </si>
  <si>
    <t>TruChem</t>
  </si>
  <si>
    <t>IT Downtime</t>
  </si>
  <si>
    <t>PCI Survey Meeting</t>
  </si>
  <si>
    <t>TrueChem KT</t>
  </si>
  <si>
    <t>Holiday</t>
  </si>
  <si>
    <t>Task 4</t>
  </si>
  <si>
    <t>Task 4 Time</t>
  </si>
  <si>
    <t>Forgot that this was a holiday while billing, luckily there was a shortfall of LAS billing hours. Just billing that on 22nd.</t>
  </si>
  <si>
    <t>Zlab</t>
  </si>
  <si>
    <t>Team Meeting</t>
  </si>
  <si>
    <t>Weekend</t>
  </si>
  <si>
    <t>2016-08-26                                                   Dynamic List Display                                                          1</t>
  </si>
  <si>
    <t>40 lines</t>
  </si>
  <si>
    <t>DocumentNo</t>
  </si>
  <si>
    <t>User</t>
  </si>
  <si>
    <t>Pers.No.</t>
  </si>
  <si>
    <t>Year</t>
  </si>
  <si>
    <t>Per</t>
  </si>
  <si>
    <t>ActTyp</t>
  </si>
  <si>
    <t>Cost Ctr</t>
  </si>
  <si>
    <t>UM</t>
  </si>
  <si>
    <t>Order</t>
  </si>
  <si>
    <t>Rec.Netwrk</t>
  </si>
  <si>
    <t>OpAc</t>
  </si>
  <si>
    <t>TCurr</t>
  </si>
  <si>
    <t>Cost Elem.</t>
  </si>
  <si>
    <t>Created</t>
  </si>
  <si>
    <t>Quantity</t>
  </si>
  <si>
    <t>ValCOArCur</t>
  </si>
  <si>
    <t>**</t>
  </si>
  <si>
    <t>12.761,95</t>
  </si>
  <si>
    <t>*</t>
  </si>
  <si>
    <t xml:space="preserve"> 1.190,11</t>
  </si>
  <si>
    <t>YY54426</t>
  </si>
  <si>
    <t>H</t>
  </si>
  <si>
    <t>SEK</t>
  </si>
  <si>
    <t xml:space="preserve">    75,46</t>
  </si>
  <si>
    <t xml:space="preserve">    90,14</t>
  </si>
  <si>
    <t xml:space="preserve">   383,10</t>
  </si>
  <si>
    <t xml:space="preserve">   641,41</t>
  </si>
  <si>
    <t xml:space="preserve"> 1.438,00</t>
  </si>
  <si>
    <t xml:space="preserve">  0,500</t>
  </si>
  <si>
    <t xml:space="preserve">    22,54</t>
  </si>
  <si>
    <t xml:space="preserve">   676,05</t>
  </si>
  <si>
    <t xml:space="preserve">   703,81</t>
  </si>
  <si>
    <t xml:space="preserve">   245,25</t>
  </si>
  <si>
    <t xml:space="preserve"> 2.214,10</t>
  </si>
  <si>
    <t xml:space="preserve">   716,87</t>
  </si>
  <si>
    <t xml:space="preserve">   923,94</t>
  </si>
  <si>
    <t xml:space="preserve">    45,07</t>
  </si>
  <si>
    <t xml:space="preserve">   150,92</t>
  </si>
  <si>
    <t xml:space="preserve">   301,84</t>
  </si>
  <si>
    <t xml:space="preserve">   969,46</t>
  </si>
  <si>
    <t xml:space="preserve">   320,71</t>
  </si>
  <si>
    <t xml:space="preserve">   528,22</t>
  </si>
  <si>
    <t xml:space="preserve"> 1.614,54</t>
  </si>
  <si>
    <t xml:space="preserve">   679,14</t>
  </si>
  <si>
    <t xml:space="preserve">    67,61</t>
  </si>
  <si>
    <t xml:space="preserve">   930,71</t>
  </si>
  <si>
    <t xml:space="preserve">   180,28</t>
  </si>
  <si>
    <t xml:space="preserve">   264,11</t>
  </si>
  <si>
    <t xml:space="preserve"> 3.625,76</t>
  </si>
  <si>
    <t xml:space="preserve">   565,95</t>
  </si>
  <si>
    <t xml:space="preserve"> 1.056,44</t>
  </si>
  <si>
    <t xml:space="preserve">   773,47</t>
  </si>
  <si>
    <t>LAS (Changed DR990 to this.)</t>
  </si>
  <si>
    <t>Seem to have forgotten to bill this?! So changed to LAS</t>
  </si>
  <si>
    <t>Where</t>
  </si>
  <si>
    <t xml:space="preserve">Description </t>
  </si>
  <si>
    <t>Truechem</t>
  </si>
  <si>
    <t>ZLab</t>
  </si>
  <si>
    <t>Bandh (Bill later)</t>
  </si>
  <si>
    <t>Worked on 10th</t>
  </si>
  <si>
    <t>GAS Training Days</t>
  </si>
  <si>
    <t>Hours Billable</t>
  </si>
  <si>
    <t>Hours Used</t>
  </si>
  <si>
    <t>Hours Remaining</t>
  </si>
  <si>
    <t>Training Days HT16</t>
  </si>
  <si>
    <t>Training Days</t>
  </si>
  <si>
    <t>Compensated on 23-09-2016</t>
  </si>
  <si>
    <t>Billed for 13.</t>
  </si>
  <si>
    <t>TrueChem</t>
  </si>
  <si>
    <t>Worked for 9-09</t>
  </si>
  <si>
    <t>DPO</t>
  </si>
  <si>
    <t>Days Remaining</t>
  </si>
  <si>
    <t>Last Updated</t>
  </si>
  <si>
    <t>GAS TDHT16</t>
  </si>
  <si>
    <t>Town Hall</t>
  </si>
  <si>
    <t>Compensating for Bandh</t>
  </si>
  <si>
    <t>Proof of Concept LTS</t>
  </si>
  <si>
    <t>Half Day</t>
  </si>
  <si>
    <t>GAS TD</t>
  </si>
  <si>
    <t>100?</t>
  </si>
  <si>
    <t>Driveline?</t>
  </si>
  <si>
    <t>Week No.</t>
  </si>
  <si>
    <t>Billed</t>
  </si>
  <si>
    <t>February</t>
  </si>
  <si>
    <t>Driveline</t>
  </si>
  <si>
    <t>Total Working Days</t>
  </si>
  <si>
    <t>Total Working Hours</t>
  </si>
  <si>
    <t>GAS %</t>
  </si>
  <si>
    <t>DL %</t>
  </si>
  <si>
    <t>GAS Allowed Hours</t>
  </si>
  <si>
    <t>DL Allowed Hours</t>
  </si>
  <si>
    <t>GAI Actual Billed</t>
  </si>
  <si>
    <t>DL Actual Billed</t>
  </si>
  <si>
    <t>Comments</t>
  </si>
  <si>
    <t>Availed 3.5 leaves</t>
  </si>
  <si>
    <t>Outing</t>
  </si>
  <si>
    <t>Billed in SAP</t>
  </si>
  <si>
    <t>March</t>
  </si>
  <si>
    <t>Availed 2 Leaves</t>
  </si>
  <si>
    <t>Python Training</t>
  </si>
  <si>
    <t>Billed In Redmine</t>
  </si>
  <si>
    <t>Billed in SAP, Redmine</t>
  </si>
  <si>
    <t>April</t>
  </si>
  <si>
    <t>Billed In Redmine, SAP</t>
  </si>
  <si>
    <t>May</t>
  </si>
  <si>
    <t>Availed 2 leaves and 1 OH</t>
  </si>
  <si>
    <t>June</t>
  </si>
  <si>
    <t>-</t>
  </si>
  <si>
    <t>Redmine</t>
  </si>
  <si>
    <t>Training</t>
  </si>
  <si>
    <t>Not Billing LAS Hours because of last month.</t>
  </si>
  <si>
    <t>Sick Leave</t>
  </si>
  <si>
    <t>Billed for this day by mistake</t>
  </si>
  <si>
    <t>Billed for this day even though I took a leave.</t>
  </si>
  <si>
    <t>July</t>
  </si>
  <si>
    <t>Billed Excess 2 days in ES</t>
  </si>
  <si>
    <t>Reduced 2 days' worth of billing in ES</t>
  </si>
</sst>
</file>

<file path=xl/styles.xml><?xml version="1.0" encoding="utf-8"?>
<styleSheet xmlns="http://schemas.openxmlformats.org/spreadsheetml/2006/main">
  <numFmts count="1">
    <numFmt numFmtId="164" formatCode="[h]:mm:ss;@"/>
  </numFmts>
  <fonts count="15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0" tint="-4.9989318521683403E-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10"/>
      <color rgb="FF000000"/>
      <name val="Segoe UI"/>
      <family val="2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/>
    </xf>
    <xf numFmtId="21" fontId="1" fillId="0" borderId="1" xfId="0" applyNumberFormat="1" applyFont="1" applyBorder="1" applyAlignment="1">
      <alignment vertical="center"/>
    </xf>
    <xf numFmtId="0" fontId="0" fillId="3" borderId="1" xfId="0" applyFill="1" applyBorder="1"/>
    <xf numFmtId="0" fontId="0" fillId="3" borderId="1" xfId="0" quotePrefix="1" applyFill="1" applyBorder="1"/>
    <xf numFmtId="0" fontId="4" fillId="3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5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8" xfId="0" applyFont="1" applyBorder="1" applyAlignment="1">
      <alignment vertical="top" wrapText="1"/>
    </xf>
    <xf numFmtId="3" fontId="5" fillId="0" borderId="8" xfId="0" applyNumberFormat="1" applyFont="1" applyBorder="1" applyAlignment="1">
      <alignment vertical="top" wrapText="1"/>
    </xf>
    <xf numFmtId="14" fontId="6" fillId="0" borderId="5" xfId="0" applyNumberFormat="1" applyFont="1" applyBorder="1" applyAlignment="1">
      <alignment vertical="top" wrapText="1"/>
    </xf>
    <xf numFmtId="3" fontId="6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14" fontId="5" fillId="0" borderId="5" xfId="0" applyNumberFormat="1" applyFont="1" applyBorder="1" applyAlignment="1">
      <alignment vertical="top" wrapText="1"/>
    </xf>
    <xf numFmtId="3" fontId="5" fillId="0" borderId="5" xfId="0" applyNumberFormat="1" applyFont="1" applyBorder="1" applyAlignment="1">
      <alignment vertical="top" wrapText="1"/>
    </xf>
    <xf numFmtId="14" fontId="5" fillId="0" borderId="8" xfId="0" applyNumberFormat="1" applyFont="1" applyBorder="1" applyAlignment="1">
      <alignment vertical="top" wrapText="1"/>
    </xf>
    <xf numFmtId="0" fontId="7" fillId="4" borderId="1" xfId="0" applyFont="1" applyFill="1" applyBorder="1"/>
    <xf numFmtId="0" fontId="8" fillId="5" borderId="1" xfId="0" applyFont="1" applyFill="1" applyBorder="1"/>
    <xf numFmtId="0" fontId="9" fillId="5" borderId="1" xfId="0" applyFont="1" applyFill="1" applyBorder="1"/>
    <xf numFmtId="0" fontId="9" fillId="5" borderId="1" xfId="0" quotePrefix="1" applyFont="1" applyFill="1" applyBorder="1"/>
    <xf numFmtId="0" fontId="1" fillId="2" borderId="1" xfId="0" applyFont="1" applyFill="1" applyBorder="1" applyAlignment="1">
      <alignment vertical="center" wrapText="1"/>
    </xf>
    <xf numFmtId="14" fontId="0" fillId="0" borderId="1" xfId="0" applyNumberFormat="1" applyBorder="1"/>
    <xf numFmtId="20" fontId="1" fillId="0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3" fillId="0" borderId="0" xfId="0" applyFont="1"/>
    <xf numFmtId="0" fontId="7" fillId="4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1" xfId="0" quotePrefix="1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2" fontId="1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2" fontId="0" fillId="0" borderId="1" xfId="1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2">
    <cellStyle name="Normal" xfId="0" builtinId="0"/>
    <cellStyle name="Percent" xfId="1" builtinId="5"/>
  </cellStyles>
  <dxfs count="4"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66675</xdr:rowOff>
    </xdr:from>
    <xdr:to>
      <xdr:col>17</xdr:col>
      <xdr:colOff>600075</xdr:colOff>
      <xdr:row>23</xdr:row>
      <xdr:rowOff>47625</xdr:rowOff>
    </xdr:to>
    <xdr:grpSp>
      <xdr:nvGrpSpPr>
        <xdr:cNvPr id="2" name="Group 1"/>
        <xdr:cNvGrpSpPr/>
      </xdr:nvGrpSpPr>
      <xdr:grpSpPr>
        <a:xfrm>
          <a:off x="11330940" y="249555"/>
          <a:ext cx="7709535" cy="4004310"/>
          <a:chOff x="9182100" y="257175"/>
          <a:chExt cx="6505575" cy="4171950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r="65308"/>
          <a:stretch>
            <a:fillRect/>
          </a:stretch>
        </xdr:blipFill>
        <xdr:spPr bwMode="auto">
          <a:xfrm>
            <a:off x="9182100" y="257175"/>
            <a:ext cx="3162300" cy="41719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4" name="Group 4"/>
          <xdr:cNvGrpSpPr/>
        </xdr:nvGrpSpPr>
        <xdr:grpSpPr>
          <a:xfrm>
            <a:off x="12344400" y="257175"/>
            <a:ext cx="3343275" cy="4171950"/>
            <a:chOff x="6076950" y="4657725"/>
            <a:chExt cx="3343275" cy="4171950"/>
          </a:xfrm>
        </xdr:grpSpPr>
        <xdr:pic>
          <xdr:nvPicPr>
            <xdr:cNvPr id="5" name="Picture 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l="63323"/>
            <a:stretch>
              <a:fillRect/>
            </a:stretch>
          </xdr:blipFill>
          <xdr:spPr bwMode="auto">
            <a:xfrm>
              <a:off x="6076950" y="4657725"/>
              <a:ext cx="3343275" cy="41719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sp macro="" textlink="">
          <xdr:nvSpPr>
            <xdr:cNvPr id="6" name="TextBox 5"/>
            <xdr:cNvSpPr txBox="1"/>
          </xdr:nvSpPr>
          <xdr:spPr>
            <a:xfrm>
              <a:off x="7162800" y="7324724"/>
              <a:ext cx="760495" cy="22860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IN" sz="900">
                  <a:latin typeface="Arial" pitchFamily="34" charset="0"/>
                  <a:cs typeface="Arial" pitchFamily="34" charset="0"/>
                </a:rPr>
                <a:t>Investigation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499"/>
  <sheetViews>
    <sheetView tabSelected="1" workbookViewId="0">
      <selection activeCell="J384" activeCellId="4" sqref="J356:J357 J363:J371 J358 J373 J384"/>
    </sheetView>
  </sheetViews>
  <sheetFormatPr defaultRowHeight="13.8"/>
  <cols>
    <col min="1" max="2" width="12.109375" style="10" bestFit="1" customWidth="1"/>
    <col min="3" max="3" width="8.77734375" style="10" bestFit="1" customWidth="1"/>
    <col min="4" max="4" width="6.88671875" style="10" customWidth="1"/>
    <col min="5" max="5" width="10" style="12" bestFit="1" customWidth="1"/>
    <col min="6" max="7" width="7.21875" style="10" customWidth="1"/>
    <col min="8" max="8" width="10.33203125" style="10" customWidth="1"/>
    <col min="9" max="9" width="18.44140625" style="10" bestFit="1" customWidth="1"/>
    <col min="10" max="10" width="8" style="10" customWidth="1"/>
    <col min="11" max="11" width="11.88671875" style="10" customWidth="1"/>
    <col min="12" max="12" width="10.6640625" style="10" customWidth="1"/>
    <col min="13" max="13" width="13.44140625" style="10" bestFit="1" customWidth="1"/>
    <col min="14" max="16" width="8.33203125" style="10" customWidth="1"/>
    <col min="17" max="17" width="10" style="10" bestFit="1" customWidth="1"/>
    <col min="18" max="18" width="25.44140625" style="12" customWidth="1"/>
    <col min="19" max="19" width="20.5546875" style="10" customWidth="1"/>
    <col min="20" max="16384" width="8.88671875" style="8"/>
  </cols>
  <sheetData>
    <row r="1" spans="1:20" s="41" customFormat="1" ht="39.6">
      <c r="A1" s="39" t="s">
        <v>0</v>
      </c>
      <c r="B1" s="39" t="s">
        <v>1</v>
      </c>
      <c r="C1" s="39" t="s">
        <v>19</v>
      </c>
      <c r="D1" s="39" t="s">
        <v>170</v>
      </c>
      <c r="E1" s="39" t="s">
        <v>11</v>
      </c>
      <c r="F1" s="39" t="s">
        <v>2</v>
      </c>
      <c r="G1" s="39" t="s">
        <v>3</v>
      </c>
      <c r="H1" s="39" t="s">
        <v>13</v>
      </c>
      <c r="I1" s="39" t="s">
        <v>4</v>
      </c>
      <c r="J1" s="39" t="s">
        <v>5</v>
      </c>
      <c r="K1" s="39" t="s">
        <v>6</v>
      </c>
      <c r="L1" s="39" t="s">
        <v>7</v>
      </c>
      <c r="M1" s="39" t="s">
        <v>8</v>
      </c>
      <c r="N1" s="39" t="s">
        <v>9</v>
      </c>
      <c r="O1" s="39" t="s">
        <v>81</v>
      </c>
      <c r="P1" s="39" t="s">
        <v>82</v>
      </c>
      <c r="Q1" s="39" t="s">
        <v>10</v>
      </c>
      <c r="R1" s="39" t="s">
        <v>12</v>
      </c>
      <c r="S1" s="40" t="s">
        <v>20</v>
      </c>
    </row>
    <row r="2" spans="1:20" hidden="1">
      <c r="A2" s="9">
        <v>42565</v>
      </c>
      <c r="B2" s="10">
        <f t="shared" ref="B2:B7" si="0">WEEKDAY(A2)</f>
        <v>5</v>
      </c>
      <c r="C2" s="10">
        <f>MONTH(A2)</f>
        <v>7</v>
      </c>
      <c r="D2" s="10">
        <f>WEEKNUM(A2)</f>
        <v>29</v>
      </c>
      <c r="E2" s="10"/>
      <c r="H2" s="11" t="str">
        <f t="shared" ref="H2:H65" si="1">IF(NOT(OR(ISBLANK(G2),ISBLANK(F2))),G2-F2,"")</f>
        <v/>
      </c>
      <c r="Q2" s="11" t="str">
        <f>IF(NOT(AND(ISBLANK(J2),ISBLANK(L2),ISBLANK(N2),ISBLANK(P2))),SUM(J2,L2,N2,P2),"")</f>
        <v/>
      </c>
      <c r="S2" s="10" t="b">
        <f>IFERROR(AND(NOT(OR(ISBLANK(Q2),ISBLANK(H2))),AND(Q2&lt;H2,ROUNDDOWN(Q2*100,0)&lt;&gt;35)),FALSE)</f>
        <v>0</v>
      </c>
    </row>
    <row r="3" spans="1:20" hidden="1">
      <c r="A3" s="9">
        <v>42566</v>
      </c>
      <c r="B3" s="10">
        <f t="shared" si="0"/>
        <v>6</v>
      </c>
      <c r="C3" s="10">
        <f t="shared" ref="C3:C66" si="2">MONTH(A3)</f>
        <v>7</v>
      </c>
      <c r="D3" s="10">
        <f t="shared" ref="D3:D66" si="3">WEEKNUM(A3)</f>
        <v>29</v>
      </c>
      <c r="E3" s="10" t="s">
        <v>16</v>
      </c>
      <c r="H3" s="11" t="str">
        <f t="shared" si="1"/>
        <v/>
      </c>
      <c r="Q3" s="11" t="str">
        <f t="shared" ref="Q3:Q66" si="4">IF(NOT(AND(ISBLANK(J3),ISBLANK(L3),ISBLANK(N3),ISBLANK(P3))),SUM(J3,L3,N3,P3),"")</f>
        <v/>
      </c>
      <c r="R3" s="12" t="s">
        <v>17</v>
      </c>
      <c r="S3" s="10" t="b">
        <f t="shared" ref="S3:S66" si="5">IFERROR(AND(NOT(OR(ISBLANK(Q3),ISBLANK(H3))),AND(Q3&lt;H3,ROUNDDOWN(Q3*100,0)&lt;&gt;35)),FALSE)</f>
        <v>0</v>
      </c>
    </row>
    <row r="4" spans="1:20" hidden="1">
      <c r="A4" s="9">
        <v>42567</v>
      </c>
      <c r="B4" s="10">
        <f t="shared" si="0"/>
        <v>7</v>
      </c>
      <c r="C4" s="10">
        <f t="shared" si="2"/>
        <v>7</v>
      </c>
      <c r="D4" s="10">
        <f t="shared" si="3"/>
        <v>29</v>
      </c>
      <c r="E4" s="10"/>
      <c r="H4" s="11" t="str">
        <f t="shared" si="1"/>
        <v/>
      </c>
      <c r="Q4" s="11" t="str">
        <f t="shared" si="4"/>
        <v/>
      </c>
      <c r="S4" s="10" t="b">
        <f t="shared" si="5"/>
        <v>0</v>
      </c>
    </row>
    <row r="5" spans="1:20" hidden="1">
      <c r="A5" s="9">
        <v>42568</v>
      </c>
      <c r="B5" s="10">
        <f t="shared" si="0"/>
        <v>1</v>
      </c>
      <c r="C5" s="10">
        <f t="shared" si="2"/>
        <v>7</v>
      </c>
      <c r="D5" s="10">
        <f t="shared" si="3"/>
        <v>30</v>
      </c>
      <c r="E5" s="10"/>
      <c r="H5" s="11" t="str">
        <f t="shared" si="1"/>
        <v/>
      </c>
      <c r="Q5" s="11" t="str">
        <f t="shared" si="4"/>
        <v/>
      </c>
      <c r="S5" s="10" t="b">
        <f t="shared" si="5"/>
        <v>0</v>
      </c>
    </row>
    <row r="6" spans="1:20" hidden="1">
      <c r="A6" s="9">
        <v>42569</v>
      </c>
      <c r="B6" s="10">
        <f t="shared" si="0"/>
        <v>2</v>
      </c>
      <c r="C6" s="10">
        <f t="shared" si="2"/>
        <v>7</v>
      </c>
      <c r="D6" s="10">
        <f t="shared" si="3"/>
        <v>30</v>
      </c>
      <c r="E6" s="10" t="s">
        <v>16</v>
      </c>
      <c r="H6" s="11" t="str">
        <f t="shared" si="1"/>
        <v/>
      </c>
      <c r="Q6" s="11" t="str">
        <f t="shared" si="4"/>
        <v/>
      </c>
      <c r="R6" s="12" t="s">
        <v>17</v>
      </c>
      <c r="S6" s="10" t="b">
        <f t="shared" si="5"/>
        <v>0</v>
      </c>
    </row>
    <row r="7" spans="1:20" hidden="1">
      <c r="A7" s="9">
        <v>42570</v>
      </c>
      <c r="B7" s="10">
        <f t="shared" si="0"/>
        <v>3</v>
      </c>
      <c r="C7" s="10">
        <f t="shared" si="2"/>
        <v>7</v>
      </c>
      <c r="D7" s="10">
        <f t="shared" si="3"/>
        <v>30</v>
      </c>
      <c r="E7" s="10" t="s">
        <v>16</v>
      </c>
      <c r="H7" s="11" t="str">
        <f t="shared" si="1"/>
        <v/>
      </c>
      <c r="Q7" s="11" t="str">
        <f t="shared" si="4"/>
        <v/>
      </c>
      <c r="R7" s="12" t="s">
        <v>17</v>
      </c>
      <c r="S7" s="10" t="b">
        <f t="shared" si="5"/>
        <v>0</v>
      </c>
    </row>
    <row r="8" spans="1:20" hidden="1">
      <c r="A8" s="9">
        <v>42571</v>
      </c>
      <c r="B8" s="10">
        <f>WEEKDAY(A8)</f>
        <v>4</v>
      </c>
      <c r="C8" s="10">
        <f t="shared" si="2"/>
        <v>7</v>
      </c>
      <c r="D8" s="10">
        <f t="shared" si="3"/>
        <v>30</v>
      </c>
      <c r="E8" s="10" t="s">
        <v>16</v>
      </c>
      <c r="F8" s="13">
        <v>0.32291666666666669</v>
      </c>
      <c r="G8" s="13">
        <v>0.43402777777777773</v>
      </c>
      <c r="H8" s="11">
        <f t="shared" si="1"/>
        <v>0.11111111111111105</v>
      </c>
      <c r="Q8" s="11" t="str">
        <f t="shared" si="4"/>
        <v/>
      </c>
      <c r="R8" s="12" t="s">
        <v>15</v>
      </c>
      <c r="S8" s="10" t="b">
        <f t="shared" si="5"/>
        <v>0</v>
      </c>
    </row>
    <row r="9" spans="1:20" hidden="1">
      <c r="A9" s="9">
        <v>42572</v>
      </c>
      <c r="B9" s="10">
        <f>WEEKDAY(A9)</f>
        <v>5</v>
      </c>
      <c r="C9" s="10">
        <f t="shared" si="2"/>
        <v>7</v>
      </c>
      <c r="D9" s="10">
        <f t="shared" si="3"/>
        <v>30</v>
      </c>
      <c r="E9" s="10"/>
      <c r="F9" s="14">
        <v>0.31944444444444448</v>
      </c>
      <c r="G9" s="13">
        <v>0.67708333333333337</v>
      </c>
      <c r="H9" s="11">
        <f t="shared" si="1"/>
        <v>0.3576388888888889</v>
      </c>
      <c r="I9" s="10" t="s">
        <v>14</v>
      </c>
      <c r="J9" s="11">
        <v>8.3333333333333329E-2</v>
      </c>
      <c r="K9" s="10" t="s">
        <v>21</v>
      </c>
      <c r="L9" s="15">
        <v>0.27083333333333331</v>
      </c>
      <c r="Q9" s="11">
        <f t="shared" si="4"/>
        <v>0.35416666666666663</v>
      </c>
      <c r="R9" s="12" t="s">
        <v>18</v>
      </c>
      <c r="S9" s="10" t="b">
        <f t="shared" si="5"/>
        <v>0</v>
      </c>
      <c r="T9" s="55"/>
    </row>
    <row r="10" spans="1:20" hidden="1">
      <c r="A10" s="9">
        <v>42573</v>
      </c>
      <c r="B10" s="10">
        <f t="shared" ref="B10:B73" si="6">WEEKDAY(A10)</f>
        <v>6</v>
      </c>
      <c r="C10" s="10">
        <f t="shared" si="2"/>
        <v>7</v>
      </c>
      <c r="D10" s="10">
        <f t="shared" si="3"/>
        <v>30</v>
      </c>
      <c r="E10" s="10"/>
      <c r="F10" s="14">
        <v>0.31944444444444448</v>
      </c>
      <c r="G10" s="13">
        <v>0.67708333333333337</v>
      </c>
      <c r="H10" s="11">
        <f t="shared" si="1"/>
        <v>0.3576388888888889</v>
      </c>
      <c r="I10" s="11" t="s">
        <v>28</v>
      </c>
      <c r="J10" s="15">
        <v>0.35416666666666669</v>
      </c>
      <c r="Q10" s="11">
        <f t="shared" si="4"/>
        <v>0.35416666666666669</v>
      </c>
      <c r="S10" s="10" t="b">
        <f t="shared" si="5"/>
        <v>0</v>
      </c>
    </row>
    <row r="11" spans="1:20" hidden="1">
      <c r="A11" s="9">
        <v>42574</v>
      </c>
      <c r="B11" s="10">
        <f t="shared" si="6"/>
        <v>7</v>
      </c>
      <c r="C11" s="10">
        <f t="shared" si="2"/>
        <v>7</v>
      </c>
      <c r="D11" s="10">
        <f t="shared" si="3"/>
        <v>30</v>
      </c>
      <c r="E11" s="10"/>
      <c r="H11" s="11" t="str">
        <f t="shared" si="1"/>
        <v/>
      </c>
      <c r="Q11" s="11" t="str">
        <f t="shared" si="4"/>
        <v/>
      </c>
      <c r="S11" s="10" t="b">
        <f t="shared" si="5"/>
        <v>0</v>
      </c>
    </row>
    <row r="12" spans="1:20" hidden="1">
      <c r="A12" s="9">
        <v>42575</v>
      </c>
      <c r="B12" s="10">
        <f t="shared" si="6"/>
        <v>1</v>
      </c>
      <c r="C12" s="10">
        <f t="shared" si="2"/>
        <v>7</v>
      </c>
      <c r="D12" s="10">
        <f t="shared" si="3"/>
        <v>31</v>
      </c>
      <c r="E12" s="10"/>
      <c r="H12" s="11" t="str">
        <f t="shared" si="1"/>
        <v/>
      </c>
      <c r="Q12" s="11" t="str">
        <f t="shared" si="4"/>
        <v/>
      </c>
      <c r="S12" s="10" t="b">
        <f t="shared" si="5"/>
        <v>0</v>
      </c>
    </row>
    <row r="13" spans="1:20" hidden="1">
      <c r="A13" s="9">
        <v>42576</v>
      </c>
      <c r="B13" s="10">
        <f t="shared" si="6"/>
        <v>2</v>
      </c>
      <c r="C13" s="10">
        <f t="shared" si="2"/>
        <v>7</v>
      </c>
      <c r="D13" s="10">
        <f t="shared" si="3"/>
        <v>31</v>
      </c>
      <c r="E13" s="10"/>
      <c r="F13" s="15">
        <v>0.2986111111111111</v>
      </c>
      <c r="G13" s="13">
        <v>0.66666666666666663</v>
      </c>
      <c r="H13" s="11">
        <f t="shared" si="1"/>
        <v>0.36805555555555552</v>
      </c>
      <c r="Q13" s="11" t="str">
        <f t="shared" si="4"/>
        <v/>
      </c>
      <c r="S13" s="10" t="b">
        <f t="shared" si="5"/>
        <v>0</v>
      </c>
    </row>
    <row r="14" spans="1:20" hidden="1">
      <c r="A14" s="9">
        <v>42577</v>
      </c>
      <c r="B14" s="10">
        <f t="shared" si="6"/>
        <v>3</v>
      </c>
      <c r="C14" s="10">
        <f t="shared" si="2"/>
        <v>7</v>
      </c>
      <c r="D14" s="10">
        <f t="shared" si="3"/>
        <v>31</v>
      </c>
      <c r="E14" s="10"/>
      <c r="F14" s="13">
        <v>0.31597222222222221</v>
      </c>
      <c r="G14" s="13">
        <v>0.68055555555555547</v>
      </c>
      <c r="H14" s="11">
        <f t="shared" si="1"/>
        <v>0.36458333333333326</v>
      </c>
      <c r="Q14" s="11" t="str">
        <f t="shared" si="4"/>
        <v/>
      </c>
      <c r="S14" s="10" t="b">
        <f t="shared" si="5"/>
        <v>0</v>
      </c>
    </row>
    <row r="15" spans="1:20" hidden="1">
      <c r="A15" s="9">
        <v>42578</v>
      </c>
      <c r="B15" s="10">
        <f t="shared" si="6"/>
        <v>4</v>
      </c>
      <c r="C15" s="10">
        <f t="shared" si="2"/>
        <v>7</v>
      </c>
      <c r="D15" s="10">
        <f t="shared" si="3"/>
        <v>31</v>
      </c>
      <c r="E15" s="10"/>
      <c r="F15" s="13">
        <v>0.3263888888888889</v>
      </c>
      <c r="H15" s="11" t="str">
        <f t="shared" si="1"/>
        <v/>
      </c>
      <c r="Q15" s="11" t="str">
        <f t="shared" si="4"/>
        <v/>
      </c>
      <c r="S15" s="10" t="b">
        <f t="shared" si="5"/>
        <v>0</v>
      </c>
    </row>
    <row r="16" spans="1:20" hidden="1">
      <c r="A16" s="9">
        <v>42579</v>
      </c>
      <c r="B16" s="10">
        <f t="shared" si="6"/>
        <v>5</v>
      </c>
      <c r="C16" s="10">
        <f t="shared" si="2"/>
        <v>7</v>
      </c>
      <c r="D16" s="10">
        <f t="shared" si="3"/>
        <v>31</v>
      </c>
      <c r="E16" s="10"/>
      <c r="H16" s="11" t="str">
        <f t="shared" si="1"/>
        <v/>
      </c>
      <c r="Q16" s="11" t="str">
        <f t="shared" si="4"/>
        <v/>
      </c>
      <c r="S16" s="10" t="b">
        <f t="shared" si="5"/>
        <v>0</v>
      </c>
    </row>
    <row r="17" spans="1:19" hidden="1">
      <c r="A17" s="9">
        <v>42580</v>
      </c>
      <c r="B17" s="10">
        <f t="shared" si="6"/>
        <v>6</v>
      </c>
      <c r="C17" s="10">
        <f t="shared" si="2"/>
        <v>7</v>
      </c>
      <c r="D17" s="10">
        <f t="shared" si="3"/>
        <v>31</v>
      </c>
      <c r="E17" s="10"/>
      <c r="H17" s="11" t="str">
        <f t="shared" si="1"/>
        <v/>
      </c>
      <c r="Q17" s="11" t="str">
        <f t="shared" si="4"/>
        <v/>
      </c>
      <c r="S17" s="10" t="b">
        <f t="shared" si="5"/>
        <v>0</v>
      </c>
    </row>
    <row r="18" spans="1:19" hidden="1">
      <c r="A18" s="9">
        <v>42581</v>
      </c>
      <c r="B18" s="10">
        <f t="shared" si="6"/>
        <v>7</v>
      </c>
      <c r="C18" s="10">
        <f t="shared" si="2"/>
        <v>7</v>
      </c>
      <c r="D18" s="10">
        <f t="shared" si="3"/>
        <v>31</v>
      </c>
      <c r="E18" s="10"/>
      <c r="H18" s="11" t="str">
        <f t="shared" si="1"/>
        <v/>
      </c>
      <c r="Q18" s="11" t="str">
        <f t="shared" si="4"/>
        <v/>
      </c>
      <c r="S18" s="10" t="b">
        <f t="shared" si="5"/>
        <v>0</v>
      </c>
    </row>
    <row r="19" spans="1:19" hidden="1">
      <c r="A19" s="9">
        <v>42582</v>
      </c>
      <c r="B19" s="10">
        <f t="shared" si="6"/>
        <v>1</v>
      </c>
      <c r="C19" s="10">
        <f t="shared" si="2"/>
        <v>7</v>
      </c>
      <c r="D19" s="10">
        <f t="shared" si="3"/>
        <v>32</v>
      </c>
      <c r="E19" s="10"/>
      <c r="H19" s="11" t="str">
        <f t="shared" si="1"/>
        <v/>
      </c>
      <c r="Q19" s="11" t="str">
        <f t="shared" si="4"/>
        <v/>
      </c>
      <c r="S19" s="10" t="b">
        <f t="shared" si="5"/>
        <v>0</v>
      </c>
    </row>
    <row r="20" spans="1:19" ht="41.4" hidden="1">
      <c r="A20" s="9">
        <v>42583</v>
      </c>
      <c r="B20" s="10">
        <f t="shared" si="6"/>
        <v>2</v>
      </c>
      <c r="C20" s="10">
        <f t="shared" si="2"/>
        <v>8</v>
      </c>
      <c r="D20" s="10">
        <f t="shared" si="3"/>
        <v>32</v>
      </c>
      <c r="F20" s="13">
        <v>0.3125</v>
      </c>
      <c r="G20" s="13">
        <v>0.68055555555555547</v>
      </c>
      <c r="H20" s="11">
        <f t="shared" si="1"/>
        <v>0.36805555555555547</v>
      </c>
      <c r="I20" s="10" t="s">
        <v>71</v>
      </c>
      <c r="J20" s="13">
        <v>0.35416666666666669</v>
      </c>
      <c r="K20" s="10" t="s">
        <v>141</v>
      </c>
      <c r="Q20" s="11">
        <f t="shared" si="4"/>
        <v>0.35416666666666669</v>
      </c>
      <c r="R20" s="56" t="s">
        <v>142</v>
      </c>
      <c r="S20" s="10" t="b">
        <f t="shared" si="5"/>
        <v>0</v>
      </c>
    </row>
    <row r="21" spans="1:19" hidden="1">
      <c r="A21" s="9">
        <v>42584</v>
      </c>
      <c r="B21" s="10">
        <f t="shared" si="6"/>
        <v>3</v>
      </c>
      <c r="C21" s="10">
        <f t="shared" si="2"/>
        <v>8</v>
      </c>
      <c r="D21" s="10">
        <f t="shared" si="3"/>
        <v>32</v>
      </c>
      <c r="F21" s="13">
        <v>0.3125</v>
      </c>
      <c r="G21" s="13">
        <v>0.68055555555555547</v>
      </c>
      <c r="H21" s="11">
        <f t="shared" si="1"/>
        <v>0.36805555555555547</v>
      </c>
      <c r="I21" s="10" t="s">
        <v>14</v>
      </c>
      <c r="J21" s="11">
        <v>8.3333333333333329E-2</v>
      </c>
      <c r="K21" s="10" t="s">
        <v>75</v>
      </c>
      <c r="L21" s="15">
        <v>4.1666666666666664E-2</v>
      </c>
      <c r="M21" s="10" t="s">
        <v>76</v>
      </c>
      <c r="N21" s="13">
        <v>0.22916666666666666</v>
      </c>
      <c r="O21" s="13"/>
      <c r="P21" s="13"/>
      <c r="Q21" s="11">
        <f t="shared" si="4"/>
        <v>0.35416666666666663</v>
      </c>
      <c r="S21" s="10" t="b">
        <f t="shared" si="5"/>
        <v>0</v>
      </c>
    </row>
    <row r="22" spans="1:19" hidden="1">
      <c r="A22" s="9">
        <v>42585</v>
      </c>
      <c r="B22" s="10">
        <f t="shared" si="6"/>
        <v>4</v>
      </c>
      <c r="C22" s="10">
        <f t="shared" si="2"/>
        <v>8</v>
      </c>
      <c r="D22" s="10">
        <f t="shared" si="3"/>
        <v>32</v>
      </c>
      <c r="F22" s="13">
        <v>0.3125</v>
      </c>
      <c r="G22" s="13">
        <v>0.68055555555555547</v>
      </c>
      <c r="H22" s="11">
        <f t="shared" si="1"/>
        <v>0.36805555555555547</v>
      </c>
      <c r="I22" s="10" t="s">
        <v>76</v>
      </c>
      <c r="J22" s="13">
        <v>0.35416666666666669</v>
      </c>
      <c r="Q22" s="11">
        <f t="shared" si="4"/>
        <v>0.35416666666666669</v>
      </c>
      <c r="S22" s="10" t="b">
        <f t="shared" si="5"/>
        <v>0</v>
      </c>
    </row>
    <row r="23" spans="1:19" hidden="1">
      <c r="A23" s="9">
        <v>42586</v>
      </c>
      <c r="B23" s="10">
        <f t="shared" si="6"/>
        <v>5</v>
      </c>
      <c r="C23" s="10">
        <f t="shared" si="2"/>
        <v>8</v>
      </c>
      <c r="D23" s="10">
        <f t="shared" si="3"/>
        <v>32</v>
      </c>
      <c r="F23" s="13">
        <v>0.3125</v>
      </c>
      <c r="G23" s="13">
        <v>0.68055555555555547</v>
      </c>
      <c r="H23" s="11">
        <f t="shared" si="1"/>
        <v>0.36805555555555547</v>
      </c>
      <c r="I23" s="10" t="s">
        <v>74</v>
      </c>
      <c r="J23" s="13">
        <v>0.35416666666666669</v>
      </c>
      <c r="Q23" s="11">
        <f t="shared" si="4"/>
        <v>0.35416666666666669</v>
      </c>
      <c r="S23" s="10" t="b">
        <f t="shared" si="5"/>
        <v>0</v>
      </c>
    </row>
    <row r="24" spans="1:19" hidden="1">
      <c r="A24" s="9">
        <v>42587</v>
      </c>
      <c r="B24" s="10">
        <f t="shared" si="6"/>
        <v>6</v>
      </c>
      <c r="C24" s="10">
        <f t="shared" si="2"/>
        <v>8</v>
      </c>
      <c r="D24" s="10">
        <f t="shared" si="3"/>
        <v>32</v>
      </c>
      <c r="E24" s="12" t="s">
        <v>16</v>
      </c>
      <c r="H24" s="11" t="str">
        <f t="shared" si="1"/>
        <v/>
      </c>
      <c r="Q24" s="11" t="str">
        <f t="shared" si="4"/>
        <v/>
      </c>
      <c r="S24" s="10" t="b">
        <f t="shared" si="5"/>
        <v>0</v>
      </c>
    </row>
    <row r="25" spans="1:19" hidden="1">
      <c r="A25" s="9">
        <v>42588</v>
      </c>
      <c r="B25" s="10">
        <f t="shared" si="6"/>
        <v>7</v>
      </c>
      <c r="C25" s="10">
        <f t="shared" si="2"/>
        <v>8</v>
      </c>
      <c r="D25" s="10">
        <f t="shared" si="3"/>
        <v>32</v>
      </c>
      <c r="E25" s="12" t="s">
        <v>86</v>
      </c>
      <c r="H25" s="11" t="str">
        <f t="shared" si="1"/>
        <v/>
      </c>
      <c r="Q25" s="11" t="str">
        <f t="shared" si="4"/>
        <v/>
      </c>
      <c r="S25" s="10" t="b">
        <f t="shared" si="5"/>
        <v>0</v>
      </c>
    </row>
    <row r="26" spans="1:19" hidden="1">
      <c r="A26" s="9">
        <v>42589</v>
      </c>
      <c r="B26" s="10">
        <f t="shared" si="6"/>
        <v>1</v>
      </c>
      <c r="C26" s="10">
        <f t="shared" si="2"/>
        <v>8</v>
      </c>
      <c r="D26" s="10">
        <f t="shared" si="3"/>
        <v>33</v>
      </c>
      <c r="E26" s="12" t="s">
        <v>86</v>
      </c>
      <c r="H26" s="11" t="str">
        <f t="shared" si="1"/>
        <v/>
      </c>
      <c r="Q26" s="11" t="str">
        <f t="shared" si="4"/>
        <v/>
      </c>
      <c r="S26" s="10" t="b">
        <f t="shared" si="5"/>
        <v>0</v>
      </c>
    </row>
    <row r="27" spans="1:19" hidden="1">
      <c r="A27" s="9">
        <v>42590</v>
      </c>
      <c r="B27" s="10">
        <f t="shared" si="6"/>
        <v>2</v>
      </c>
      <c r="C27" s="10">
        <f t="shared" si="2"/>
        <v>8</v>
      </c>
      <c r="D27" s="10">
        <f t="shared" si="3"/>
        <v>33</v>
      </c>
      <c r="F27" s="13">
        <v>0.3125</v>
      </c>
      <c r="G27" s="13">
        <v>0.70833333333333337</v>
      </c>
      <c r="H27" s="11">
        <f t="shared" si="1"/>
        <v>0.39583333333333337</v>
      </c>
      <c r="I27" s="10" t="s">
        <v>74</v>
      </c>
      <c r="J27" s="13">
        <v>0.35416666666666669</v>
      </c>
      <c r="Q27" s="11">
        <f t="shared" si="4"/>
        <v>0.35416666666666669</v>
      </c>
      <c r="S27" s="10" t="b">
        <f t="shared" si="5"/>
        <v>0</v>
      </c>
    </row>
    <row r="28" spans="1:19" hidden="1">
      <c r="A28" s="9">
        <v>42591</v>
      </c>
      <c r="B28" s="10">
        <f t="shared" si="6"/>
        <v>3</v>
      </c>
      <c r="C28" s="10">
        <f t="shared" si="2"/>
        <v>8</v>
      </c>
      <c r="D28" s="10">
        <f t="shared" si="3"/>
        <v>33</v>
      </c>
      <c r="H28" s="11" t="str">
        <f t="shared" si="1"/>
        <v/>
      </c>
      <c r="Q28" s="11" t="str">
        <f t="shared" si="4"/>
        <v/>
      </c>
      <c r="S28" s="10" t="b">
        <f t="shared" si="5"/>
        <v>0</v>
      </c>
    </row>
    <row r="29" spans="1:19" hidden="1">
      <c r="A29" s="9">
        <v>42592</v>
      </c>
      <c r="B29" s="10">
        <f t="shared" si="6"/>
        <v>4</v>
      </c>
      <c r="C29" s="10">
        <f t="shared" si="2"/>
        <v>8</v>
      </c>
      <c r="D29" s="10">
        <f t="shared" si="3"/>
        <v>33</v>
      </c>
      <c r="H29" s="11" t="str">
        <f t="shared" si="1"/>
        <v/>
      </c>
      <c r="Q29" s="11" t="str">
        <f t="shared" si="4"/>
        <v/>
      </c>
      <c r="S29" s="10" t="b">
        <f t="shared" si="5"/>
        <v>0</v>
      </c>
    </row>
    <row r="30" spans="1:19" hidden="1">
      <c r="A30" s="9">
        <v>42593</v>
      </c>
      <c r="B30" s="10">
        <f t="shared" si="6"/>
        <v>5</v>
      </c>
      <c r="C30" s="10">
        <f t="shared" si="2"/>
        <v>8</v>
      </c>
      <c r="D30" s="10">
        <f t="shared" si="3"/>
        <v>33</v>
      </c>
      <c r="H30" s="11" t="str">
        <f t="shared" si="1"/>
        <v/>
      </c>
      <c r="Q30" s="11" t="str">
        <f t="shared" si="4"/>
        <v/>
      </c>
      <c r="S30" s="10" t="b">
        <f t="shared" si="5"/>
        <v>0</v>
      </c>
    </row>
    <row r="31" spans="1:19" hidden="1">
      <c r="A31" s="9">
        <v>42594</v>
      </c>
      <c r="B31" s="10">
        <f t="shared" si="6"/>
        <v>6</v>
      </c>
      <c r="C31" s="10">
        <f t="shared" si="2"/>
        <v>8</v>
      </c>
      <c r="D31" s="10">
        <f t="shared" si="3"/>
        <v>33</v>
      </c>
      <c r="H31" s="11" t="str">
        <f t="shared" si="1"/>
        <v/>
      </c>
      <c r="Q31" s="11" t="str">
        <f t="shared" si="4"/>
        <v/>
      </c>
      <c r="S31" s="10" t="b">
        <f t="shared" si="5"/>
        <v>0</v>
      </c>
    </row>
    <row r="32" spans="1:19" hidden="1">
      <c r="A32" s="9">
        <v>42595</v>
      </c>
      <c r="B32" s="10">
        <f t="shared" si="6"/>
        <v>7</v>
      </c>
      <c r="C32" s="10">
        <f t="shared" si="2"/>
        <v>8</v>
      </c>
      <c r="D32" s="10">
        <f t="shared" si="3"/>
        <v>33</v>
      </c>
      <c r="E32" s="12" t="s">
        <v>86</v>
      </c>
      <c r="H32" s="11" t="str">
        <f t="shared" si="1"/>
        <v/>
      </c>
      <c r="Q32" s="11" t="str">
        <f t="shared" si="4"/>
        <v/>
      </c>
      <c r="S32" s="10" t="b">
        <f t="shared" si="5"/>
        <v>0</v>
      </c>
    </row>
    <row r="33" spans="1:19" hidden="1">
      <c r="A33" s="9">
        <v>42596</v>
      </c>
      <c r="B33" s="10">
        <f t="shared" si="6"/>
        <v>1</v>
      </c>
      <c r="C33" s="10">
        <f t="shared" si="2"/>
        <v>8</v>
      </c>
      <c r="D33" s="10">
        <f t="shared" si="3"/>
        <v>34</v>
      </c>
      <c r="E33" s="12" t="s">
        <v>86</v>
      </c>
      <c r="H33" s="11" t="str">
        <f t="shared" si="1"/>
        <v/>
      </c>
      <c r="Q33" s="11" t="str">
        <f t="shared" si="4"/>
        <v/>
      </c>
      <c r="S33" s="10" t="b">
        <f t="shared" si="5"/>
        <v>0</v>
      </c>
    </row>
    <row r="34" spans="1:19" ht="69" hidden="1">
      <c r="A34" s="9">
        <v>42597</v>
      </c>
      <c r="B34" s="10">
        <f t="shared" si="6"/>
        <v>2</v>
      </c>
      <c r="C34" s="10">
        <f t="shared" si="2"/>
        <v>8</v>
      </c>
      <c r="D34" s="10">
        <f t="shared" si="3"/>
        <v>34</v>
      </c>
      <c r="E34" s="12" t="s">
        <v>80</v>
      </c>
      <c r="F34" s="13"/>
      <c r="G34" s="13"/>
      <c r="H34" s="11"/>
      <c r="J34" s="13"/>
      <c r="L34" s="13"/>
      <c r="Q34" s="11" t="str">
        <f t="shared" si="4"/>
        <v/>
      </c>
      <c r="R34" s="12" t="s">
        <v>83</v>
      </c>
      <c r="S34" s="10" t="b">
        <f t="shared" si="5"/>
        <v>0</v>
      </c>
    </row>
    <row r="35" spans="1:19" hidden="1">
      <c r="A35" s="9">
        <v>42598</v>
      </c>
      <c r="B35" s="10">
        <f t="shared" si="6"/>
        <v>3</v>
      </c>
      <c r="C35" s="10">
        <f t="shared" si="2"/>
        <v>8</v>
      </c>
      <c r="D35" s="10">
        <f t="shared" si="3"/>
        <v>34</v>
      </c>
      <c r="F35" s="13">
        <v>0.30555555555555552</v>
      </c>
      <c r="G35" s="13">
        <v>0.66666666666666663</v>
      </c>
      <c r="H35" s="11">
        <f t="shared" si="1"/>
        <v>0.3611111111111111</v>
      </c>
      <c r="I35" s="10" t="s">
        <v>14</v>
      </c>
      <c r="J35" s="13">
        <v>8.3333333333333329E-2</v>
      </c>
      <c r="K35" s="10" t="s">
        <v>75</v>
      </c>
      <c r="L35" s="13">
        <v>2.0833333333333332E-2</v>
      </c>
      <c r="M35" s="10" t="s">
        <v>74</v>
      </c>
      <c r="N35" s="13">
        <v>8.3333333333333329E-2</v>
      </c>
      <c r="O35" s="10" t="s">
        <v>77</v>
      </c>
      <c r="P35" s="13">
        <v>0.16666666666666666</v>
      </c>
      <c r="Q35" s="11">
        <f t="shared" si="4"/>
        <v>0.35416666666666663</v>
      </c>
      <c r="S35" s="10" t="b">
        <f t="shared" si="5"/>
        <v>0</v>
      </c>
    </row>
    <row r="36" spans="1:19" hidden="1">
      <c r="A36" s="9">
        <v>42599</v>
      </c>
      <c r="B36" s="10">
        <f t="shared" si="6"/>
        <v>4</v>
      </c>
      <c r="C36" s="10">
        <f t="shared" si="2"/>
        <v>8</v>
      </c>
      <c r="D36" s="10">
        <f t="shared" si="3"/>
        <v>34</v>
      </c>
      <c r="F36" s="13">
        <v>0.30555555555555552</v>
      </c>
      <c r="G36" s="13">
        <v>0.66666666666666663</v>
      </c>
      <c r="H36" s="11">
        <f t="shared" si="1"/>
        <v>0.3611111111111111</v>
      </c>
      <c r="I36" s="10" t="s">
        <v>74</v>
      </c>
      <c r="J36" s="13">
        <v>0.35416666666666669</v>
      </c>
      <c r="Q36" s="11">
        <f t="shared" si="4"/>
        <v>0.35416666666666669</v>
      </c>
      <c r="S36" s="10" t="b">
        <f t="shared" si="5"/>
        <v>0</v>
      </c>
    </row>
    <row r="37" spans="1:19" hidden="1">
      <c r="A37" s="9">
        <v>42600</v>
      </c>
      <c r="B37" s="10">
        <f t="shared" si="6"/>
        <v>5</v>
      </c>
      <c r="C37" s="10">
        <f t="shared" si="2"/>
        <v>8</v>
      </c>
      <c r="D37" s="10">
        <f t="shared" si="3"/>
        <v>34</v>
      </c>
      <c r="E37" s="12" t="s">
        <v>16</v>
      </c>
      <c r="H37" s="11" t="str">
        <f t="shared" si="1"/>
        <v/>
      </c>
      <c r="Q37" s="11" t="str">
        <f t="shared" si="4"/>
        <v/>
      </c>
      <c r="S37" s="10" t="b">
        <f t="shared" si="5"/>
        <v>0</v>
      </c>
    </row>
    <row r="38" spans="1:19" hidden="1">
      <c r="A38" s="9">
        <v>42601</v>
      </c>
      <c r="B38" s="10">
        <f t="shared" si="6"/>
        <v>6</v>
      </c>
      <c r="C38" s="10">
        <f t="shared" si="2"/>
        <v>8</v>
      </c>
      <c r="D38" s="10">
        <f t="shared" si="3"/>
        <v>34</v>
      </c>
      <c r="F38" s="13">
        <v>0.30555555555555552</v>
      </c>
      <c r="G38" s="13">
        <v>0.66666666666666663</v>
      </c>
      <c r="H38" s="11">
        <f t="shared" si="1"/>
        <v>0.3611111111111111</v>
      </c>
      <c r="I38" s="10" t="s">
        <v>78</v>
      </c>
      <c r="J38" s="13">
        <v>6.25E-2</v>
      </c>
      <c r="K38" s="10" t="s">
        <v>79</v>
      </c>
      <c r="L38" s="13">
        <v>0.29166666666666669</v>
      </c>
      <c r="Q38" s="11">
        <f t="shared" si="4"/>
        <v>0.35416666666666669</v>
      </c>
      <c r="S38" s="10" t="b">
        <f t="shared" si="5"/>
        <v>0</v>
      </c>
    </row>
    <row r="39" spans="1:19" hidden="1">
      <c r="A39" s="9">
        <v>42602</v>
      </c>
      <c r="B39" s="10">
        <f t="shared" si="6"/>
        <v>7</v>
      </c>
      <c r="C39" s="10">
        <f t="shared" si="2"/>
        <v>8</v>
      </c>
      <c r="D39" s="10">
        <f t="shared" si="3"/>
        <v>34</v>
      </c>
      <c r="E39" s="12" t="s">
        <v>86</v>
      </c>
      <c r="H39" s="11" t="str">
        <f t="shared" si="1"/>
        <v/>
      </c>
      <c r="Q39" s="11" t="str">
        <f t="shared" si="4"/>
        <v/>
      </c>
      <c r="S39" s="10" t="b">
        <f t="shared" si="5"/>
        <v>0</v>
      </c>
    </row>
    <row r="40" spans="1:19" hidden="1">
      <c r="A40" s="9">
        <v>42603</v>
      </c>
      <c r="B40" s="10">
        <f t="shared" si="6"/>
        <v>1</v>
      </c>
      <c r="C40" s="10">
        <f t="shared" si="2"/>
        <v>8</v>
      </c>
      <c r="D40" s="10">
        <f t="shared" si="3"/>
        <v>35</v>
      </c>
      <c r="E40" s="12" t="s">
        <v>86</v>
      </c>
      <c r="H40" s="11" t="str">
        <f t="shared" si="1"/>
        <v/>
      </c>
      <c r="Q40" s="11" t="str">
        <f t="shared" si="4"/>
        <v/>
      </c>
      <c r="S40" s="10" t="b">
        <f t="shared" si="5"/>
        <v>0</v>
      </c>
    </row>
    <row r="41" spans="1:19" hidden="1">
      <c r="A41" s="9">
        <v>42604</v>
      </c>
      <c r="B41" s="10">
        <f t="shared" si="6"/>
        <v>2</v>
      </c>
      <c r="C41" s="10">
        <f t="shared" si="2"/>
        <v>8</v>
      </c>
      <c r="D41" s="10">
        <f t="shared" si="3"/>
        <v>35</v>
      </c>
      <c r="F41" s="13">
        <v>0.3125</v>
      </c>
      <c r="G41" s="13">
        <v>0.66666666666666663</v>
      </c>
      <c r="H41" s="11">
        <f t="shared" si="1"/>
        <v>0.35416666666666663</v>
      </c>
      <c r="I41" s="10" t="s">
        <v>28</v>
      </c>
      <c r="J41" s="13">
        <v>0.35416666666666669</v>
      </c>
      <c r="K41" s="13"/>
      <c r="Q41" s="11">
        <f t="shared" si="4"/>
        <v>0.35416666666666669</v>
      </c>
      <c r="S41" s="10" t="b">
        <f t="shared" si="5"/>
        <v>0</v>
      </c>
    </row>
    <row r="42" spans="1:19" hidden="1">
      <c r="A42" s="9">
        <v>42605</v>
      </c>
      <c r="B42" s="10">
        <f t="shared" si="6"/>
        <v>3</v>
      </c>
      <c r="C42" s="10">
        <f t="shared" si="2"/>
        <v>8</v>
      </c>
      <c r="D42" s="10">
        <f t="shared" si="3"/>
        <v>35</v>
      </c>
      <c r="F42" s="13">
        <v>0.3125</v>
      </c>
      <c r="G42" s="13">
        <v>0.66666666666666663</v>
      </c>
      <c r="H42" s="11">
        <f t="shared" si="1"/>
        <v>0.35416666666666663</v>
      </c>
      <c r="I42" s="10" t="s">
        <v>84</v>
      </c>
      <c r="J42" s="13">
        <v>8.3333333333333329E-2</v>
      </c>
      <c r="K42" s="13" t="s">
        <v>74</v>
      </c>
      <c r="L42" s="13">
        <v>0.27083333333333331</v>
      </c>
      <c r="Q42" s="11">
        <f t="shared" si="4"/>
        <v>0.35416666666666663</v>
      </c>
      <c r="S42" s="10" t="b">
        <f t="shared" si="5"/>
        <v>0</v>
      </c>
    </row>
    <row r="43" spans="1:19" hidden="1">
      <c r="A43" s="9">
        <v>42606</v>
      </c>
      <c r="B43" s="10">
        <f t="shared" si="6"/>
        <v>4</v>
      </c>
      <c r="C43" s="10">
        <f t="shared" si="2"/>
        <v>8</v>
      </c>
      <c r="D43" s="10">
        <f t="shared" si="3"/>
        <v>35</v>
      </c>
      <c r="F43" s="13">
        <v>0.3125</v>
      </c>
      <c r="G43" s="13">
        <v>0.66666666666666663</v>
      </c>
      <c r="H43" s="11">
        <f t="shared" si="1"/>
        <v>0.35416666666666663</v>
      </c>
      <c r="I43" s="10" t="s">
        <v>71</v>
      </c>
      <c r="J43" s="13">
        <v>0.35416666666666669</v>
      </c>
      <c r="K43" s="13"/>
      <c r="Q43" s="11">
        <f t="shared" si="4"/>
        <v>0.35416666666666669</v>
      </c>
      <c r="S43" s="10" t="b">
        <f t="shared" si="5"/>
        <v>0</v>
      </c>
    </row>
    <row r="44" spans="1:19" hidden="1">
      <c r="A44" s="9">
        <v>42607</v>
      </c>
      <c r="B44" s="10">
        <f t="shared" si="6"/>
        <v>5</v>
      </c>
      <c r="C44" s="10">
        <f t="shared" si="2"/>
        <v>8</v>
      </c>
      <c r="D44" s="10">
        <f t="shared" si="3"/>
        <v>35</v>
      </c>
      <c r="F44" s="13">
        <v>0.3125</v>
      </c>
      <c r="G44" s="13">
        <v>0.66666666666666663</v>
      </c>
      <c r="H44" s="11">
        <f t="shared" si="1"/>
        <v>0.35416666666666663</v>
      </c>
      <c r="I44" s="10" t="s">
        <v>71</v>
      </c>
      <c r="J44" s="13">
        <v>0.35416666666666669</v>
      </c>
      <c r="K44" s="13"/>
      <c r="Q44" s="11">
        <f t="shared" si="4"/>
        <v>0.35416666666666669</v>
      </c>
      <c r="S44" s="10" t="b">
        <f t="shared" si="5"/>
        <v>0</v>
      </c>
    </row>
    <row r="45" spans="1:19" hidden="1">
      <c r="A45" s="9">
        <v>42608</v>
      </c>
      <c r="B45" s="10">
        <f t="shared" si="6"/>
        <v>6</v>
      </c>
      <c r="C45" s="10">
        <f t="shared" si="2"/>
        <v>8</v>
      </c>
      <c r="D45" s="10">
        <f t="shared" si="3"/>
        <v>35</v>
      </c>
      <c r="F45" s="13">
        <v>0.3125</v>
      </c>
      <c r="G45" s="13">
        <v>0.66666666666666663</v>
      </c>
      <c r="H45" s="11">
        <f t="shared" si="1"/>
        <v>0.35416666666666663</v>
      </c>
      <c r="I45" s="10" t="s">
        <v>28</v>
      </c>
      <c r="J45" s="13">
        <v>0.22916666666666666</v>
      </c>
      <c r="K45" s="13" t="s">
        <v>85</v>
      </c>
      <c r="L45" s="13">
        <v>2.0833333333333332E-2</v>
      </c>
      <c r="M45" s="10" t="s">
        <v>71</v>
      </c>
      <c r="N45" s="13">
        <v>0.10416666666666667</v>
      </c>
      <c r="Q45" s="11">
        <f t="shared" si="4"/>
        <v>0.35416666666666669</v>
      </c>
      <c r="S45" s="10" t="b">
        <f t="shared" si="5"/>
        <v>0</v>
      </c>
    </row>
    <row r="46" spans="1:19" hidden="1">
      <c r="A46" s="9">
        <v>42609</v>
      </c>
      <c r="B46" s="10">
        <f t="shared" si="6"/>
        <v>7</v>
      </c>
      <c r="C46" s="10">
        <f t="shared" si="2"/>
        <v>8</v>
      </c>
      <c r="D46" s="10">
        <f t="shared" si="3"/>
        <v>35</v>
      </c>
      <c r="E46" s="12" t="s">
        <v>86</v>
      </c>
      <c r="H46" s="11" t="str">
        <f t="shared" si="1"/>
        <v/>
      </c>
      <c r="Q46" s="11" t="str">
        <f t="shared" si="4"/>
        <v/>
      </c>
      <c r="S46" s="10" t="b">
        <f t="shared" si="5"/>
        <v>0</v>
      </c>
    </row>
    <row r="47" spans="1:19" hidden="1">
      <c r="A47" s="9">
        <v>42610</v>
      </c>
      <c r="B47" s="10">
        <f t="shared" si="6"/>
        <v>1</v>
      </c>
      <c r="C47" s="10">
        <f t="shared" si="2"/>
        <v>8</v>
      </c>
      <c r="D47" s="10">
        <f t="shared" si="3"/>
        <v>36</v>
      </c>
      <c r="E47" s="12" t="s">
        <v>86</v>
      </c>
      <c r="H47" s="11" t="str">
        <f t="shared" si="1"/>
        <v/>
      </c>
      <c r="Q47" s="11" t="str">
        <f t="shared" si="4"/>
        <v/>
      </c>
      <c r="S47" s="10" t="b">
        <f t="shared" si="5"/>
        <v>0</v>
      </c>
    </row>
    <row r="48" spans="1:19" hidden="1">
      <c r="A48" s="9">
        <v>42611</v>
      </c>
      <c r="B48" s="10">
        <f t="shared" si="6"/>
        <v>2</v>
      </c>
      <c r="C48" s="10">
        <f t="shared" si="2"/>
        <v>8</v>
      </c>
      <c r="D48" s="10">
        <f t="shared" si="3"/>
        <v>36</v>
      </c>
      <c r="F48" s="13">
        <v>0.3125</v>
      </c>
      <c r="G48" s="13">
        <v>0.66666666666666663</v>
      </c>
      <c r="H48" s="11">
        <f t="shared" si="1"/>
        <v>0.35416666666666663</v>
      </c>
      <c r="I48" s="10" t="s">
        <v>74</v>
      </c>
      <c r="J48" s="13">
        <v>0.35416666666666669</v>
      </c>
      <c r="K48" s="13"/>
      <c r="Q48" s="11">
        <f t="shared" si="4"/>
        <v>0.35416666666666669</v>
      </c>
      <c r="S48" s="10" t="b">
        <f t="shared" si="5"/>
        <v>0</v>
      </c>
    </row>
    <row r="49" spans="1:19" hidden="1">
      <c r="A49" s="9">
        <v>42612</v>
      </c>
      <c r="B49" s="10">
        <f t="shared" si="6"/>
        <v>3</v>
      </c>
      <c r="C49" s="10">
        <f t="shared" si="2"/>
        <v>8</v>
      </c>
      <c r="D49" s="10">
        <f t="shared" si="3"/>
        <v>36</v>
      </c>
      <c r="F49" s="13">
        <v>0.3125</v>
      </c>
      <c r="G49" s="13">
        <v>0.66666666666666663</v>
      </c>
      <c r="H49" s="11">
        <f t="shared" si="1"/>
        <v>0.35416666666666663</v>
      </c>
      <c r="I49" s="10" t="s">
        <v>28</v>
      </c>
      <c r="J49" s="13">
        <v>0.27083333333333331</v>
      </c>
      <c r="K49" s="13" t="s">
        <v>84</v>
      </c>
      <c r="L49" s="13">
        <v>8.3333333333333329E-2</v>
      </c>
      <c r="Q49" s="11">
        <f t="shared" si="4"/>
        <v>0.35416666666666663</v>
      </c>
      <c r="S49" s="10" t="b">
        <f t="shared" si="5"/>
        <v>0</v>
      </c>
    </row>
    <row r="50" spans="1:19" hidden="1">
      <c r="A50" s="9">
        <v>42613</v>
      </c>
      <c r="B50" s="10">
        <f t="shared" si="6"/>
        <v>4</v>
      </c>
      <c r="C50" s="10">
        <f t="shared" si="2"/>
        <v>8</v>
      </c>
      <c r="D50" s="10">
        <f t="shared" si="3"/>
        <v>36</v>
      </c>
      <c r="F50" s="13">
        <v>0.3125</v>
      </c>
      <c r="G50" s="13">
        <v>0.66666666666666663</v>
      </c>
      <c r="H50" s="11">
        <f t="shared" si="1"/>
        <v>0.35416666666666663</v>
      </c>
      <c r="I50" s="10" t="s">
        <v>71</v>
      </c>
      <c r="J50" s="13">
        <v>0.35416666666666669</v>
      </c>
      <c r="K50" s="13"/>
      <c r="Q50" s="11">
        <f t="shared" si="4"/>
        <v>0.35416666666666669</v>
      </c>
      <c r="S50" s="10" t="b">
        <f t="shared" si="5"/>
        <v>0</v>
      </c>
    </row>
    <row r="51" spans="1:19" hidden="1">
      <c r="A51" s="9">
        <v>42614</v>
      </c>
      <c r="B51" s="10">
        <f t="shared" si="6"/>
        <v>5</v>
      </c>
      <c r="C51" s="10">
        <f t="shared" si="2"/>
        <v>9</v>
      </c>
      <c r="D51" s="10">
        <f t="shared" si="3"/>
        <v>36</v>
      </c>
      <c r="F51" s="13">
        <v>0.3125</v>
      </c>
      <c r="G51" s="13">
        <v>0.66666666666666663</v>
      </c>
      <c r="H51" s="11">
        <f t="shared" si="1"/>
        <v>0.35416666666666663</v>
      </c>
      <c r="I51" s="10" t="s">
        <v>74</v>
      </c>
      <c r="J51" s="13">
        <v>0.16666666666666666</v>
      </c>
      <c r="K51" s="10" t="s">
        <v>145</v>
      </c>
      <c r="L51" s="13">
        <v>0.1875</v>
      </c>
      <c r="Q51" s="11">
        <f t="shared" si="4"/>
        <v>0.35416666666666663</v>
      </c>
      <c r="S51" s="10" t="b">
        <f t="shared" si="5"/>
        <v>0</v>
      </c>
    </row>
    <row r="52" spans="1:19" ht="27.6" hidden="1">
      <c r="A52" s="9">
        <v>42615</v>
      </c>
      <c r="B52" s="10">
        <f t="shared" si="6"/>
        <v>6</v>
      </c>
      <c r="C52" s="10">
        <f t="shared" si="2"/>
        <v>9</v>
      </c>
      <c r="D52" s="10">
        <f t="shared" si="3"/>
        <v>36</v>
      </c>
      <c r="E52" s="36" t="s">
        <v>147</v>
      </c>
      <c r="H52" s="11" t="str">
        <f t="shared" si="1"/>
        <v/>
      </c>
      <c r="Q52" s="11" t="str">
        <f t="shared" si="4"/>
        <v/>
      </c>
      <c r="S52" s="10" t="b">
        <f t="shared" si="5"/>
        <v>0</v>
      </c>
    </row>
    <row r="53" spans="1:19" hidden="1">
      <c r="A53" s="9">
        <v>42616</v>
      </c>
      <c r="B53" s="10">
        <f t="shared" si="6"/>
        <v>7</v>
      </c>
      <c r="C53" s="10">
        <f t="shared" si="2"/>
        <v>9</v>
      </c>
      <c r="D53" s="10">
        <f t="shared" si="3"/>
        <v>36</v>
      </c>
      <c r="E53" s="12" t="s">
        <v>86</v>
      </c>
      <c r="H53" s="11" t="str">
        <f t="shared" si="1"/>
        <v/>
      </c>
      <c r="Q53" s="11" t="str">
        <f t="shared" si="4"/>
        <v/>
      </c>
      <c r="S53" s="10" t="b">
        <f t="shared" si="5"/>
        <v>0</v>
      </c>
    </row>
    <row r="54" spans="1:19" hidden="1">
      <c r="A54" s="9">
        <v>42617</v>
      </c>
      <c r="B54" s="10">
        <f t="shared" si="6"/>
        <v>1</v>
      </c>
      <c r="C54" s="10">
        <f t="shared" si="2"/>
        <v>9</v>
      </c>
      <c r="D54" s="10">
        <f t="shared" si="3"/>
        <v>37</v>
      </c>
      <c r="E54" s="12" t="s">
        <v>86</v>
      </c>
      <c r="H54" s="11" t="str">
        <f t="shared" si="1"/>
        <v/>
      </c>
      <c r="Q54" s="11" t="str">
        <f t="shared" si="4"/>
        <v/>
      </c>
      <c r="S54" s="10" t="b">
        <f t="shared" si="5"/>
        <v>0</v>
      </c>
    </row>
    <row r="55" spans="1:19" hidden="1">
      <c r="A55" s="9">
        <v>42618</v>
      </c>
      <c r="B55" s="10">
        <f t="shared" si="6"/>
        <v>2</v>
      </c>
      <c r="C55" s="10">
        <f t="shared" si="2"/>
        <v>9</v>
      </c>
      <c r="D55" s="10">
        <f t="shared" si="3"/>
        <v>37</v>
      </c>
      <c r="E55" s="12" t="s">
        <v>80</v>
      </c>
      <c r="F55" s="13"/>
      <c r="G55" s="13"/>
      <c r="H55" s="11"/>
      <c r="J55" s="13"/>
      <c r="L55" s="13"/>
      <c r="Q55" s="11" t="str">
        <f t="shared" si="4"/>
        <v/>
      </c>
      <c r="S55" s="10" t="b">
        <f t="shared" si="5"/>
        <v>0</v>
      </c>
    </row>
    <row r="56" spans="1:19" hidden="1">
      <c r="A56" s="9">
        <v>42619</v>
      </c>
      <c r="B56" s="10">
        <f t="shared" si="6"/>
        <v>3</v>
      </c>
      <c r="C56" s="10">
        <f t="shared" si="2"/>
        <v>9</v>
      </c>
      <c r="D56" s="10">
        <f t="shared" si="3"/>
        <v>37</v>
      </c>
      <c r="F56" s="13">
        <v>0.32291666666666669</v>
      </c>
      <c r="G56" s="13">
        <v>0.67708333333333337</v>
      </c>
      <c r="H56" s="11">
        <f t="shared" si="1"/>
        <v>0.35416666666666669</v>
      </c>
      <c r="I56" s="10" t="s">
        <v>146</v>
      </c>
      <c r="J56" s="13">
        <v>8.3333333333333329E-2</v>
      </c>
      <c r="K56" s="10" t="s">
        <v>28</v>
      </c>
      <c r="L56" s="13">
        <v>0.27083333333333331</v>
      </c>
      <c r="Q56" s="11">
        <f t="shared" si="4"/>
        <v>0.35416666666666663</v>
      </c>
      <c r="S56" s="10" t="b">
        <f t="shared" si="5"/>
        <v>0</v>
      </c>
    </row>
    <row r="57" spans="1:19" hidden="1">
      <c r="A57" s="9">
        <v>42620</v>
      </c>
      <c r="B57" s="10">
        <f t="shared" si="6"/>
        <v>4</v>
      </c>
      <c r="C57" s="10">
        <f t="shared" si="2"/>
        <v>9</v>
      </c>
      <c r="D57" s="10">
        <f t="shared" si="3"/>
        <v>37</v>
      </c>
      <c r="F57" s="13">
        <v>0.32291666666666669</v>
      </c>
      <c r="G57" s="13">
        <v>0.67708333333333337</v>
      </c>
      <c r="H57" s="11">
        <f t="shared" si="1"/>
        <v>0.35416666666666669</v>
      </c>
      <c r="I57" s="10" t="s">
        <v>28</v>
      </c>
      <c r="J57" s="13">
        <v>0.35416666666666669</v>
      </c>
      <c r="Q57" s="11">
        <f t="shared" si="4"/>
        <v>0.35416666666666669</v>
      </c>
      <c r="S57" s="10" t="b">
        <f t="shared" si="5"/>
        <v>0</v>
      </c>
    </row>
    <row r="58" spans="1:19" hidden="1">
      <c r="A58" s="9">
        <v>42621</v>
      </c>
      <c r="B58" s="10">
        <f t="shared" si="6"/>
        <v>5</v>
      </c>
      <c r="C58" s="10">
        <f t="shared" si="2"/>
        <v>9</v>
      </c>
      <c r="D58" s="10">
        <f t="shared" si="3"/>
        <v>37</v>
      </c>
      <c r="F58" s="13">
        <v>0.32291666666666669</v>
      </c>
      <c r="G58" s="13">
        <v>0.67708333333333337</v>
      </c>
      <c r="H58" s="11">
        <f t="shared" si="1"/>
        <v>0.35416666666666669</v>
      </c>
      <c r="I58" s="10" t="s">
        <v>74</v>
      </c>
      <c r="J58" s="13">
        <v>0.35416666666666669</v>
      </c>
      <c r="Q58" s="11">
        <f t="shared" si="4"/>
        <v>0.35416666666666669</v>
      </c>
      <c r="S58" s="10" t="b">
        <f t="shared" si="5"/>
        <v>0</v>
      </c>
    </row>
    <row r="59" spans="1:19" ht="27.6" hidden="1">
      <c r="A59" s="9">
        <v>42622</v>
      </c>
      <c r="B59" s="10">
        <f t="shared" si="6"/>
        <v>6</v>
      </c>
      <c r="C59" s="10">
        <f t="shared" si="2"/>
        <v>9</v>
      </c>
      <c r="D59" s="10">
        <f t="shared" si="3"/>
        <v>37</v>
      </c>
      <c r="E59" s="12" t="s">
        <v>147</v>
      </c>
      <c r="F59" s="13">
        <v>0.32291666666666669</v>
      </c>
      <c r="G59" s="13">
        <v>0.67708333333333337</v>
      </c>
      <c r="H59" s="11">
        <f t="shared" si="1"/>
        <v>0.35416666666666669</v>
      </c>
      <c r="I59" s="10" t="s">
        <v>74</v>
      </c>
      <c r="J59" s="13">
        <v>0.3125</v>
      </c>
      <c r="K59" s="10" t="s">
        <v>149</v>
      </c>
      <c r="L59" s="13">
        <v>4.1666666666666664E-2</v>
      </c>
      <c r="Q59" s="11">
        <f t="shared" si="4"/>
        <v>0.35416666666666669</v>
      </c>
      <c r="R59" s="12" t="s">
        <v>148</v>
      </c>
      <c r="S59" s="10" t="b">
        <f t="shared" si="5"/>
        <v>0</v>
      </c>
    </row>
    <row r="60" spans="1:19" ht="27.6" hidden="1">
      <c r="A60" s="9">
        <v>42623</v>
      </c>
      <c r="B60" s="10">
        <f t="shared" si="6"/>
        <v>7</v>
      </c>
      <c r="C60" s="10">
        <f t="shared" si="2"/>
        <v>9</v>
      </c>
      <c r="D60" s="10">
        <f t="shared" si="3"/>
        <v>37</v>
      </c>
      <c r="E60" s="12" t="s">
        <v>158</v>
      </c>
      <c r="H60" s="11" t="str">
        <f t="shared" si="1"/>
        <v/>
      </c>
      <c r="Q60" s="11" t="str">
        <f t="shared" si="4"/>
        <v/>
      </c>
      <c r="S60" s="10" t="b">
        <f t="shared" si="5"/>
        <v>0</v>
      </c>
    </row>
    <row r="61" spans="1:19" hidden="1">
      <c r="A61" s="9">
        <v>42624</v>
      </c>
      <c r="B61" s="10">
        <f t="shared" si="6"/>
        <v>1</v>
      </c>
      <c r="C61" s="10">
        <f t="shared" si="2"/>
        <v>9</v>
      </c>
      <c r="D61" s="10">
        <f t="shared" si="3"/>
        <v>38</v>
      </c>
      <c r="E61" s="12" t="s">
        <v>86</v>
      </c>
      <c r="H61" s="11" t="str">
        <f t="shared" si="1"/>
        <v/>
      </c>
      <c r="Q61" s="11" t="str">
        <f t="shared" si="4"/>
        <v/>
      </c>
      <c r="S61" s="10" t="b">
        <f t="shared" si="5"/>
        <v>0</v>
      </c>
    </row>
    <row r="62" spans="1:19" hidden="1">
      <c r="A62" s="9">
        <v>42625</v>
      </c>
      <c r="B62" s="10">
        <f t="shared" si="6"/>
        <v>2</v>
      </c>
      <c r="C62" s="10">
        <f t="shared" si="2"/>
        <v>9</v>
      </c>
      <c r="D62" s="10">
        <f t="shared" si="3"/>
        <v>38</v>
      </c>
      <c r="F62" s="13">
        <v>0.3125</v>
      </c>
      <c r="G62" s="13">
        <v>0.6875</v>
      </c>
      <c r="H62" s="11">
        <f t="shared" si="1"/>
        <v>0.375</v>
      </c>
      <c r="I62" s="10" t="s">
        <v>74</v>
      </c>
      <c r="J62" s="13">
        <v>0.35416666666666669</v>
      </c>
      <c r="Q62" s="11">
        <f t="shared" si="4"/>
        <v>0.35416666666666669</v>
      </c>
      <c r="S62" s="10" t="b">
        <f t="shared" si="5"/>
        <v>0</v>
      </c>
    </row>
    <row r="63" spans="1:19" ht="27.6" hidden="1">
      <c r="A63" s="9">
        <v>42626</v>
      </c>
      <c r="B63" s="10">
        <f t="shared" si="6"/>
        <v>3</v>
      </c>
      <c r="C63" s="10">
        <f t="shared" si="2"/>
        <v>9</v>
      </c>
      <c r="D63" s="10">
        <f t="shared" si="3"/>
        <v>38</v>
      </c>
      <c r="E63" s="12" t="s">
        <v>147</v>
      </c>
      <c r="F63" s="13"/>
      <c r="G63" s="14"/>
      <c r="H63" s="11"/>
      <c r="J63" s="13"/>
      <c r="Q63" s="11" t="str">
        <f t="shared" si="4"/>
        <v/>
      </c>
      <c r="R63" s="12" t="s">
        <v>155</v>
      </c>
      <c r="S63" s="10" t="b">
        <f t="shared" si="5"/>
        <v>0</v>
      </c>
    </row>
    <row r="64" spans="1:19" hidden="1">
      <c r="A64" s="9">
        <v>42627</v>
      </c>
      <c r="B64" s="10">
        <f t="shared" si="6"/>
        <v>4</v>
      </c>
      <c r="C64" s="10">
        <f t="shared" si="2"/>
        <v>9</v>
      </c>
      <c r="D64" s="10">
        <f t="shared" si="3"/>
        <v>38</v>
      </c>
      <c r="F64" s="13">
        <v>0.3125</v>
      </c>
      <c r="G64" s="13">
        <v>0.6875</v>
      </c>
      <c r="H64" s="11">
        <f t="shared" si="1"/>
        <v>0.375</v>
      </c>
      <c r="I64" s="10" t="s">
        <v>145</v>
      </c>
      <c r="J64" s="13">
        <v>0.27083333333333331</v>
      </c>
      <c r="K64" s="10" t="s">
        <v>146</v>
      </c>
      <c r="L64" s="13">
        <v>8.3333333333333329E-2</v>
      </c>
      <c r="Q64" s="11">
        <f t="shared" si="4"/>
        <v>0.35416666666666663</v>
      </c>
      <c r="S64" s="10" t="b">
        <f t="shared" si="5"/>
        <v>0</v>
      </c>
    </row>
    <row r="65" spans="1:19" hidden="1">
      <c r="A65" s="9">
        <v>42628</v>
      </c>
      <c r="B65" s="10">
        <f t="shared" si="6"/>
        <v>5</v>
      </c>
      <c r="C65" s="10">
        <f t="shared" si="2"/>
        <v>9</v>
      </c>
      <c r="D65" s="10">
        <f t="shared" si="3"/>
        <v>38</v>
      </c>
      <c r="F65" s="13">
        <v>0.3125</v>
      </c>
      <c r="G65" s="13">
        <v>0.66666666666666663</v>
      </c>
      <c r="H65" s="11">
        <f t="shared" si="1"/>
        <v>0.35416666666666663</v>
      </c>
      <c r="I65" s="10" t="s">
        <v>153</v>
      </c>
      <c r="J65" s="13">
        <v>0.35416666666666669</v>
      </c>
      <c r="Q65" s="11">
        <f t="shared" si="4"/>
        <v>0.35416666666666669</v>
      </c>
      <c r="S65" s="10" t="b">
        <f t="shared" si="5"/>
        <v>0</v>
      </c>
    </row>
    <row r="66" spans="1:19" hidden="1">
      <c r="A66" s="9">
        <v>42629</v>
      </c>
      <c r="B66" s="10">
        <f t="shared" si="6"/>
        <v>6</v>
      </c>
      <c r="C66" s="10">
        <f t="shared" si="2"/>
        <v>9</v>
      </c>
      <c r="D66" s="10">
        <f t="shared" si="3"/>
        <v>38</v>
      </c>
      <c r="F66" s="13">
        <v>0.32291666666666669</v>
      </c>
      <c r="G66" s="13">
        <v>0.6875</v>
      </c>
      <c r="H66" s="11">
        <f t="shared" ref="H66:H129" si="7">IF(NOT(OR(ISBLANK(G66),ISBLANK(F66))),G66-F66,"")</f>
        <v>0.36458333333333331</v>
      </c>
      <c r="I66" s="10" t="s">
        <v>74</v>
      </c>
      <c r="J66" s="13">
        <v>0.35416666666666669</v>
      </c>
      <c r="Q66" s="11">
        <f t="shared" si="4"/>
        <v>0.35416666666666669</v>
      </c>
      <c r="S66" s="10" t="b">
        <f t="shared" si="5"/>
        <v>0</v>
      </c>
    </row>
    <row r="67" spans="1:19" hidden="1">
      <c r="A67" s="9">
        <v>42630</v>
      </c>
      <c r="B67" s="10">
        <f t="shared" si="6"/>
        <v>7</v>
      </c>
      <c r="C67" s="10">
        <f t="shared" ref="C67:C130" si="8">MONTH(A67)</f>
        <v>9</v>
      </c>
      <c r="D67" s="10">
        <f t="shared" ref="D67:D130" si="9">WEEKNUM(A67)</f>
        <v>38</v>
      </c>
      <c r="H67" s="11" t="str">
        <f t="shared" si="7"/>
        <v/>
      </c>
      <c r="Q67" s="11" t="str">
        <f t="shared" ref="Q67:Q130" si="10">IF(NOT(AND(ISBLANK(J67),ISBLANK(L67),ISBLANK(N67),ISBLANK(P67))),SUM(J67,L67,N67,P67),"")</f>
        <v/>
      </c>
      <c r="S67" s="10" t="b">
        <f t="shared" ref="S67:S130" si="11">IFERROR(AND(NOT(OR(ISBLANK(Q67),ISBLANK(H67))),AND(Q67&lt;H67,ROUNDDOWN(Q67*100,0)&lt;&gt;35)),FALSE)</f>
        <v>0</v>
      </c>
    </row>
    <row r="68" spans="1:19" hidden="1">
      <c r="A68" s="9">
        <v>42631</v>
      </c>
      <c r="B68" s="10">
        <f t="shared" si="6"/>
        <v>1</v>
      </c>
      <c r="C68" s="10">
        <f t="shared" si="8"/>
        <v>9</v>
      </c>
      <c r="D68" s="10">
        <f t="shared" si="9"/>
        <v>39</v>
      </c>
      <c r="H68" s="11" t="str">
        <f t="shared" si="7"/>
        <v/>
      </c>
      <c r="Q68" s="11" t="str">
        <f t="shared" si="10"/>
        <v/>
      </c>
      <c r="S68" s="10" t="b">
        <f t="shared" si="11"/>
        <v>0</v>
      </c>
    </row>
    <row r="69" spans="1:19" hidden="1">
      <c r="A69" s="9">
        <v>42632</v>
      </c>
      <c r="B69" s="10">
        <f t="shared" si="6"/>
        <v>2</v>
      </c>
      <c r="C69" s="10">
        <f t="shared" si="8"/>
        <v>9</v>
      </c>
      <c r="D69" s="10">
        <f t="shared" si="9"/>
        <v>39</v>
      </c>
      <c r="F69" s="13">
        <v>0.3125</v>
      </c>
      <c r="G69" s="13">
        <v>0.6875</v>
      </c>
      <c r="H69" s="11">
        <f t="shared" si="7"/>
        <v>0.375</v>
      </c>
      <c r="I69" s="10" t="s">
        <v>74</v>
      </c>
      <c r="J69" s="13">
        <v>0.35416666666666669</v>
      </c>
      <c r="Q69" s="11">
        <f t="shared" si="10"/>
        <v>0.35416666666666669</v>
      </c>
      <c r="S69" s="10" t="b">
        <f t="shared" si="11"/>
        <v>0</v>
      </c>
    </row>
    <row r="70" spans="1:19" hidden="1">
      <c r="A70" s="9">
        <v>42633</v>
      </c>
      <c r="B70" s="10">
        <f t="shared" si="6"/>
        <v>3</v>
      </c>
      <c r="C70" s="10">
        <f t="shared" si="8"/>
        <v>9</v>
      </c>
      <c r="D70" s="10">
        <f t="shared" si="9"/>
        <v>39</v>
      </c>
      <c r="F70" s="13">
        <v>0.3125</v>
      </c>
      <c r="G70" s="13">
        <v>0.6875</v>
      </c>
      <c r="H70" s="11">
        <f t="shared" si="7"/>
        <v>0.375</v>
      </c>
      <c r="I70" s="10" t="s">
        <v>74</v>
      </c>
      <c r="J70" s="13">
        <v>0.27083333333333331</v>
      </c>
      <c r="K70" s="10" t="s">
        <v>84</v>
      </c>
      <c r="L70" s="13">
        <v>8.3333333333333329E-2</v>
      </c>
      <c r="Q70" s="11">
        <f t="shared" si="10"/>
        <v>0.35416666666666663</v>
      </c>
      <c r="S70" s="10" t="b">
        <f t="shared" si="11"/>
        <v>0</v>
      </c>
    </row>
    <row r="71" spans="1:19" hidden="1">
      <c r="A71" s="9">
        <v>42634</v>
      </c>
      <c r="B71" s="10">
        <f t="shared" si="6"/>
        <v>4</v>
      </c>
      <c r="C71" s="10">
        <f t="shared" si="8"/>
        <v>9</v>
      </c>
      <c r="D71" s="10">
        <f t="shared" si="9"/>
        <v>39</v>
      </c>
      <c r="F71" s="13">
        <v>0.3125</v>
      </c>
      <c r="G71" s="13">
        <v>0.6875</v>
      </c>
      <c r="H71" s="11">
        <f t="shared" si="7"/>
        <v>0.375</v>
      </c>
      <c r="I71" s="10" t="s">
        <v>157</v>
      </c>
      <c r="J71" s="13">
        <v>0.35416666666666669</v>
      </c>
      <c r="Q71" s="11">
        <f t="shared" si="10"/>
        <v>0.35416666666666669</v>
      </c>
      <c r="S71" s="10" t="b">
        <f t="shared" si="11"/>
        <v>0</v>
      </c>
    </row>
    <row r="72" spans="1:19" hidden="1">
      <c r="A72" s="9">
        <v>42635</v>
      </c>
      <c r="B72" s="10">
        <f t="shared" si="6"/>
        <v>5</v>
      </c>
      <c r="C72" s="10">
        <f t="shared" si="8"/>
        <v>9</v>
      </c>
      <c r="D72" s="10">
        <f t="shared" si="9"/>
        <v>39</v>
      </c>
      <c r="F72" s="13">
        <v>0.3125</v>
      </c>
      <c r="G72" s="13">
        <v>0.6875</v>
      </c>
      <c r="H72" s="11">
        <f t="shared" si="7"/>
        <v>0.375</v>
      </c>
      <c r="I72" s="10" t="s">
        <v>159</v>
      </c>
      <c r="J72" s="13">
        <v>0.35416666666666669</v>
      </c>
      <c r="Q72" s="11">
        <f t="shared" si="10"/>
        <v>0.35416666666666669</v>
      </c>
      <c r="S72" s="10" t="b">
        <f t="shared" si="11"/>
        <v>0</v>
      </c>
    </row>
    <row r="73" spans="1:19" hidden="1">
      <c r="A73" s="9">
        <v>42636</v>
      </c>
      <c r="B73" s="10">
        <f t="shared" si="6"/>
        <v>6</v>
      </c>
      <c r="C73" s="10">
        <f t="shared" si="8"/>
        <v>9</v>
      </c>
      <c r="D73" s="10">
        <f t="shared" si="9"/>
        <v>39</v>
      </c>
      <c r="F73" s="13">
        <v>0.3125</v>
      </c>
      <c r="G73" s="13">
        <v>0.6875</v>
      </c>
      <c r="H73" s="11">
        <f t="shared" si="7"/>
        <v>0.375</v>
      </c>
      <c r="I73" s="10" t="s">
        <v>153</v>
      </c>
      <c r="J73" s="13">
        <v>0.35416666666666669</v>
      </c>
      <c r="Q73" s="11">
        <f t="shared" si="10"/>
        <v>0.35416666666666669</v>
      </c>
      <c r="S73" s="10" t="b">
        <f t="shared" si="11"/>
        <v>0</v>
      </c>
    </row>
    <row r="74" spans="1:19" ht="27.6" hidden="1">
      <c r="A74" s="9">
        <v>42637</v>
      </c>
      <c r="B74" s="10">
        <f t="shared" ref="B74:B137" si="12">WEEKDAY(A74)</f>
        <v>7</v>
      </c>
      <c r="C74" s="10">
        <f t="shared" si="8"/>
        <v>9</v>
      </c>
      <c r="D74" s="10">
        <f t="shared" si="9"/>
        <v>39</v>
      </c>
      <c r="E74" s="12" t="s">
        <v>156</v>
      </c>
      <c r="F74" s="13">
        <v>0.3125</v>
      </c>
      <c r="G74" s="14">
        <v>0.66666666666666663</v>
      </c>
      <c r="H74" s="11">
        <f t="shared" si="7"/>
        <v>0.35416666666666663</v>
      </c>
      <c r="I74" s="10" t="s">
        <v>153</v>
      </c>
      <c r="J74" s="13">
        <v>0.35416666666666669</v>
      </c>
      <c r="Q74" s="11">
        <f t="shared" si="10"/>
        <v>0.35416666666666669</v>
      </c>
      <c r="S74" s="10" t="b">
        <f t="shared" si="11"/>
        <v>0</v>
      </c>
    </row>
    <row r="75" spans="1:19" hidden="1">
      <c r="A75" s="9">
        <v>42638</v>
      </c>
      <c r="B75" s="10">
        <f t="shared" si="12"/>
        <v>1</v>
      </c>
      <c r="C75" s="10">
        <f t="shared" si="8"/>
        <v>9</v>
      </c>
      <c r="D75" s="10">
        <f t="shared" si="9"/>
        <v>40</v>
      </c>
      <c r="H75" s="11" t="str">
        <f t="shared" si="7"/>
        <v/>
      </c>
      <c r="Q75" s="11" t="str">
        <f t="shared" si="10"/>
        <v/>
      </c>
      <c r="S75" s="10" t="b">
        <f t="shared" si="11"/>
        <v>0</v>
      </c>
    </row>
    <row r="76" spans="1:19" hidden="1">
      <c r="A76" s="9">
        <v>42639</v>
      </c>
      <c r="B76" s="10">
        <f t="shared" si="12"/>
        <v>2</v>
      </c>
      <c r="C76" s="10">
        <f t="shared" si="8"/>
        <v>9</v>
      </c>
      <c r="D76" s="10">
        <f t="shared" si="9"/>
        <v>40</v>
      </c>
      <c r="F76" s="13">
        <v>0.3125</v>
      </c>
      <c r="G76" s="13">
        <v>0.6875</v>
      </c>
      <c r="H76" s="11">
        <f t="shared" si="7"/>
        <v>0.375</v>
      </c>
      <c r="I76" s="10" t="s">
        <v>74</v>
      </c>
      <c r="J76" s="13">
        <v>0.35416666666666669</v>
      </c>
      <c r="Q76" s="11">
        <f t="shared" si="10"/>
        <v>0.35416666666666669</v>
      </c>
      <c r="S76" s="10" t="b">
        <f t="shared" si="11"/>
        <v>0</v>
      </c>
    </row>
    <row r="77" spans="1:19" hidden="1">
      <c r="A77" s="9">
        <v>42640</v>
      </c>
      <c r="B77" s="10">
        <f t="shared" si="12"/>
        <v>3</v>
      </c>
      <c r="C77" s="10">
        <f t="shared" si="8"/>
        <v>9</v>
      </c>
      <c r="D77" s="10">
        <f t="shared" si="9"/>
        <v>40</v>
      </c>
      <c r="F77" s="13">
        <v>0.3125</v>
      </c>
      <c r="G77" s="13">
        <v>0.6875</v>
      </c>
      <c r="H77" s="11">
        <f t="shared" si="7"/>
        <v>0.375</v>
      </c>
      <c r="I77" s="10" t="s">
        <v>157</v>
      </c>
      <c r="J77" s="13">
        <v>0.27083333333333331</v>
      </c>
      <c r="K77" s="10" t="s">
        <v>146</v>
      </c>
      <c r="L77" s="13">
        <v>8.3333333333333329E-2</v>
      </c>
      <c r="Q77" s="11">
        <f t="shared" si="10"/>
        <v>0.35416666666666663</v>
      </c>
      <c r="S77" s="10" t="b">
        <f t="shared" si="11"/>
        <v>0</v>
      </c>
    </row>
    <row r="78" spans="1:19" hidden="1">
      <c r="A78" s="9">
        <v>42641</v>
      </c>
      <c r="B78" s="10">
        <f t="shared" si="12"/>
        <v>4</v>
      </c>
      <c r="C78" s="10">
        <f t="shared" si="8"/>
        <v>9</v>
      </c>
      <c r="D78" s="10">
        <f t="shared" si="9"/>
        <v>40</v>
      </c>
      <c r="F78" s="13">
        <v>0.3125</v>
      </c>
      <c r="G78" s="13">
        <v>0.6875</v>
      </c>
      <c r="H78" s="11">
        <f t="shared" si="7"/>
        <v>0.375</v>
      </c>
      <c r="I78" s="10" t="s">
        <v>153</v>
      </c>
      <c r="J78" s="13">
        <v>0.35416666666666669</v>
      </c>
      <c r="Q78" s="11">
        <f t="shared" si="10"/>
        <v>0.35416666666666669</v>
      </c>
      <c r="S78" s="10" t="b">
        <f t="shared" si="11"/>
        <v>0</v>
      </c>
    </row>
    <row r="79" spans="1:19" hidden="1">
      <c r="A79" s="9">
        <v>42642</v>
      </c>
      <c r="B79" s="10">
        <f t="shared" si="12"/>
        <v>5</v>
      </c>
      <c r="C79" s="10">
        <f t="shared" si="8"/>
        <v>9</v>
      </c>
      <c r="D79" s="10">
        <f t="shared" si="9"/>
        <v>40</v>
      </c>
      <c r="F79" s="13">
        <v>0.3125</v>
      </c>
      <c r="G79" s="13">
        <v>0.6875</v>
      </c>
      <c r="H79" s="11">
        <f t="shared" si="7"/>
        <v>0.375</v>
      </c>
      <c r="I79" s="10" t="s">
        <v>153</v>
      </c>
      <c r="J79" s="13">
        <v>0.35416666666666669</v>
      </c>
      <c r="Q79" s="11">
        <f t="shared" si="10"/>
        <v>0.35416666666666669</v>
      </c>
      <c r="S79" s="10" t="b">
        <f t="shared" si="11"/>
        <v>0</v>
      </c>
    </row>
    <row r="80" spans="1:19" hidden="1">
      <c r="A80" s="9">
        <v>42643</v>
      </c>
      <c r="B80" s="10">
        <f t="shared" si="12"/>
        <v>6</v>
      </c>
      <c r="C80" s="10">
        <f t="shared" si="8"/>
        <v>9</v>
      </c>
      <c r="D80" s="10">
        <f t="shared" si="9"/>
        <v>40</v>
      </c>
      <c r="F80" s="13">
        <v>0.3125</v>
      </c>
      <c r="G80" s="13">
        <v>0.6875</v>
      </c>
      <c r="H80" s="11">
        <f t="shared" si="7"/>
        <v>0.375</v>
      </c>
      <c r="I80" s="10" t="s">
        <v>153</v>
      </c>
      <c r="J80" s="13">
        <v>0.35416666666666669</v>
      </c>
      <c r="Q80" s="11">
        <f t="shared" si="10"/>
        <v>0.35416666666666669</v>
      </c>
      <c r="S80" s="10" t="b">
        <f t="shared" si="11"/>
        <v>0</v>
      </c>
    </row>
    <row r="81" spans="1:19" hidden="1">
      <c r="A81" s="9">
        <v>42644</v>
      </c>
      <c r="B81" s="10">
        <f t="shared" si="12"/>
        <v>7</v>
      </c>
      <c r="C81" s="10">
        <f t="shared" si="8"/>
        <v>10</v>
      </c>
      <c r="D81" s="10">
        <f t="shared" si="9"/>
        <v>40</v>
      </c>
      <c r="E81" s="10"/>
      <c r="H81" s="11" t="str">
        <f t="shared" si="7"/>
        <v/>
      </c>
      <c r="Q81" s="11" t="str">
        <f t="shared" si="10"/>
        <v/>
      </c>
      <c r="S81" s="10" t="b">
        <f t="shared" si="11"/>
        <v>0</v>
      </c>
    </row>
    <row r="82" spans="1:19" hidden="1">
      <c r="A82" s="9">
        <v>42645</v>
      </c>
      <c r="B82" s="10">
        <f t="shared" si="12"/>
        <v>1</v>
      </c>
      <c r="C82" s="10">
        <f t="shared" si="8"/>
        <v>10</v>
      </c>
      <c r="D82" s="10">
        <f t="shared" si="9"/>
        <v>41</v>
      </c>
      <c r="E82" s="10"/>
      <c r="H82" s="11" t="str">
        <f t="shared" si="7"/>
        <v/>
      </c>
      <c r="Q82" s="11" t="str">
        <f t="shared" si="10"/>
        <v/>
      </c>
      <c r="S82" s="10" t="b">
        <f t="shared" si="11"/>
        <v>0</v>
      </c>
    </row>
    <row r="83" spans="1:19" hidden="1">
      <c r="A83" s="9">
        <v>42646</v>
      </c>
      <c r="B83" s="10">
        <f t="shared" si="12"/>
        <v>2</v>
      </c>
      <c r="C83" s="10">
        <f t="shared" si="8"/>
        <v>10</v>
      </c>
      <c r="D83" s="10">
        <f t="shared" si="9"/>
        <v>41</v>
      </c>
      <c r="E83" s="10"/>
      <c r="F83" s="13">
        <v>0.3125</v>
      </c>
      <c r="G83" s="13">
        <v>0.66666666666666663</v>
      </c>
      <c r="H83" s="11">
        <f t="shared" si="7"/>
        <v>0.35416666666666663</v>
      </c>
      <c r="I83" s="10" t="s">
        <v>162</v>
      </c>
      <c r="J83" s="13">
        <v>0.35416666666666669</v>
      </c>
      <c r="Q83" s="11">
        <f t="shared" si="10"/>
        <v>0.35416666666666669</v>
      </c>
      <c r="S83" s="10" t="b">
        <f t="shared" si="11"/>
        <v>0</v>
      </c>
    </row>
    <row r="84" spans="1:19" hidden="1">
      <c r="A84" s="9">
        <v>42647</v>
      </c>
      <c r="B84" s="10">
        <f t="shared" si="12"/>
        <v>3</v>
      </c>
      <c r="C84" s="10">
        <f t="shared" si="8"/>
        <v>10</v>
      </c>
      <c r="D84" s="10">
        <f t="shared" si="9"/>
        <v>41</v>
      </c>
      <c r="E84" s="10"/>
      <c r="F84" s="13">
        <v>0.3125</v>
      </c>
      <c r="G84" s="13">
        <v>0.66666666666666663</v>
      </c>
      <c r="H84" s="11">
        <f t="shared" si="7"/>
        <v>0.35416666666666663</v>
      </c>
      <c r="I84" s="10" t="s">
        <v>162</v>
      </c>
      <c r="J84" s="13">
        <v>0.27083333333333331</v>
      </c>
      <c r="K84" s="10" t="s">
        <v>146</v>
      </c>
      <c r="L84" s="13">
        <v>8.3333333333333329E-2</v>
      </c>
      <c r="Q84" s="11">
        <f t="shared" si="10"/>
        <v>0.35416666666666663</v>
      </c>
      <c r="S84" s="10" t="b">
        <f t="shared" si="11"/>
        <v>0</v>
      </c>
    </row>
    <row r="85" spans="1:19" hidden="1">
      <c r="A85" s="9">
        <v>42648</v>
      </c>
      <c r="B85" s="10">
        <f t="shared" si="12"/>
        <v>4</v>
      </c>
      <c r="C85" s="10">
        <f t="shared" si="8"/>
        <v>10</v>
      </c>
      <c r="D85" s="10">
        <f t="shared" si="9"/>
        <v>41</v>
      </c>
      <c r="E85" s="10"/>
      <c r="F85" s="13">
        <v>0.3125</v>
      </c>
      <c r="G85" s="13">
        <v>0.66666666666666663</v>
      </c>
      <c r="H85" s="11">
        <f t="shared" si="7"/>
        <v>0.35416666666666663</v>
      </c>
      <c r="I85" s="10" t="s">
        <v>162</v>
      </c>
      <c r="J85" s="13">
        <v>0.33333333333333331</v>
      </c>
      <c r="K85" s="10" t="s">
        <v>75</v>
      </c>
      <c r="L85" s="13">
        <v>2.0833333333333332E-2</v>
      </c>
      <c r="Q85" s="11">
        <f t="shared" si="10"/>
        <v>0.35416666666666663</v>
      </c>
      <c r="S85" s="10" t="b">
        <f t="shared" si="11"/>
        <v>0</v>
      </c>
    </row>
    <row r="86" spans="1:19" hidden="1">
      <c r="A86" s="9">
        <v>42649</v>
      </c>
      <c r="B86" s="10">
        <f t="shared" si="12"/>
        <v>5</v>
      </c>
      <c r="C86" s="10">
        <f t="shared" si="8"/>
        <v>10</v>
      </c>
      <c r="D86" s="10">
        <f t="shared" si="9"/>
        <v>41</v>
      </c>
      <c r="E86" s="10"/>
      <c r="F86" s="13">
        <v>0.3125</v>
      </c>
      <c r="G86" s="13">
        <v>0.66666666666666663</v>
      </c>
      <c r="H86" s="11">
        <f t="shared" si="7"/>
        <v>0.35416666666666663</v>
      </c>
      <c r="I86" s="10" t="s">
        <v>162</v>
      </c>
      <c r="J86" s="13">
        <v>0.1875</v>
      </c>
      <c r="K86" s="10" t="s">
        <v>74</v>
      </c>
      <c r="L86" s="13">
        <v>0.16666666666666666</v>
      </c>
      <c r="Q86" s="11">
        <f t="shared" si="10"/>
        <v>0.35416666666666663</v>
      </c>
      <c r="S86" s="10" t="b">
        <f t="shared" si="11"/>
        <v>0</v>
      </c>
    </row>
    <row r="87" spans="1:19" hidden="1">
      <c r="A87" s="9">
        <v>42650</v>
      </c>
      <c r="B87" s="10">
        <f t="shared" si="12"/>
        <v>6</v>
      </c>
      <c r="C87" s="10">
        <f t="shared" si="8"/>
        <v>10</v>
      </c>
      <c r="D87" s="10">
        <f t="shared" si="9"/>
        <v>41</v>
      </c>
      <c r="E87" s="10"/>
      <c r="F87" s="13">
        <v>0.3125</v>
      </c>
      <c r="G87" s="13">
        <v>0.66666666666666663</v>
      </c>
      <c r="H87" s="11">
        <f t="shared" si="7"/>
        <v>0.35416666666666663</v>
      </c>
      <c r="I87" s="10" t="s">
        <v>74</v>
      </c>
      <c r="J87" s="13">
        <v>0.3125</v>
      </c>
      <c r="K87" s="10" t="s">
        <v>163</v>
      </c>
      <c r="L87" s="13">
        <v>4.1666666666666664E-2</v>
      </c>
      <c r="N87" s="13"/>
      <c r="Q87" s="11">
        <f t="shared" si="10"/>
        <v>0.35416666666666669</v>
      </c>
      <c r="S87" s="10" t="b">
        <f t="shared" si="11"/>
        <v>0</v>
      </c>
    </row>
    <row r="88" spans="1:19" hidden="1">
      <c r="A88" s="9">
        <v>42651</v>
      </c>
      <c r="B88" s="10">
        <f t="shared" si="12"/>
        <v>7</v>
      </c>
      <c r="C88" s="10">
        <f t="shared" si="8"/>
        <v>10</v>
      </c>
      <c r="D88" s="10">
        <f t="shared" si="9"/>
        <v>41</v>
      </c>
      <c r="E88" s="10"/>
      <c r="H88" s="11" t="str">
        <f t="shared" si="7"/>
        <v/>
      </c>
      <c r="Q88" s="11" t="str">
        <f t="shared" si="10"/>
        <v/>
      </c>
      <c r="S88" s="10" t="b">
        <f t="shared" si="11"/>
        <v>0</v>
      </c>
    </row>
    <row r="89" spans="1:19" hidden="1">
      <c r="A89" s="9">
        <v>42652</v>
      </c>
      <c r="B89" s="10">
        <f t="shared" si="12"/>
        <v>1</v>
      </c>
      <c r="C89" s="10">
        <f t="shared" si="8"/>
        <v>10</v>
      </c>
      <c r="D89" s="10">
        <f t="shared" si="9"/>
        <v>42</v>
      </c>
      <c r="E89" s="10"/>
      <c r="H89" s="11" t="str">
        <f t="shared" si="7"/>
        <v/>
      </c>
      <c r="Q89" s="11" t="str">
        <f t="shared" si="10"/>
        <v/>
      </c>
      <c r="S89" s="10" t="b">
        <f t="shared" si="11"/>
        <v>0</v>
      </c>
    </row>
    <row r="90" spans="1:19" hidden="1">
      <c r="A90" s="9">
        <v>42653</v>
      </c>
      <c r="B90" s="10">
        <f t="shared" si="12"/>
        <v>2</v>
      </c>
      <c r="C90" s="10">
        <f t="shared" si="8"/>
        <v>10</v>
      </c>
      <c r="D90" s="10">
        <f t="shared" si="9"/>
        <v>42</v>
      </c>
      <c r="E90" s="10"/>
      <c r="F90" s="13">
        <v>0.3125</v>
      </c>
      <c r="G90" s="13">
        <v>0.66666666666666663</v>
      </c>
      <c r="H90" s="11">
        <f t="shared" si="7"/>
        <v>0.35416666666666663</v>
      </c>
      <c r="I90" s="10" t="s">
        <v>162</v>
      </c>
      <c r="J90" s="13">
        <v>0.35416666666666669</v>
      </c>
      <c r="Q90" s="11">
        <f t="shared" si="10"/>
        <v>0.35416666666666669</v>
      </c>
      <c r="S90" s="10" t="b">
        <f t="shared" si="11"/>
        <v>0</v>
      </c>
    </row>
    <row r="91" spans="1:19" hidden="1">
      <c r="A91" s="9">
        <v>42654</v>
      </c>
      <c r="B91" s="10">
        <f t="shared" si="12"/>
        <v>3</v>
      </c>
      <c r="C91" s="10">
        <f t="shared" si="8"/>
        <v>10</v>
      </c>
      <c r="D91" s="10">
        <f t="shared" si="9"/>
        <v>42</v>
      </c>
      <c r="E91" s="10"/>
      <c r="F91" s="13">
        <v>0.3125</v>
      </c>
      <c r="G91" s="13">
        <v>0.66666666666666663</v>
      </c>
      <c r="H91" s="11">
        <f t="shared" si="7"/>
        <v>0.35416666666666663</v>
      </c>
      <c r="I91" s="10" t="s">
        <v>146</v>
      </c>
      <c r="J91" s="13">
        <v>8.3333333333333329E-2</v>
      </c>
      <c r="K91" s="10" t="s">
        <v>162</v>
      </c>
      <c r="L91" s="13">
        <v>0.27083333333333331</v>
      </c>
      <c r="Q91" s="11">
        <f t="shared" si="10"/>
        <v>0.35416666666666663</v>
      </c>
      <c r="S91" s="10" t="b">
        <f t="shared" si="11"/>
        <v>0</v>
      </c>
    </row>
    <row r="92" spans="1:19" hidden="1">
      <c r="A92" s="9">
        <v>42655</v>
      </c>
      <c r="B92" s="10">
        <f t="shared" si="12"/>
        <v>4</v>
      </c>
      <c r="C92" s="10">
        <f t="shared" si="8"/>
        <v>10</v>
      </c>
      <c r="D92" s="10">
        <f t="shared" si="9"/>
        <v>42</v>
      </c>
      <c r="E92" s="10" t="s">
        <v>16</v>
      </c>
      <c r="H92" s="11" t="str">
        <f t="shared" si="7"/>
        <v/>
      </c>
      <c r="Q92" s="11" t="str">
        <f t="shared" si="10"/>
        <v/>
      </c>
      <c r="S92" s="10" t="b">
        <f t="shared" si="11"/>
        <v>0</v>
      </c>
    </row>
    <row r="93" spans="1:19" hidden="1">
      <c r="A93" s="9">
        <v>42656</v>
      </c>
      <c r="B93" s="10">
        <f t="shared" si="12"/>
        <v>5</v>
      </c>
      <c r="C93" s="10">
        <f t="shared" si="8"/>
        <v>10</v>
      </c>
      <c r="D93" s="10">
        <f t="shared" si="9"/>
        <v>42</v>
      </c>
      <c r="E93" s="10"/>
      <c r="F93" s="13">
        <v>0.3125</v>
      </c>
      <c r="G93" s="13">
        <v>0.66666666666666663</v>
      </c>
      <c r="H93" s="11">
        <f t="shared" si="7"/>
        <v>0.35416666666666663</v>
      </c>
      <c r="I93" s="10" t="s">
        <v>157</v>
      </c>
      <c r="J93" s="13">
        <v>0.35416666666666669</v>
      </c>
      <c r="Q93" s="11">
        <f t="shared" si="10"/>
        <v>0.35416666666666669</v>
      </c>
      <c r="S93" s="10" t="b">
        <f t="shared" si="11"/>
        <v>0</v>
      </c>
    </row>
    <row r="94" spans="1:19" hidden="1">
      <c r="A94" s="9">
        <v>42657</v>
      </c>
      <c r="B94" s="10">
        <f t="shared" si="12"/>
        <v>6</v>
      </c>
      <c r="C94" s="10">
        <f t="shared" si="8"/>
        <v>10</v>
      </c>
      <c r="D94" s="10">
        <f t="shared" si="9"/>
        <v>42</v>
      </c>
      <c r="E94" s="10"/>
      <c r="F94" s="13">
        <v>0.3125</v>
      </c>
      <c r="G94" s="13">
        <v>0.66666666666666663</v>
      </c>
      <c r="H94" s="11">
        <f t="shared" si="7"/>
        <v>0.35416666666666663</v>
      </c>
      <c r="I94" s="10" t="s">
        <v>146</v>
      </c>
      <c r="J94" s="13">
        <v>0.16666666666666666</v>
      </c>
      <c r="K94" s="10" t="s">
        <v>74</v>
      </c>
      <c r="L94" s="13">
        <v>0.1875</v>
      </c>
      <c r="Q94" s="11">
        <f t="shared" si="10"/>
        <v>0.35416666666666663</v>
      </c>
      <c r="S94" s="10" t="b">
        <f t="shared" si="11"/>
        <v>0</v>
      </c>
    </row>
    <row r="95" spans="1:19" hidden="1">
      <c r="A95" s="9">
        <v>42658</v>
      </c>
      <c r="B95" s="10">
        <f t="shared" si="12"/>
        <v>7</v>
      </c>
      <c r="C95" s="10">
        <f t="shared" si="8"/>
        <v>10</v>
      </c>
      <c r="D95" s="10">
        <f t="shared" si="9"/>
        <v>42</v>
      </c>
      <c r="E95" s="10"/>
      <c r="H95" s="11" t="str">
        <f t="shared" si="7"/>
        <v/>
      </c>
      <c r="Q95" s="11" t="str">
        <f t="shared" si="10"/>
        <v/>
      </c>
      <c r="S95" s="10" t="b">
        <f t="shared" si="11"/>
        <v>0</v>
      </c>
    </row>
    <row r="96" spans="1:19" hidden="1">
      <c r="A96" s="9">
        <v>42659</v>
      </c>
      <c r="B96" s="10">
        <f t="shared" si="12"/>
        <v>1</v>
      </c>
      <c r="C96" s="10">
        <f t="shared" si="8"/>
        <v>10</v>
      </c>
      <c r="D96" s="10">
        <f t="shared" si="9"/>
        <v>43</v>
      </c>
      <c r="E96" s="10"/>
      <c r="H96" s="11" t="str">
        <f t="shared" si="7"/>
        <v/>
      </c>
      <c r="Q96" s="11" t="str">
        <f t="shared" si="10"/>
        <v/>
      </c>
      <c r="S96" s="10" t="b">
        <f t="shared" si="11"/>
        <v>0</v>
      </c>
    </row>
    <row r="97" spans="1:19" hidden="1">
      <c r="A97" s="9">
        <v>42660</v>
      </c>
      <c r="B97" s="10">
        <f t="shared" si="12"/>
        <v>2</v>
      </c>
      <c r="C97" s="10">
        <f t="shared" si="8"/>
        <v>10</v>
      </c>
      <c r="D97" s="10">
        <f t="shared" si="9"/>
        <v>43</v>
      </c>
      <c r="E97" s="10"/>
      <c r="F97" s="13">
        <v>0.3125</v>
      </c>
      <c r="G97" s="13">
        <v>0.66666666666666663</v>
      </c>
      <c r="H97" s="11">
        <f t="shared" si="7"/>
        <v>0.35416666666666663</v>
      </c>
      <c r="I97" s="10" t="s">
        <v>74</v>
      </c>
      <c r="J97" s="13">
        <v>0.35416666666666669</v>
      </c>
      <c r="Q97" s="11">
        <f t="shared" si="10"/>
        <v>0.35416666666666669</v>
      </c>
      <c r="S97" s="10" t="b">
        <f t="shared" si="11"/>
        <v>0</v>
      </c>
    </row>
    <row r="98" spans="1:19" hidden="1">
      <c r="A98" s="9">
        <v>42661</v>
      </c>
      <c r="B98" s="10">
        <f t="shared" si="12"/>
        <v>3</v>
      </c>
      <c r="C98" s="10">
        <f t="shared" si="8"/>
        <v>10</v>
      </c>
      <c r="D98" s="10">
        <f t="shared" si="9"/>
        <v>43</v>
      </c>
      <c r="E98" s="10"/>
      <c r="F98" s="13">
        <v>0.3125</v>
      </c>
      <c r="G98" s="13">
        <v>0.66666666666666663</v>
      </c>
      <c r="H98" s="11">
        <f t="shared" si="7"/>
        <v>0.35416666666666663</v>
      </c>
      <c r="I98" s="10" t="s">
        <v>146</v>
      </c>
      <c r="J98" s="13">
        <v>0.125</v>
      </c>
      <c r="K98" s="10" t="s">
        <v>149</v>
      </c>
      <c r="L98" s="13">
        <v>0.1875</v>
      </c>
      <c r="M98" s="10" t="s">
        <v>85</v>
      </c>
      <c r="N98" s="13">
        <v>4.1666666666666664E-2</v>
      </c>
      <c r="Q98" s="11">
        <f t="shared" si="10"/>
        <v>0.35416666666666669</v>
      </c>
      <c r="S98" s="10" t="b">
        <f t="shared" si="11"/>
        <v>0</v>
      </c>
    </row>
    <row r="99" spans="1:19" hidden="1">
      <c r="A99" s="9">
        <v>42662</v>
      </c>
      <c r="B99" s="10">
        <f t="shared" si="12"/>
        <v>4</v>
      </c>
      <c r="C99" s="10">
        <f t="shared" si="8"/>
        <v>10</v>
      </c>
      <c r="D99" s="10">
        <f t="shared" si="9"/>
        <v>43</v>
      </c>
      <c r="E99" s="10"/>
      <c r="F99" s="13">
        <v>0.3125</v>
      </c>
      <c r="G99" s="13">
        <v>0.66666666666666663</v>
      </c>
      <c r="H99" s="11">
        <f t="shared" si="7"/>
        <v>0.35416666666666663</v>
      </c>
      <c r="I99" s="10" t="s">
        <v>157</v>
      </c>
      <c r="J99" s="13">
        <v>0.35416666666666669</v>
      </c>
      <c r="Q99" s="11">
        <f t="shared" si="10"/>
        <v>0.35416666666666669</v>
      </c>
      <c r="S99" s="10" t="b">
        <f t="shared" si="11"/>
        <v>0</v>
      </c>
    </row>
    <row r="100" spans="1:19" hidden="1">
      <c r="A100" s="9">
        <v>42663</v>
      </c>
      <c r="B100" s="10">
        <f t="shared" si="12"/>
        <v>5</v>
      </c>
      <c r="C100" s="10">
        <f t="shared" si="8"/>
        <v>10</v>
      </c>
      <c r="D100" s="10">
        <f t="shared" si="9"/>
        <v>43</v>
      </c>
      <c r="E100" s="10"/>
      <c r="F100" s="13">
        <v>0.3125</v>
      </c>
      <c r="G100" s="13">
        <v>0.66666666666666663</v>
      </c>
      <c r="H100" s="11">
        <f t="shared" si="7"/>
        <v>0.35416666666666663</v>
      </c>
      <c r="I100" s="10" t="s">
        <v>74</v>
      </c>
      <c r="J100" s="13">
        <v>0.35416666666666669</v>
      </c>
      <c r="Q100" s="11">
        <f t="shared" si="10"/>
        <v>0.35416666666666669</v>
      </c>
      <c r="S100" s="10" t="b">
        <f t="shared" si="11"/>
        <v>0</v>
      </c>
    </row>
    <row r="101" spans="1:19" hidden="1">
      <c r="A101" s="9">
        <v>42664</v>
      </c>
      <c r="B101" s="10">
        <f t="shared" si="12"/>
        <v>6</v>
      </c>
      <c r="C101" s="10">
        <f t="shared" si="8"/>
        <v>10</v>
      </c>
      <c r="D101" s="10">
        <f t="shared" si="9"/>
        <v>43</v>
      </c>
      <c r="E101" s="10"/>
      <c r="F101" s="13">
        <v>0.3125</v>
      </c>
      <c r="G101" s="13">
        <v>0.66666666666666663</v>
      </c>
      <c r="H101" s="11">
        <f t="shared" si="7"/>
        <v>0.35416666666666663</v>
      </c>
      <c r="I101" s="10" t="s">
        <v>157</v>
      </c>
      <c r="J101" s="13">
        <v>0.35416666666666669</v>
      </c>
      <c r="Q101" s="11">
        <f t="shared" si="10"/>
        <v>0.35416666666666669</v>
      </c>
      <c r="S101" s="10" t="b">
        <f t="shared" si="11"/>
        <v>0</v>
      </c>
    </row>
    <row r="102" spans="1:19" hidden="1">
      <c r="A102" s="9">
        <v>42665</v>
      </c>
      <c r="B102" s="10">
        <f t="shared" si="12"/>
        <v>7</v>
      </c>
      <c r="C102" s="10">
        <f t="shared" si="8"/>
        <v>10</v>
      </c>
      <c r="D102" s="10">
        <f t="shared" si="9"/>
        <v>43</v>
      </c>
      <c r="E102" s="10"/>
      <c r="H102" s="11" t="str">
        <f t="shared" si="7"/>
        <v/>
      </c>
      <c r="Q102" s="11" t="str">
        <f t="shared" si="10"/>
        <v/>
      </c>
      <c r="S102" s="10" t="b">
        <f t="shared" si="11"/>
        <v>0</v>
      </c>
    </row>
    <row r="103" spans="1:19" hidden="1">
      <c r="A103" s="9">
        <v>42666</v>
      </c>
      <c r="B103" s="10">
        <f t="shared" si="12"/>
        <v>1</v>
      </c>
      <c r="C103" s="10">
        <f t="shared" si="8"/>
        <v>10</v>
      </c>
      <c r="D103" s="10">
        <f t="shared" si="9"/>
        <v>44</v>
      </c>
      <c r="E103" s="10"/>
      <c r="H103" s="11" t="str">
        <f t="shared" si="7"/>
        <v/>
      </c>
      <c r="Q103" s="11" t="str">
        <f t="shared" si="10"/>
        <v/>
      </c>
      <c r="S103" s="10" t="b">
        <f t="shared" si="11"/>
        <v>0</v>
      </c>
    </row>
    <row r="104" spans="1:19" hidden="1">
      <c r="A104" s="9">
        <v>42667</v>
      </c>
      <c r="B104" s="10">
        <f t="shared" si="12"/>
        <v>2</v>
      </c>
      <c r="C104" s="10">
        <f t="shared" si="8"/>
        <v>10</v>
      </c>
      <c r="D104" s="10">
        <f t="shared" si="9"/>
        <v>44</v>
      </c>
      <c r="E104" s="10"/>
      <c r="F104" s="13">
        <v>0.3125</v>
      </c>
      <c r="G104" s="13">
        <v>0.66666666666666663</v>
      </c>
      <c r="H104" s="11">
        <f t="shared" si="7"/>
        <v>0.35416666666666663</v>
      </c>
      <c r="I104" s="10" t="s">
        <v>74</v>
      </c>
      <c r="J104" s="13">
        <v>0.35416666666666669</v>
      </c>
      <c r="Q104" s="11">
        <f t="shared" si="10"/>
        <v>0.35416666666666669</v>
      </c>
      <c r="S104" s="10" t="b">
        <f t="shared" si="11"/>
        <v>0</v>
      </c>
    </row>
    <row r="105" spans="1:19" hidden="1">
      <c r="A105" s="9">
        <v>42668</v>
      </c>
      <c r="B105" s="10">
        <f t="shared" si="12"/>
        <v>3</v>
      </c>
      <c r="C105" s="10">
        <f t="shared" si="8"/>
        <v>10</v>
      </c>
      <c r="D105" s="10">
        <f t="shared" si="9"/>
        <v>44</v>
      </c>
      <c r="E105" s="10"/>
      <c r="F105" s="13">
        <v>0.3125</v>
      </c>
      <c r="G105" s="13">
        <v>0.66666666666666663</v>
      </c>
      <c r="H105" s="11">
        <f t="shared" si="7"/>
        <v>0.35416666666666663</v>
      </c>
      <c r="I105" s="10" t="s">
        <v>74</v>
      </c>
      <c r="J105" s="13">
        <v>0.27083333333333331</v>
      </c>
      <c r="K105" s="10" t="s">
        <v>146</v>
      </c>
      <c r="L105" s="13">
        <v>8.3333333333333329E-2</v>
      </c>
      <c r="Q105" s="11">
        <f t="shared" si="10"/>
        <v>0.35416666666666663</v>
      </c>
      <c r="S105" s="10" t="b">
        <f t="shared" si="11"/>
        <v>0</v>
      </c>
    </row>
    <row r="106" spans="1:19" hidden="1">
      <c r="A106" s="9">
        <v>42669</v>
      </c>
      <c r="B106" s="10">
        <f t="shared" si="12"/>
        <v>4</v>
      </c>
      <c r="C106" s="10">
        <f t="shared" si="8"/>
        <v>10</v>
      </c>
      <c r="D106" s="10">
        <f t="shared" si="9"/>
        <v>44</v>
      </c>
      <c r="E106" s="10"/>
      <c r="F106" s="13">
        <v>0.3125</v>
      </c>
      <c r="G106" s="13">
        <v>0.66666666666666663</v>
      </c>
      <c r="H106" s="11">
        <f t="shared" si="7"/>
        <v>0.35416666666666663</v>
      </c>
      <c r="I106" s="10" t="s">
        <v>74</v>
      </c>
      <c r="J106" s="13">
        <v>0.35416666666666669</v>
      </c>
      <c r="Q106" s="11">
        <f t="shared" si="10"/>
        <v>0.35416666666666669</v>
      </c>
      <c r="S106" s="10" t="b">
        <f t="shared" si="11"/>
        <v>0</v>
      </c>
    </row>
    <row r="107" spans="1:19" hidden="1">
      <c r="A107" s="9">
        <v>42670</v>
      </c>
      <c r="B107" s="10">
        <f t="shared" si="12"/>
        <v>5</v>
      </c>
      <c r="C107" s="10">
        <f t="shared" si="8"/>
        <v>10</v>
      </c>
      <c r="D107" s="10">
        <f t="shared" si="9"/>
        <v>44</v>
      </c>
      <c r="E107" s="10"/>
      <c r="F107" s="13">
        <v>0.3125</v>
      </c>
      <c r="G107" s="13">
        <v>0.66666666666666663</v>
      </c>
      <c r="H107" s="11">
        <f t="shared" si="7"/>
        <v>0.35416666666666663</v>
      </c>
      <c r="I107" s="10" t="s">
        <v>74</v>
      </c>
      <c r="J107" s="13">
        <v>0.35416666666666669</v>
      </c>
      <c r="Q107" s="11">
        <f t="shared" si="10"/>
        <v>0.35416666666666669</v>
      </c>
      <c r="S107" s="10" t="b">
        <f t="shared" si="11"/>
        <v>0</v>
      </c>
    </row>
    <row r="108" spans="1:19" hidden="1">
      <c r="A108" s="9">
        <v>42671</v>
      </c>
      <c r="B108" s="10">
        <f t="shared" si="12"/>
        <v>6</v>
      </c>
      <c r="C108" s="10">
        <f t="shared" si="8"/>
        <v>10</v>
      </c>
      <c r="D108" s="10">
        <f t="shared" si="9"/>
        <v>44</v>
      </c>
      <c r="E108" s="10"/>
      <c r="F108" s="13">
        <v>0.3125</v>
      </c>
      <c r="G108" s="13">
        <v>0.66666666666666663</v>
      </c>
      <c r="H108" s="11">
        <f t="shared" si="7"/>
        <v>0.35416666666666663</v>
      </c>
      <c r="I108" s="10" t="s">
        <v>74</v>
      </c>
      <c r="J108" s="13">
        <v>0.35416666666666669</v>
      </c>
      <c r="Q108" s="11">
        <f t="shared" si="10"/>
        <v>0.35416666666666669</v>
      </c>
      <c r="S108" s="10" t="b">
        <f t="shared" si="11"/>
        <v>0</v>
      </c>
    </row>
    <row r="109" spans="1:19" ht="41.4" hidden="1">
      <c r="A109" s="9">
        <v>42672</v>
      </c>
      <c r="B109" s="10">
        <f t="shared" si="12"/>
        <v>7</v>
      </c>
      <c r="C109" s="10">
        <f t="shared" si="8"/>
        <v>10</v>
      </c>
      <c r="D109" s="10">
        <f t="shared" si="9"/>
        <v>44</v>
      </c>
      <c r="E109" s="12" t="s">
        <v>164</v>
      </c>
      <c r="F109" s="13">
        <v>0.3125</v>
      </c>
      <c r="G109" s="13">
        <v>0.66666666666666663</v>
      </c>
      <c r="H109" s="11">
        <f t="shared" si="7"/>
        <v>0.35416666666666663</v>
      </c>
      <c r="I109" s="10" t="s">
        <v>157</v>
      </c>
      <c r="J109" s="13">
        <v>0.35416666666666669</v>
      </c>
      <c r="Q109" s="11">
        <f t="shared" si="10"/>
        <v>0.35416666666666669</v>
      </c>
      <c r="S109" s="10" t="b">
        <f t="shared" si="11"/>
        <v>0</v>
      </c>
    </row>
    <row r="110" spans="1:19" hidden="1">
      <c r="A110" s="9">
        <v>42673</v>
      </c>
      <c r="B110" s="10">
        <f t="shared" si="12"/>
        <v>1</v>
      </c>
      <c r="C110" s="10">
        <f t="shared" si="8"/>
        <v>10</v>
      </c>
      <c r="D110" s="10">
        <f t="shared" si="9"/>
        <v>45</v>
      </c>
      <c r="E110" s="10"/>
      <c r="H110" s="11" t="str">
        <f t="shared" si="7"/>
        <v/>
      </c>
      <c r="Q110" s="11" t="str">
        <f t="shared" si="10"/>
        <v/>
      </c>
      <c r="S110" s="10" t="b">
        <f t="shared" si="11"/>
        <v>0</v>
      </c>
    </row>
    <row r="111" spans="1:19" hidden="1">
      <c r="A111" s="9">
        <v>42674</v>
      </c>
      <c r="B111" s="10">
        <f t="shared" si="12"/>
        <v>2</v>
      </c>
      <c r="C111" s="10">
        <f t="shared" si="8"/>
        <v>10</v>
      </c>
      <c r="D111" s="10">
        <f t="shared" si="9"/>
        <v>45</v>
      </c>
      <c r="E111" s="10" t="s">
        <v>80</v>
      </c>
      <c r="H111" s="11" t="str">
        <f t="shared" si="7"/>
        <v/>
      </c>
      <c r="Q111" s="11" t="str">
        <f t="shared" si="10"/>
        <v/>
      </c>
      <c r="S111" s="10" t="b">
        <f t="shared" si="11"/>
        <v>0</v>
      </c>
    </row>
    <row r="112" spans="1:19" hidden="1">
      <c r="A112" s="9">
        <v>42675</v>
      </c>
      <c r="B112" s="10">
        <f t="shared" si="12"/>
        <v>3</v>
      </c>
      <c r="C112" s="10">
        <f t="shared" si="8"/>
        <v>11</v>
      </c>
      <c r="D112" s="10">
        <f t="shared" si="9"/>
        <v>45</v>
      </c>
      <c r="E112" s="10" t="s">
        <v>80</v>
      </c>
      <c r="H112" s="11" t="str">
        <f t="shared" si="7"/>
        <v/>
      </c>
      <c r="Q112" s="11" t="str">
        <f t="shared" si="10"/>
        <v/>
      </c>
      <c r="S112" s="10" t="b">
        <f t="shared" si="11"/>
        <v>0</v>
      </c>
    </row>
    <row r="113" spans="1:19" hidden="1">
      <c r="A113" s="9">
        <v>42676</v>
      </c>
      <c r="B113" s="10">
        <f t="shared" si="12"/>
        <v>4</v>
      </c>
      <c r="C113" s="10">
        <f t="shared" si="8"/>
        <v>11</v>
      </c>
      <c r="D113" s="10">
        <f t="shared" si="9"/>
        <v>45</v>
      </c>
      <c r="E113" s="10"/>
      <c r="F113" s="13">
        <v>0.3125</v>
      </c>
      <c r="G113" s="13">
        <v>0.66666666666666663</v>
      </c>
      <c r="H113" s="11">
        <f t="shared" si="7"/>
        <v>0.35416666666666663</v>
      </c>
      <c r="I113" s="10" t="s">
        <v>74</v>
      </c>
      <c r="J113" s="13">
        <v>0.35416666666666669</v>
      </c>
      <c r="Q113" s="11">
        <f t="shared" si="10"/>
        <v>0.35416666666666669</v>
      </c>
      <c r="S113" s="10" t="b">
        <f t="shared" si="11"/>
        <v>0</v>
      </c>
    </row>
    <row r="114" spans="1:19" hidden="1">
      <c r="A114" s="9">
        <v>42677</v>
      </c>
      <c r="B114" s="10">
        <f t="shared" si="12"/>
        <v>5</v>
      </c>
      <c r="C114" s="10">
        <f t="shared" si="8"/>
        <v>11</v>
      </c>
      <c r="D114" s="10">
        <f t="shared" si="9"/>
        <v>45</v>
      </c>
      <c r="E114" s="10"/>
      <c r="F114" s="13">
        <v>0.3125</v>
      </c>
      <c r="G114" s="13">
        <v>0.66666666666666663</v>
      </c>
      <c r="H114" s="11">
        <f t="shared" si="7"/>
        <v>0.35416666666666663</v>
      </c>
      <c r="I114" s="10" t="s">
        <v>74</v>
      </c>
      <c r="J114" s="13">
        <v>0.35416666666666669</v>
      </c>
      <c r="Q114" s="11">
        <f t="shared" si="10"/>
        <v>0.35416666666666669</v>
      </c>
      <c r="S114" s="10" t="b">
        <f t="shared" si="11"/>
        <v>0</v>
      </c>
    </row>
    <row r="115" spans="1:19" hidden="1">
      <c r="A115" s="9">
        <v>42678</v>
      </c>
      <c r="B115" s="10">
        <f t="shared" si="12"/>
        <v>6</v>
      </c>
      <c r="C115" s="10">
        <f t="shared" si="8"/>
        <v>11</v>
      </c>
      <c r="D115" s="10">
        <f t="shared" si="9"/>
        <v>45</v>
      </c>
      <c r="E115" s="10"/>
      <c r="F115" s="13">
        <v>0.3125</v>
      </c>
      <c r="G115" s="13">
        <v>0.66666666666666663</v>
      </c>
      <c r="H115" s="11">
        <f t="shared" si="7"/>
        <v>0.35416666666666663</v>
      </c>
      <c r="I115" s="10" t="s">
        <v>74</v>
      </c>
      <c r="J115" s="13">
        <v>0.35416666666666669</v>
      </c>
      <c r="Q115" s="11">
        <f t="shared" si="10"/>
        <v>0.35416666666666669</v>
      </c>
      <c r="S115" s="10" t="b">
        <f t="shared" si="11"/>
        <v>0</v>
      </c>
    </row>
    <row r="116" spans="1:19" hidden="1">
      <c r="A116" s="9">
        <v>42679</v>
      </c>
      <c r="B116" s="10">
        <f t="shared" si="12"/>
        <v>7</v>
      </c>
      <c r="C116" s="10">
        <f t="shared" si="8"/>
        <v>11</v>
      </c>
      <c r="D116" s="10">
        <f t="shared" si="9"/>
        <v>45</v>
      </c>
      <c r="E116" s="10"/>
      <c r="H116" s="11" t="str">
        <f t="shared" si="7"/>
        <v/>
      </c>
      <c r="Q116" s="11" t="str">
        <f t="shared" si="10"/>
        <v/>
      </c>
      <c r="S116" s="10" t="b">
        <f t="shared" si="11"/>
        <v>0</v>
      </c>
    </row>
    <row r="117" spans="1:19" hidden="1">
      <c r="A117" s="9">
        <v>42680</v>
      </c>
      <c r="B117" s="10">
        <f t="shared" si="12"/>
        <v>1</v>
      </c>
      <c r="C117" s="10">
        <f t="shared" si="8"/>
        <v>11</v>
      </c>
      <c r="D117" s="10">
        <f t="shared" si="9"/>
        <v>46</v>
      </c>
      <c r="E117" s="10"/>
      <c r="H117" s="11" t="str">
        <f t="shared" si="7"/>
        <v/>
      </c>
      <c r="Q117" s="11" t="str">
        <f t="shared" si="10"/>
        <v/>
      </c>
      <c r="S117" s="10" t="b">
        <f t="shared" si="11"/>
        <v>0</v>
      </c>
    </row>
    <row r="118" spans="1:19" hidden="1">
      <c r="A118" s="9">
        <v>42681</v>
      </c>
      <c r="B118" s="10">
        <f t="shared" si="12"/>
        <v>2</v>
      </c>
      <c r="C118" s="10">
        <f t="shared" si="8"/>
        <v>11</v>
      </c>
      <c r="D118" s="10">
        <f t="shared" si="9"/>
        <v>46</v>
      </c>
      <c r="E118" s="10"/>
      <c r="F118" s="13">
        <v>0.3125</v>
      </c>
      <c r="G118" s="13">
        <v>0.66666666666666663</v>
      </c>
      <c r="H118" s="11">
        <f t="shared" si="7"/>
        <v>0.35416666666666663</v>
      </c>
      <c r="I118" s="10" t="s">
        <v>74</v>
      </c>
      <c r="J118" s="13">
        <v>0.35416666666666669</v>
      </c>
      <c r="Q118" s="11">
        <f t="shared" si="10"/>
        <v>0.35416666666666669</v>
      </c>
      <c r="S118" s="10" t="b">
        <f t="shared" si="11"/>
        <v>0</v>
      </c>
    </row>
    <row r="119" spans="1:19" hidden="1">
      <c r="A119" s="9">
        <v>42682</v>
      </c>
      <c r="B119" s="10">
        <f t="shared" si="12"/>
        <v>3</v>
      </c>
      <c r="C119" s="10">
        <f t="shared" si="8"/>
        <v>11</v>
      </c>
      <c r="D119" s="10">
        <f t="shared" si="9"/>
        <v>46</v>
      </c>
      <c r="E119" s="10"/>
      <c r="F119" s="13">
        <v>0.3125</v>
      </c>
      <c r="G119" s="13">
        <v>0.66666666666666663</v>
      </c>
      <c r="H119" s="11">
        <f t="shared" si="7"/>
        <v>0.35416666666666663</v>
      </c>
      <c r="I119" s="10" t="s">
        <v>74</v>
      </c>
      <c r="J119" s="13">
        <v>0.27083333333333331</v>
      </c>
      <c r="K119" s="10" t="s">
        <v>146</v>
      </c>
      <c r="L119" s="13">
        <v>8.3333333333333329E-2</v>
      </c>
      <c r="Q119" s="11">
        <f t="shared" si="10"/>
        <v>0.35416666666666663</v>
      </c>
      <c r="S119" s="10" t="b">
        <f t="shared" si="11"/>
        <v>0</v>
      </c>
    </row>
    <row r="120" spans="1:19" hidden="1">
      <c r="A120" s="9">
        <v>42683</v>
      </c>
      <c r="B120" s="10">
        <f t="shared" si="12"/>
        <v>4</v>
      </c>
      <c r="C120" s="10">
        <f t="shared" si="8"/>
        <v>11</v>
      </c>
      <c r="D120" s="10">
        <f t="shared" si="9"/>
        <v>46</v>
      </c>
      <c r="E120" s="10"/>
      <c r="F120" s="13">
        <v>0.3125</v>
      </c>
      <c r="G120" s="13">
        <v>0.66666666666666663</v>
      </c>
      <c r="H120" s="11">
        <f t="shared" si="7"/>
        <v>0.35416666666666663</v>
      </c>
      <c r="I120" s="10" t="s">
        <v>74</v>
      </c>
      <c r="J120" s="13">
        <v>0.35416666666666669</v>
      </c>
      <c r="Q120" s="11">
        <f t="shared" si="10"/>
        <v>0.35416666666666669</v>
      </c>
      <c r="S120" s="10" t="b">
        <f t="shared" si="11"/>
        <v>0</v>
      </c>
    </row>
    <row r="121" spans="1:19" hidden="1">
      <c r="A121" s="9">
        <v>42684</v>
      </c>
      <c r="B121" s="10">
        <f t="shared" si="12"/>
        <v>5</v>
      </c>
      <c r="C121" s="10">
        <f t="shared" si="8"/>
        <v>11</v>
      </c>
      <c r="D121" s="10">
        <f t="shared" si="9"/>
        <v>46</v>
      </c>
      <c r="E121" s="10"/>
      <c r="F121" s="13">
        <v>0.3125</v>
      </c>
      <c r="G121" s="13">
        <v>0.66666666666666663</v>
      </c>
      <c r="H121" s="11">
        <f t="shared" si="7"/>
        <v>0.35416666666666663</v>
      </c>
      <c r="I121" s="10" t="s">
        <v>74</v>
      </c>
      <c r="J121" s="13">
        <v>0.35416666666666669</v>
      </c>
      <c r="Q121" s="11">
        <f t="shared" si="10"/>
        <v>0.35416666666666669</v>
      </c>
      <c r="S121" s="10" t="b">
        <f t="shared" si="11"/>
        <v>0</v>
      </c>
    </row>
    <row r="122" spans="1:19" hidden="1">
      <c r="A122" s="9">
        <v>42685</v>
      </c>
      <c r="B122" s="10">
        <f t="shared" si="12"/>
        <v>6</v>
      </c>
      <c r="C122" s="10">
        <f t="shared" si="8"/>
        <v>11</v>
      </c>
      <c r="D122" s="10">
        <f t="shared" si="9"/>
        <v>46</v>
      </c>
      <c r="E122" s="10"/>
      <c r="F122" s="13">
        <v>0.3125</v>
      </c>
      <c r="G122" s="13">
        <v>0.66666666666666663</v>
      </c>
      <c r="H122" s="11">
        <f t="shared" si="7"/>
        <v>0.35416666666666663</v>
      </c>
      <c r="I122" s="10" t="s">
        <v>157</v>
      </c>
      <c r="J122" s="13">
        <v>4.1666666666666664E-2</v>
      </c>
      <c r="K122" s="10" t="s">
        <v>74</v>
      </c>
      <c r="L122" s="13">
        <v>0.3125</v>
      </c>
      <c r="Q122" s="11">
        <f t="shared" si="10"/>
        <v>0.35416666666666669</v>
      </c>
      <c r="S122" s="10" t="b">
        <f t="shared" si="11"/>
        <v>0</v>
      </c>
    </row>
    <row r="123" spans="1:19" hidden="1">
      <c r="A123" s="9">
        <v>42686</v>
      </c>
      <c r="B123" s="10">
        <f t="shared" si="12"/>
        <v>7</v>
      </c>
      <c r="C123" s="10">
        <f t="shared" si="8"/>
        <v>11</v>
      </c>
      <c r="D123" s="10">
        <f t="shared" si="9"/>
        <v>46</v>
      </c>
      <c r="E123" s="10"/>
      <c r="H123" s="11" t="str">
        <f t="shared" si="7"/>
        <v/>
      </c>
      <c r="Q123" s="11" t="str">
        <f t="shared" si="10"/>
        <v/>
      </c>
      <c r="S123" s="10" t="b">
        <f t="shared" si="11"/>
        <v>0</v>
      </c>
    </row>
    <row r="124" spans="1:19" hidden="1">
      <c r="A124" s="9">
        <v>42687</v>
      </c>
      <c r="B124" s="10">
        <f t="shared" si="12"/>
        <v>1</v>
      </c>
      <c r="C124" s="10">
        <f t="shared" si="8"/>
        <v>11</v>
      </c>
      <c r="D124" s="10">
        <f t="shared" si="9"/>
        <v>47</v>
      </c>
      <c r="E124" s="10"/>
      <c r="H124" s="11" t="str">
        <f t="shared" si="7"/>
        <v/>
      </c>
      <c r="Q124" s="11" t="str">
        <f t="shared" si="10"/>
        <v/>
      </c>
      <c r="S124" s="10" t="b">
        <f t="shared" si="11"/>
        <v>0</v>
      </c>
    </row>
    <row r="125" spans="1:19" hidden="1">
      <c r="A125" s="9">
        <v>42688</v>
      </c>
      <c r="B125" s="10">
        <f t="shared" si="12"/>
        <v>2</v>
      </c>
      <c r="C125" s="10">
        <f t="shared" si="8"/>
        <v>11</v>
      </c>
      <c r="D125" s="10">
        <f t="shared" si="9"/>
        <v>47</v>
      </c>
      <c r="E125" s="10"/>
      <c r="F125" s="13">
        <v>0.3125</v>
      </c>
      <c r="G125" s="13">
        <v>0.66666666666666663</v>
      </c>
      <c r="H125" s="11">
        <f t="shared" si="7"/>
        <v>0.35416666666666663</v>
      </c>
      <c r="I125" s="10" t="s">
        <v>74</v>
      </c>
      <c r="J125" s="13">
        <v>0.35416666666666669</v>
      </c>
      <c r="Q125" s="11">
        <f t="shared" si="10"/>
        <v>0.35416666666666669</v>
      </c>
      <c r="S125" s="10" t="b">
        <f t="shared" si="11"/>
        <v>0</v>
      </c>
    </row>
    <row r="126" spans="1:19" hidden="1">
      <c r="A126" s="9">
        <v>42689</v>
      </c>
      <c r="B126" s="10">
        <f t="shared" si="12"/>
        <v>3</v>
      </c>
      <c r="C126" s="10">
        <f t="shared" si="8"/>
        <v>11</v>
      </c>
      <c r="D126" s="10">
        <f t="shared" si="9"/>
        <v>47</v>
      </c>
      <c r="E126" s="10"/>
      <c r="F126" s="13">
        <v>0.3125</v>
      </c>
      <c r="G126" s="13">
        <v>0.66666666666666663</v>
      </c>
      <c r="H126" s="11">
        <f t="shared" si="7"/>
        <v>0.35416666666666663</v>
      </c>
      <c r="I126" s="10" t="s">
        <v>74</v>
      </c>
      <c r="J126" s="13">
        <v>0.35416666666666669</v>
      </c>
      <c r="Q126" s="11">
        <f t="shared" si="10"/>
        <v>0.35416666666666669</v>
      </c>
      <c r="S126" s="10" t="b">
        <f t="shared" si="11"/>
        <v>0</v>
      </c>
    </row>
    <row r="127" spans="1:19" hidden="1">
      <c r="A127" s="9">
        <v>42690</v>
      </c>
      <c r="B127" s="10">
        <f t="shared" si="12"/>
        <v>4</v>
      </c>
      <c r="C127" s="10">
        <f t="shared" si="8"/>
        <v>11</v>
      </c>
      <c r="D127" s="10">
        <f t="shared" si="9"/>
        <v>47</v>
      </c>
      <c r="E127" s="10"/>
      <c r="F127" s="13">
        <v>0.3125</v>
      </c>
      <c r="G127" s="13">
        <v>0.66666666666666663</v>
      </c>
      <c r="H127" s="11">
        <f t="shared" si="7"/>
        <v>0.35416666666666663</v>
      </c>
      <c r="I127" s="10" t="s">
        <v>74</v>
      </c>
      <c r="J127" s="13">
        <v>0.35416666666666669</v>
      </c>
      <c r="Q127" s="11">
        <f t="shared" si="10"/>
        <v>0.35416666666666669</v>
      </c>
      <c r="S127" s="10" t="b">
        <f t="shared" si="11"/>
        <v>0</v>
      </c>
    </row>
    <row r="128" spans="1:19" hidden="1">
      <c r="A128" s="9">
        <v>42691</v>
      </c>
      <c r="B128" s="10">
        <f t="shared" si="12"/>
        <v>5</v>
      </c>
      <c r="C128" s="10">
        <f t="shared" si="8"/>
        <v>11</v>
      </c>
      <c r="D128" s="10">
        <f t="shared" si="9"/>
        <v>47</v>
      </c>
      <c r="E128" s="10"/>
      <c r="F128" s="13">
        <v>0.3125</v>
      </c>
      <c r="G128" s="13">
        <v>0.66666666666666663</v>
      </c>
      <c r="H128" s="11">
        <f t="shared" si="7"/>
        <v>0.35416666666666663</v>
      </c>
      <c r="I128" s="10" t="s">
        <v>74</v>
      </c>
      <c r="J128" s="13">
        <v>0.35416666666666669</v>
      </c>
      <c r="Q128" s="11">
        <f t="shared" si="10"/>
        <v>0.35416666666666669</v>
      </c>
      <c r="S128" s="10" t="b">
        <f t="shared" si="11"/>
        <v>0</v>
      </c>
    </row>
    <row r="129" spans="1:19" hidden="1">
      <c r="A129" s="9">
        <v>42692</v>
      </c>
      <c r="B129" s="10">
        <f t="shared" si="12"/>
        <v>6</v>
      </c>
      <c r="C129" s="10">
        <f t="shared" si="8"/>
        <v>11</v>
      </c>
      <c r="D129" s="10">
        <f t="shared" si="9"/>
        <v>47</v>
      </c>
      <c r="E129" s="10"/>
      <c r="F129" s="13">
        <v>0.3125</v>
      </c>
      <c r="G129" s="13">
        <v>0.66666666666666663</v>
      </c>
      <c r="H129" s="11">
        <f t="shared" si="7"/>
        <v>0.35416666666666663</v>
      </c>
      <c r="I129" s="10" t="s">
        <v>74</v>
      </c>
      <c r="J129" s="13">
        <v>0.35416666666666669</v>
      </c>
      <c r="Q129" s="11">
        <f t="shared" si="10"/>
        <v>0.35416666666666669</v>
      </c>
      <c r="S129" s="10" t="b">
        <f t="shared" si="11"/>
        <v>0</v>
      </c>
    </row>
    <row r="130" spans="1:19" hidden="1">
      <c r="A130" s="9">
        <v>42693</v>
      </c>
      <c r="B130" s="10">
        <f t="shared" si="12"/>
        <v>7</v>
      </c>
      <c r="C130" s="10">
        <f t="shared" si="8"/>
        <v>11</v>
      </c>
      <c r="D130" s="10">
        <f t="shared" si="9"/>
        <v>47</v>
      </c>
      <c r="E130" s="10"/>
      <c r="H130" s="11" t="str">
        <f t="shared" ref="H130:H193" si="13">IF(NOT(OR(ISBLANK(G130),ISBLANK(F130))),G130-F130,"")</f>
        <v/>
      </c>
      <c r="Q130" s="11" t="str">
        <f t="shared" si="10"/>
        <v/>
      </c>
      <c r="S130" s="10" t="b">
        <f t="shared" si="11"/>
        <v>0</v>
      </c>
    </row>
    <row r="131" spans="1:19" hidden="1">
      <c r="A131" s="9">
        <v>42694</v>
      </c>
      <c r="B131" s="10">
        <f t="shared" si="12"/>
        <v>1</v>
      </c>
      <c r="C131" s="10">
        <f t="shared" ref="C131:C194" si="14">MONTH(A131)</f>
        <v>11</v>
      </c>
      <c r="D131" s="10">
        <f t="shared" ref="D131:D194" si="15">WEEKNUM(A131)</f>
        <v>48</v>
      </c>
      <c r="E131" s="10"/>
      <c r="H131" s="11" t="str">
        <f t="shared" si="13"/>
        <v/>
      </c>
      <c r="Q131" s="11" t="str">
        <f t="shared" ref="Q131:Q194" si="16">IF(NOT(AND(ISBLANK(J131),ISBLANK(L131),ISBLANK(N131),ISBLANK(P131))),SUM(J131,L131,N131,P131),"")</f>
        <v/>
      </c>
      <c r="S131" s="10" t="b">
        <f t="shared" ref="S131:S194" si="17">IFERROR(AND(NOT(OR(ISBLANK(Q131),ISBLANK(H131))),AND(Q131&lt;H131,ROUNDDOWN(Q131*100,0)&lt;&gt;35)),FALSE)</f>
        <v>0</v>
      </c>
    </row>
    <row r="132" spans="1:19" hidden="1">
      <c r="A132" s="9">
        <v>42695</v>
      </c>
      <c r="B132" s="10">
        <f t="shared" si="12"/>
        <v>2</v>
      </c>
      <c r="C132" s="10">
        <f t="shared" si="14"/>
        <v>11</v>
      </c>
      <c r="D132" s="10">
        <f t="shared" si="15"/>
        <v>48</v>
      </c>
      <c r="E132" s="10"/>
      <c r="F132" s="13">
        <v>0.3125</v>
      </c>
      <c r="G132" s="13">
        <v>0.66666666666666663</v>
      </c>
      <c r="H132" s="11">
        <f t="shared" si="13"/>
        <v>0.35416666666666663</v>
      </c>
      <c r="I132" s="10" t="s">
        <v>74</v>
      </c>
      <c r="J132" s="13">
        <v>0.35416666666666669</v>
      </c>
      <c r="Q132" s="11">
        <f t="shared" si="16"/>
        <v>0.35416666666666669</v>
      </c>
      <c r="S132" s="10" t="b">
        <f t="shared" si="17"/>
        <v>0</v>
      </c>
    </row>
    <row r="133" spans="1:19" hidden="1">
      <c r="A133" s="9">
        <v>42696</v>
      </c>
      <c r="B133" s="10">
        <f t="shared" si="12"/>
        <v>3</v>
      </c>
      <c r="C133" s="10">
        <f t="shared" si="14"/>
        <v>11</v>
      </c>
      <c r="D133" s="10">
        <f t="shared" si="15"/>
        <v>48</v>
      </c>
      <c r="E133" s="10"/>
      <c r="F133" s="13">
        <v>0.3125</v>
      </c>
      <c r="G133" s="13">
        <v>0.66666666666666663</v>
      </c>
      <c r="H133" s="11">
        <f t="shared" si="13"/>
        <v>0.35416666666666663</v>
      </c>
      <c r="I133" s="10" t="s">
        <v>74</v>
      </c>
      <c r="J133" s="13">
        <v>0.35416666666666669</v>
      </c>
      <c r="Q133" s="11">
        <f t="shared" si="16"/>
        <v>0.35416666666666669</v>
      </c>
      <c r="S133" s="10" t="b">
        <f t="shared" si="17"/>
        <v>0</v>
      </c>
    </row>
    <row r="134" spans="1:19" hidden="1">
      <c r="A134" s="9">
        <v>42697</v>
      </c>
      <c r="B134" s="10">
        <f t="shared" si="12"/>
        <v>4</v>
      </c>
      <c r="C134" s="10">
        <f t="shared" si="14"/>
        <v>11</v>
      </c>
      <c r="D134" s="10">
        <f t="shared" si="15"/>
        <v>48</v>
      </c>
      <c r="E134" s="10"/>
      <c r="F134" s="13">
        <v>0.3125</v>
      </c>
      <c r="G134" s="13">
        <v>0.66666666666666663</v>
      </c>
      <c r="H134" s="11">
        <f t="shared" si="13"/>
        <v>0.35416666666666663</v>
      </c>
      <c r="I134" s="10" t="s">
        <v>74</v>
      </c>
      <c r="J134" s="13">
        <v>0.35416666666666669</v>
      </c>
      <c r="Q134" s="11">
        <f t="shared" si="16"/>
        <v>0.35416666666666669</v>
      </c>
      <c r="S134" s="10" t="b">
        <f t="shared" si="17"/>
        <v>0</v>
      </c>
    </row>
    <row r="135" spans="1:19" hidden="1">
      <c r="A135" s="9">
        <v>42698</v>
      </c>
      <c r="B135" s="10">
        <f t="shared" si="12"/>
        <v>5</v>
      </c>
      <c r="C135" s="10">
        <f t="shared" si="14"/>
        <v>11</v>
      </c>
      <c r="D135" s="10">
        <f t="shared" si="15"/>
        <v>48</v>
      </c>
      <c r="E135" s="10"/>
      <c r="F135" s="13">
        <v>0.3125</v>
      </c>
      <c r="G135" s="13">
        <v>0.66666666666666663</v>
      </c>
      <c r="H135" s="11">
        <f t="shared" si="13"/>
        <v>0.35416666666666663</v>
      </c>
      <c r="I135" s="10" t="s">
        <v>74</v>
      </c>
      <c r="J135" s="13">
        <v>0.35416666666666669</v>
      </c>
      <c r="Q135" s="11">
        <f t="shared" si="16"/>
        <v>0.35416666666666669</v>
      </c>
      <c r="S135" s="10" t="b">
        <f t="shared" si="17"/>
        <v>0</v>
      </c>
    </row>
    <row r="136" spans="1:19" hidden="1">
      <c r="A136" s="9">
        <v>42699</v>
      </c>
      <c r="B136" s="10">
        <f t="shared" si="12"/>
        <v>6</v>
      </c>
      <c r="C136" s="10">
        <f t="shared" si="14"/>
        <v>11</v>
      </c>
      <c r="D136" s="10">
        <f t="shared" si="15"/>
        <v>48</v>
      </c>
      <c r="E136" s="10"/>
      <c r="F136" s="13">
        <v>0.3125</v>
      </c>
      <c r="G136" s="13">
        <v>0.66666666666666663</v>
      </c>
      <c r="H136" s="11">
        <f t="shared" si="13"/>
        <v>0.35416666666666663</v>
      </c>
      <c r="I136" s="10" t="s">
        <v>74</v>
      </c>
      <c r="J136" s="13">
        <v>0.35416666666666669</v>
      </c>
      <c r="Q136" s="11">
        <f t="shared" si="16"/>
        <v>0.35416666666666669</v>
      </c>
      <c r="S136" s="10" t="b">
        <f t="shared" si="17"/>
        <v>0</v>
      </c>
    </row>
    <row r="137" spans="1:19" hidden="1">
      <c r="A137" s="9">
        <v>42700</v>
      </c>
      <c r="B137" s="10">
        <f t="shared" si="12"/>
        <v>7</v>
      </c>
      <c r="C137" s="10">
        <f t="shared" si="14"/>
        <v>11</v>
      </c>
      <c r="D137" s="10">
        <f t="shared" si="15"/>
        <v>48</v>
      </c>
      <c r="E137" s="10"/>
      <c r="H137" s="11" t="str">
        <f t="shared" si="13"/>
        <v/>
      </c>
      <c r="Q137" s="11" t="str">
        <f t="shared" si="16"/>
        <v/>
      </c>
      <c r="S137" s="10" t="b">
        <f t="shared" si="17"/>
        <v>0</v>
      </c>
    </row>
    <row r="138" spans="1:19" hidden="1">
      <c r="A138" s="9">
        <v>42701</v>
      </c>
      <c r="B138" s="10">
        <f t="shared" ref="B138:B201" si="18">WEEKDAY(A138)</f>
        <v>1</v>
      </c>
      <c r="C138" s="10">
        <f t="shared" si="14"/>
        <v>11</v>
      </c>
      <c r="D138" s="10">
        <f t="shared" si="15"/>
        <v>49</v>
      </c>
      <c r="E138" s="10"/>
      <c r="H138" s="11" t="str">
        <f t="shared" si="13"/>
        <v/>
      </c>
      <c r="Q138" s="11" t="str">
        <f t="shared" si="16"/>
        <v/>
      </c>
      <c r="S138" s="10" t="b">
        <f t="shared" si="17"/>
        <v>0</v>
      </c>
    </row>
    <row r="139" spans="1:19" hidden="1">
      <c r="A139" s="9">
        <v>42702</v>
      </c>
      <c r="B139" s="10">
        <f t="shared" si="18"/>
        <v>2</v>
      </c>
      <c r="C139" s="10">
        <f t="shared" si="14"/>
        <v>11</v>
      </c>
      <c r="D139" s="10">
        <f t="shared" si="15"/>
        <v>49</v>
      </c>
      <c r="E139" s="10"/>
      <c r="F139" s="13">
        <v>0.3125</v>
      </c>
      <c r="G139" s="13">
        <v>0.66666666666666663</v>
      </c>
      <c r="H139" s="11">
        <f t="shared" si="13"/>
        <v>0.35416666666666663</v>
      </c>
      <c r="I139" s="10" t="s">
        <v>74</v>
      </c>
      <c r="J139" s="13">
        <v>0.35416666666666669</v>
      </c>
      <c r="Q139" s="11">
        <f t="shared" si="16"/>
        <v>0.35416666666666669</v>
      </c>
      <c r="S139" s="10" t="b">
        <f t="shared" si="17"/>
        <v>0</v>
      </c>
    </row>
    <row r="140" spans="1:19" hidden="1">
      <c r="A140" s="9">
        <v>42703</v>
      </c>
      <c r="B140" s="10">
        <f t="shared" si="18"/>
        <v>3</v>
      </c>
      <c r="C140" s="10">
        <f t="shared" si="14"/>
        <v>11</v>
      </c>
      <c r="D140" s="10">
        <f t="shared" si="15"/>
        <v>49</v>
      </c>
      <c r="E140" s="10"/>
      <c r="F140" s="13">
        <v>0.3125</v>
      </c>
      <c r="G140" s="13">
        <v>0.66666666666666663</v>
      </c>
      <c r="H140" s="11">
        <f t="shared" si="13"/>
        <v>0.35416666666666663</v>
      </c>
      <c r="I140" s="10" t="s">
        <v>74</v>
      </c>
      <c r="J140" s="13">
        <v>0.35416666666666669</v>
      </c>
      <c r="Q140" s="11">
        <f t="shared" si="16"/>
        <v>0.35416666666666669</v>
      </c>
      <c r="S140" s="10" t="b">
        <f t="shared" si="17"/>
        <v>0</v>
      </c>
    </row>
    <row r="141" spans="1:19" hidden="1">
      <c r="A141" s="9">
        <v>42704</v>
      </c>
      <c r="B141" s="10">
        <f t="shared" si="18"/>
        <v>4</v>
      </c>
      <c r="C141" s="10">
        <f t="shared" si="14"/>
        <v>11</v>
      </c>
      <c r="D141" s="10">
        <f t="shared" si="15"/>
        <v>49</v>
      </c>
      <c r="E141" s="10"/>
      <c r="F141" s="13">
        <v>0.3125</v>
      </c>
      <c r="G141" s="13">
        <v>0.66666666666666663</v>
      </c>
      <c r="H141" s="11">
        <f t="shared" si="13"/>
        <v>0.35416666666666663</v>
      </c>
      <c r="I141" s="10" t="s">
        <v>74</v>
      </c>
      <c r="J141" s="13">
        <v>0.35416666666666669</v>
      </c>
      <c r="Q141" s="11">
        <f t="shared" si="16"/>
        <v>0.35416666666666669</v>
      </c>
      <c r="S141" s="10" t="b">
        <f t="shared" si="17"/>
        <v>0</v>
      </c>
    </row>
    <row r="142" spans="1:19" hidden="1">
      <c r="A142" s="9">
        <v>42705</v>
      </c>
      <c r="B142" s="10">
        <f t="shared" si="18"/>
        <v>5</v>
      </c>
      <c r="C142" s="10">
        <f t="shared" si="14"/>
        <v>12</v>
      </c>
      <c r="D142" s="10">
        <f t="shared" si="15"/>
        <v>49</v>
      </c>
      <c r="E142" s="10" t="s">
        <v>16</v>
      </c>
      <c r="H142" s="11" t="str">
        <f t="shared" si="13"/>
        <v/>
      </c>
      <c r="Q142" s="11" t="str">
        <f t="shared" si="16"/>
        <v/>
      </c>
      <c r="S142" s="10" t="b">
        <f t="shared" si="17"/>
        <v>0</v>
      </c>
    </row>
    <row r="143" spans="1:19" hidden="1">
      <c r="A143" s="9">
        <v>42706</v>
      </c>
      <c r="B143" s="10">
        <f t="shared" si="18"/>
        <v>6</v>
      </c>
      <c r="C143" s="10">
        <f t="shared" si="14"/>
        <v>12</v>
      </c>
      <c r="D143" s="10">
        <f t="shared" si="15"/>
        <v>49</v>
      </c>
      <c r="E143" s="10" t="s">
        <v>16</v>
      </c>
      <c r="H143" s="11" t="str">
        <f t="shared" si="13"/>
        <v/>
      </c>
      <c r="Q143" s="11" t="str">
        <f t="shared" si="16"/>
        <v/>
      </c>
      <c r="S143" s="10" t="b">
        <f t="shared" si="17"/>
        <v>0</v>
      </c>
    </row>
    <row r="144" spans="1:19" hidden="1">
      <c r="A144" s="9">
        <v>42707</v>
      </c>
      <c r="B144" s="10">
        <f t="shared" si="18"/>
        <v>7</v>
      </c>
      <c r="C144" s="10">
        <f t="shared" si="14"/>
        <v>12</v>
      </c>
      <c r="D144" s="10">
        <f t="shared" si="15"/>
        <v>49</v>
      </c>
      <c r="E144" s="10"/>
      <c r="H144" s="11" t="str">
        <f t="shared" si="13"/>
        <v/>
      </c>
      <c r="Q144" s="11" t="str">
        <f t="shared" si="16"/>
        <v/>
      </c>
      <c r="S144" s="10" t="b">
        <f t="shared" si="17"/>
        <v>0</v>
      </c>
    </row>
    <row r="145" spans="1:19" hidden="1">
      <c r="A145" s="9">
        <v>42708</v>
      </c>
      <c r="B145" s="10">
        <f t="shared" si="18"/>
        <v>1</v>
      </c>
      <c r="C145" s="10">
        <f t="shared" si="14"/>
        <v>12</v>
      </c>
      <c r="D145" s="10">
        <f t="shared" si="15"/>
        <v>50</v>
      </c>
      <c r="E145" s="10"/>
      <c r="H145" s="11" t="str">
        <f t="shared" si="13"/>
        <v/>
      </c>
      <c r="Q145" s="11" t="str">
        <f t="shared" si="16"/>
        <v/>
      </c>
      <c r="S145" s="10" t="b">
        <f t="shared" si="17"/>
        <v>0</v>
      </c>
    </row>
    <row r="146" spans="1:19" hidden="1">
      <c r="A146" s="9">
        <v>42709</v>
      </c>
      <c r="B146" s="10">
        <f t="shared" si="18"/>
        <v>2</v>
      </c>
      <c r="C146" s="10">
        <f t="shared" si="14"/>
        <v>12</v>
      </c>
      <c r="D146" s="10">
        <f t="shared" si="15"/>
        <v>50</v>
      </c>
      <c r="E146" s="10" t="s">
        <v>16</v>
      </c>
      <c r="H146" s="11" t="str">
        <f t="shared" si="13"/>
        <v/>
      </c>
      <c r="Q146" s="11" t="str">
        <f t="shared" si="16"/>
        <v/>
      </c>
      <c r="S146" s="10" t="b">
        <f t="shared" si="17"/>
        <v>0</v>
      </c>
    </row>
    <row r="147" spans="1:19" hidden="1">
      <c r="A147" s="9">
        <v>42710</v>
      </c>
      <c r="B147" s="10">
        <f t="shared" si="18"/>
        <v>3</v>
      </c>
      <c r="C147" s="10">
        <f t="shared" si="14"/>
        <v>12</v>
      </c>
      <c r="D147" s="10">
        <f t="shared" si="15"/>
        <v>50</v>
      </c>
      <c r="E147" s="10" t="s">
        <v>16</v>
      </c>
      <c r="H147" s="11" t="str">
        <f t="shared" si="13"/>
        <v/>
      </c>
      <c r="Q147" s="11" t="str">
        <f t="shared" si="16"/>
        <v/>
      </c>
      <c r="S147" s="10" t="b">
        <f t="shared" si="17"/>
        <v>0</v>
      </c>
    </row>
    <row r="148" spans="1:19" hidden="1">
      <c r="A148" s="9">
        <v>42711</v>
      </c>
      <c r="B148" s="10">
        <f t="shared" si="18"/>
        <v>4</v>
      </c>
      <c r="C148" s="10">
        <f t="shared" si="14"/>
        <v>12</v>
      </c>
      <c r="D148" s="10">
        <f t="shared" si="15"/>
        <v>50</v>
      </c>
      <c r="E148" s="10" t="s">
        <v>16</v>
      </c>
      <c r="H148" s="11" t="str">
        <f t="shared" si="13"/>
        <v/>
      </c>
      <c r="Q148" s="11" t="str">
        <f t="shared" si="16"/>
        <v/>
      </c>
      <c r="S148" s="10" t="b">
        <f t="shared" si="17"/>
        <v>0</v>
      </c>
    </row>
    <row r="149" spans="1:19" hidden="1">
      <c r="A149" s="9">
        <v>42712</v>
      </c>
      <c r="B149" s="10">
        <f t="shared" si="18"/>
        <v>5</v>
      </c>
      <c r="C149" s="10">
        <f t="shared" si="14"/>
        <v>12</v>
      </c>
      <c r="D149" s="10">
        <f t="shared" si="15"/>
        <v>50</v>
      </c>
      <c r="E149" s="10" t="s">
        <v>16</v>
      </c>
      <c r="H149" s="11" t="str">
        <f t="shared" si="13"/>
        <v/>
      </c>
      <c r="Q149" s="11" t="str">
        <f t="shared" si="16"/>
        <v/>
      </c>
      <c r="S149" s="10" t="b">
        <f t="shared" si="17"/>
        <v>0</v>
      </c>
    </row>
    <row r="150" spans="1:19" hidden="1">
      <c r="A150" s="9">
        <v>42713</v>
      </c>
      <c r="B150" s="10">
        <f t="shared" si="18"/>
        <v>6</v>
      </c>
      <c r="C150" s="10">
        <f t="shared" si="14"/>
        <v>12</v>
      </c>
      <c r="D150" s="10">
        <f t="shared" si="15"/>
        <v>50</v>
      </c>
      <c r="E150" s="10" t="s">
        <v>16</v>
      </c>
      <c r="H150" s="11" t="str">
        <f t="shared" si="13"/>
        <v/>
      </c>
      <c r="Q150" s="11" t="str">
        <f t="shared" si="16"/>
        <v/>
      </c>
      <c r="S150" s="10" t="b">
        <f t="shared" si="17"/>
        <v>0</v>
      </c>
    </row>
    <row r="151" spans="1:19" hidden="1">
      <c r="A151" s="9">
        <v>42714</v>
      </c>
      <c r="B151" s="10">
        <f t="shared" si="18"/>
        <v>7</v>
      </c>
      <c r="C151" s="10">
        <f t="shared" si="14"/>
        <v>12</v>
      </c>
      <c r="D151" s="10">
        <f t="shared" si="15"/>
        <v>50</v>
      </c>
      <c r="E151" s="10"/>
      <c r="H151" s="11" t="str">
        <f t="shared" si="13"/>
        <v/>
      </c>
      <c r="Q151" s="11" t="str">
        <f t="shared" si="16"/>
        <v/>
      </c>
      <c r="S151" s="10" t="b">
        <f t="shared" si="17"/>
        <v>0</v>
      </c>
    </row>
    <row r="152" spans="1:19" hidden="1">
      <c r="A152" s="9">
        <v>42715</v>
      </c>
      <c r="B152" s="10">
        <f t="shared" si="18"/>
        <v>1</v>
      </c>
      <c r="C152" s="10">
        <f t="shared" si="14"/>
        <v>12</v>
      </c>
      <c r="D152" s="10">
        <f t="shared" si="15"/>
        <v>51</v>
      </c>
      <c r="E152" s="10"/>
      <c r="H152" s="11" t="str">
        <f t="shared" si="13"/>
        <v/>
      </c>
      <c r="Q152" s="11" t="str">
        <f t="shared" si="16"/>
        <v/>
      </c>
      <c r="S152" s="10" t="b">
        <f t="shared" si="17"/>
        <v>0</v>
      </c>
    </row>
    <row r="153" spans="1:19" hidden="1">
      <c r="A153" s="9">
        <v>42716</v>
      </c>
      <c r="B153" s="10">
        <f t="shared" si="18"/>
        <v>2</v>
      </c>
      <c r="C153" s="10">
        <f t="shared" si="14"/>
        <v>12</v>
      </c>
      <c r="D153" s="10">
        <f t="shared" si="15"/>
        <v>51</v>
      </c>
      <c r="E153" s="10" t="s">
        <v>16</v>
      </c>
      <c r="H153" s="11" t="str">
        <f t="shared" si="13"/>
        <v/>
      </c>
      <c r="Q153" s="11" t="str">
        <f t="shared" si="16"/>
        <v/>
      </c>
      <c r="S153" s="10" t="b">
        <f t="shared" si="17"/>
        <v>0</v>
      </c>
    </row>
    <row r="154" spans="1:19" hidden="1">
      <c r="A154" s="9">
        <v>42717</v>
      </c>
      <c r="B154" s="10">
        <f t="shared" si="18"/>
        <v>3</v>
      </c>
      <c r="C154" s="10">
        <f t="shared" si="14"/>
        <v>12</v>
      </c>
      <c r="D154" s="10">
        <f t="shared" si="15"/>
        <v>51</v>
      </c>
      <c r="E154" s="10" t="s">
        <v>16</v>
      </c>
      <c r="H154" s="11" t="str">
        <f t="shared" si="13"/>
        <v/>
      </c>
      <c r="Q154" s="11" t="str">
        <f t="shared" si="16"/>
        <v/>
      </c>
      <c r="S154" s="10" t="b">
        <f t="shared" si="17"/>
        <v>0</v>
      </c>
    </row>
    <row r="155" spans="1:19" hidden="1">
      <c r="A155" s="9">
        <v>42718</v>
      </c>
      <c r="B155" s="10">
        <f t="shared" si="18"/>
        <v>4</v>
      </c>
      <c r="C155" s="10">
        <f t="shared" si="14"/>
        <v>12</v>
      </c>
      <c r="D155" s="10">
        <f t="shared" si="15"/>
        <v>51</v>
      </c>
      <c r="E155" s="10" t="s">
        <v>16</v>
      </c>
      <c r="H155" s="11" t="str">
        <f t="shared" si="13"/>
        <v/>
      </c>
      <c r="Q155" s="11" t="str">
        <f t="shared" si="16"/>
        <v/>
      </c>
      <c r="S155" s="10" t="b">
        <f t="shared" si="17"/>
        <v>0</v>
      </c>
    </row>
    <row r="156" spans="1:19" hidden="1">
      <c r="A156" s="9">
        <v>42719</v>
      </c>
      <c r="B156" s="10">
        <f t="shared" si="18"/>
        <v>5</v>
      </c>
      <c r="C156" s="10">
        <f t="shared" si="14"/>
        <v>12</v>
      </c>
      <c r="D156" s="10">
        <f t="shared" si="15"/>
        <v>51</v>
      </c>
      <c r="E156" s="10" t="s">
        <v>16</v>
      </c>
      <c r="H156" s="11" t="str">
        <f t="shared" si="13"/>
        <v/>
      </c>
      <c r="Q156" s="11" t="str">
        <f t="shared" si="16"/>
        <v/>
      </c>
      <c r="S156" s="10" t="b">
        <f t="shared" si="17"/>
        <v>0</v>
      </c>
    </row>
    <row r="157" spans="1:19" hidden="1">
      <c r="A157" s="9">
        <v>42720</v>
      </c>
      <c r="B157" s="10">
        <f t="shared" si="18"/>
        <v>6</v>
      </c>
      <c r="C157" s="10">
        <f t="shared" si="14"/>
        <v>12</v>
      </c>
      <c r="D157" s="10">
        <f t="shared" si="15"/>
        <v>51</v>
      </c>
      <c r="E157" s="10" t="s">
        <v>16</v>
      </c>
      <c r="H157" s="11" t="str">
        <f t="shared" si="13"/>
        <v/>
      </c>
      <c r="Q157" s="11" t="str">
        <f t="shared" si="16"/>
        <v/>
      </c>
      <c r="S157" s="10" t="b">
        <f t="shared" si="17"/>
        <v>0</v>
      </c>
    </row>
    <row r="158" spans="1:19" hidden="1">
      <c r="A158" s="9">
        <v>42721</v>
      </c>
      <c r="B158" s="10">
        <f t="shared" si="18"/>
        <v>7</v>
      </c>
      <c r="C158" s="10">
        <f t="shared" si="14"/>
        <v>12</v>
      </c>
      <c r="D158" s="10">
        <f t="shared" si="15"/>
        <v>51</v>
      </c>
      <c r="E158" s="10"/>
      <c r="H158" s="11" t="str">
        <f t="shared" si="13"/>
        <v/>
      </c>
      <c r="Q158" s="11" t="str">
        <f t="shared" si="16"/>
        <v/>
      </c>
      <c r="S158" s="10" t="b">
        <f t="shared" si="17"/>
        <v>0</v>
      </c>
    </row>
    <row r="159" spans="1:19" hidden="1">
      <c r="A159" s="9">
        <v>42722</v>
      </c>
      <c r="B159" s="10">
        <f t="shared" si="18"/>
        <v>1</v>
      </c>
      <c r="C159" s="10">
        <f t="shared" si="14"/>
        <v>12</v>
      </c>
      <c r="D159" s="10">
        <f t="shared" si="15"/>
        <v>52</v>
      </c>
      <c r="E159" s="10"/>
      <c r="H159" s="11" t="str">
        <f t="shared" si="13"/>
        <v/>
      </c>
      <c r="Q159" s="11" t="str">
        <f t="shared" si="16"/>
        <v/>
      </c>
      <c r="S159" s="10" t="b">
        <f t="shared" si="17"/>
        <v>0</v>
      </c>
    </row>
    <row r="160" spans="1:19" hidden="1">
      <c r="A160" s="9">
        <v>42723</v>
      </c>
      <c r="B160" s="10">
        <f t="shared" si="18"/>
        <v>2</v>
      </c>
      <c r="C160" s="10">
        <f t="shared" si="14"/>
        <v>12</v>
      </c>
      <c r="D160" s="10">
        <f t="shared" si="15"/>
        <v>52</v>
      </c>
      <c r="E160" s="10" t="s">
        <v>16</v>
      </c>
      <c r="H160" s="11" t="str">
        <f t="shared" si="13"/>
        <v/>
      </c>
      <c r="Q160" s="11" t="str">
        <f t="shared" si="16"/>
        <v/>
      </c>
      <c r="S160" s="10" t="b">
        <f t="shared" si="17"/>
        <v>0</v>
      </c>
    </row>
    <row r="161" spans="1:19" hidden="1">
      <c r="A161" s="9">
        <v>42724</v>
      </c>
      <c r="B161" s="10">
        <f t="shared" si="18"/>
        <v>3</v>
      </c>
      <c r="C161" s="10">
        <f t="shared" si="14"/>
        <v>12</v>
      </c>
      <c r="D161" s="10">
        <f t="shared" si="15"/>
        <v>52</v>
      </c>
      <c r="E161" s="10" t="s">
        <v>16</v>
      </c>
      <c r="H161" s="11" t="str">
        <f t="shared" si="13"/>
        <v/>
      </c>
      <c r="Q161" s="11" t="str">
        <f t="shared" si="16"/>
        <v/>
      </c>
      <c r="S161" s="10" t="b">
        <f t="shared" si="17"/>
        <v>0</v>
      </c>
    </row>
    <row r="162" spans="1:19" hidden="1">
      <c r="A162" s="9">
        <v>42725</v>
      </c>
      <c r="B162" s="10">
        <f t="shared" si="18"/>
        <v>4</v>
      </c>
      <c r="C162" s="10">
        <f t="shared" si="14"/>
        <v>12</v>
      </c>
      <c r="D162" s="10">
        <f t="shared" si="15"/>
        <v>52</v>
      </c>
      <c r="E162" s="10" t="s">
        <v>16</v>
      </c>
      <c r="H162" s="11" t="str">
        <f t="shared" si="13"/>
        <v/>
      </c>
      <c r="Q162" s="11" t="str">
        <f t="shared" si="16"/>
        <v/>
      </c>
      <c r="S162" s="10" t="b">
        <f t="shared" si="17"/>
        <v>0</v>
      </c>
    </row>
    <row r="163" spans="1:19" hidden="1">
      <c r="A163" s="9">
        <v>42726</v>
      </c>
      <c r="B163" s="10">
        <f t="shared" si="18"/>
        <v>5</v>
      </c>
      <c r="C163" s="10">
        <f t="shared" si="14"/>
        <v>12</v>
      </c>
      <c r="D163" s="10">
        <f t="shared" si="15"/>
        <v>52</v>
      </c>
      <c r="E163" s="10" t="s">
        <v>16</v>
      </c>
      <c r="H163" s="11" t="str">
        <f t="shared" si="13"/>
        <v/>
      </c>
      <c r="Q163" s="11" t="str">
        <f t="shared" si="16"/>
        <v/>
      </c>
      <c r="S163" s="10" t="b">
        <f t="shared" si="17"/>
        <v>0</v>
      </c>
    </row>
    <row r="164" spans="1:19" hidden="1">
      <c r="A164" s="9">
        <v>42727</v>
      </c>
      <c r="B164" s="10">
        <f t="shared" si="18"/>
        <v>6</v>
      </c>
      <c r="C164" s="10">
        <f t="shared" si="14"/>
        <v>12</v>
      </c>
      <c r="D164" s="10">
        <f t="shared" si="15"/>
        <v>52</v>
      </c>
      <c r="E164" s="10" t="s">
        <v>16</v>
      </c>
      <c r="H164" s="11" t="str">
        <f t="shared" si="13"/>
        <v/>
      </c>
      <c r="Q164" s="11" t="str">
        <f t="shared" si="16"/>
        <v/>
      </c>
      <c r="S164" s="10" t="b">
        <f t="shared" si="17"/>
        <v>0</v>
      </c>
    </row>
    <row r="165" spans="1:19" hidden="1">
      <c r="A165" s="9">
        <v>42728</v>
      </c>
      <c r="B165" s="10">
        <f t="shared" si="18"/>
        <v>7</v>
      </c>
      <c r="C165" s="10">
        <f t="shared" si="14"/>
        <v>12</v>
      </c>
      <c r="D165" s="10">
        <f t="shared" si="15"/>
        <v>52</v>
      </c>
      <c r="E165" s="10"/>
      <c r="H165" s="11" t="str">
        <f t="shared" si="13"/>
        <v/>
      </c>
      <c r="Q165" s="11" t="str">
        <f t="shared" si="16"/>
        <v/>
      </c>
      <c r="S165" s="10" t="b">
        <f t="shared" si="17"/>
        <v>0</v>
      </c>
    </row>
    <row r="166" spans="1:19" hidden="1">
      <c r="A166" s="9">
        <v>42729</v>
      </c>
      <c r="B166" s="10">
        <f t="shared" si="18"/>
        <v>1</v>
      </c>
      <c r="C166" s="10">
        <f t="shared" si="14"/>
        <v>12</v>
      </c>
      <c r="D166" s="10">
        <f t="shared" si="15"/>
        <v>53</v>
      </c>
      <c r="E166" s="10"/>
      <c r="H166" s="11" t="str">
        <f t="shared" si="13"/>
        <v/>
      </c>
      <c r="Q166" s="11" t="str">
        <f t="shared" si="16"/>
        <v/>
      </c>
      <c r="S166" s="10" t="b">
        <f t="shared" si="17"/>
        <v>0</v>
      </c>
    </row>
    <row r="167" spans="1:19" hidden="1">
      <c r="A167" s="9">
        <v>42730</v>
      </c>
      <c r="B167" s="10">
        <f t="shared" si="18"/>
        <v>2</v>
      </c>
      <c r="C167" s="10">
        <f t="shared" si="14"/>
        <v>12</v>
      </c>
      <c r="D167" s="10">
        <f t="shared" si="15"/>
        <v>53</v>
      </c>
      <c r="E167" s="10" t="s">
        <v>16</v>
      </c>
      <c r="H167" s="11" t="str">
        <f t="shared" si="13"/>
        <v/>
      </c>
      <c r="Q167" s="11" t="str">
        <f t="shared" si="16"/>
        <v/>
      </c>
      <c r="S167" s="10" t="b">
        <f t="shared" si="17"/>
        <v>0</v>
      </c>
    </row>
    <row r="168" spans="1:19" hidden="1">
      <c r="A168" s="9">
        <v>42731</v>
      </c>
      <c r="B168" s="10">
        <f t="shared" si="18"/>
        <v>3</v>
      </c>
      <c r="C168" s="10">
        <f t="shared" si="14"/>
        <v>12</v>
      </c>
      <c r="D168" s="10">
        <f t="shared" si="15"/>
        <v>53</v>
      </c>
      <c r="E168" s="10" t="s">
        <v>16</v>
      </c>
      <c r="H168" s="11" t="str">
        <f t="shared" si="13"/>
        <v/>
      </c>
      <c r="Q168" s="11" t="str">
        <f t="shared" si="16"/>
        <v/>
      </c>
      <c r="S168" s="10" t="b">
        <f t="shared" si="17"/>
        <v>0</v>
      </c>
    </row>
    <row r="169" spans="1:19" hidden="1">
      <c r="A169" s="9">
        <v>42732</v>
      </c>
      <c r="B169" s="10">
        <f t="shared" si="18"/>
        <v>4</v>
      </c>
      <c r="C169" s="10">
        <f t="shared" si="14"/>
        <v>12</v>
      </c>
      <c r="D169" s="10">
        <f t="shared" si="15"/>
        <v>53</v>
      </c>
      <c r="E169" s="10" t="s">
        <v>16</v>
      </c>
      <c r="H169" s="11" t="str">
        <f t="shared" si="13"/>
        <v/>
      </c>
      <c r="Q169" s="11" t="str">
        <f t="shared" si="16"/>
        <v/>
      </c>
      <c r="S169" s="10" t="b">
        <f t="shared" si="17"/>
        <v>0</v>
      </c>
    </row>
    <row r="170" spans="1:19" hidden="1">
      <c r="A170" s="9">
        <v>42733</v>
      </c>
      <c r="B170" s="10">
        <f t="shared" si="18"/>
        <v>5</v>
      </c>
      <c r="C170" s="10">
        <f t="shared" si="14"/>
        <v>12</v>
      </c>
      <c r="D170" s="10">
        <f t="shared" si="15"/>
        <v>53</v>
      </c>
      <c r="E170" s="10" t="s">
        <v>16</v>
      </c>
      <c r="H170" s="11" t="str">
        <f t="shared" si="13"/>
        <v/>
      </c>
      <c r="Q170" s="11" t="str">
        <f t="shared" si="16"/>
        <v/>
      </c>
      <c r="S170" s="10" t="b">
        <f t="shared" si="17"/>
        <v>0</v>
      </c>
    </row>
    <row r="171" spans="1:19" hidden="1">
      <c r="A171" s="9">
        <v>42734</v>
      </c>
      <c r="B171" s="10">
        <f t="shared" si="18"/>
        <v>6</v>
      </c>
      <c r="C171" s="10">
        <f t="shared" si="14"/>
        <v>12</v>
      </c>
      <c r="D171" s="10">
        <f t="shared" si="15"/>
        <v>53</v>
      </c>
      <c r="E171" s="10" t="s">
        <v>16</v>
      </c>
      <c r="H171" s="11" t="str">
        <f t="shared" si="13"/>
        <v/>
      </c>
      <c r="Q171" s="11" t="str">
        <f t="shared" si="16"/>
        <v/>
      </c>
      <c r="S171" s="10" t="b">
        <f t="shared" si="17"/>
        <v>0</v>
      </c>
    </row>
    <row r="172" spans="1:19" hidden="1">
      <c r="A172" s="9">
        <v>42735</v>
      </c>
      <c r="B172" s="10">
        <f t="shared" si="18"/>
        <v>7</v>
      </c>
      <c r="C172" s="10">
        <f t="shared" si="14"/>
        <v>12</v>
      </c>
      <c r="D172" s="10">
        <f t="shared" si="15"/>
        <v>53</v>
      </c>
      <c r="E172" s="10"/>
      <c r="H172" s="11" t="str">
        <f t="shared" si="13"/>
        <v/>
      </c>
      <c r="Q172" s="11" t="str">
        <f t="shared" si="16"/>
        <v/>
      </c>
      <c r="S172" s="10" t="b">
        <f t="shared" si="17"/>
        <v>0</v>
      </c>
    </row>
    <row r="173" spans="1:19" hidden="1">
      <c r="A173" s="9">
        <v>42736</v>
      </c>
      <c r="B173" s="10">
        <f t="shared" si="18"/>
        <v>1</v>
      </c>
      <c r="C173" s="10">
        <f t="shared" si="14"/>
        <v>1</v>
      </c>
      <c r="D173" s="10">
        <f t="shared" si="15"/>
        <v>1</v>
      </c>
      <c r="E173" s="10"/>
      <c r="H173" s="11" t="str">
        <f t="shared" si="13"/>
        <v/>
      </c>
      <c r="Q173" s="11" t="str">
        <f t="shared" si="16"/>
        <v/>
      </c>
      <c r="S173" s="10" t="b">
        <f t="shared" si="17"/>
        <v>0</v>
      </c>
    </row>
    <row r="174" spans="1:19" hidden="1">
      <c r="A174" s="9">
        <v>42737</v>
      </c>
      <c r="B174" s="10">
        <f t="shared" si="18"/>
        <v>2</v>
      </c>
      <c r="C174" s="10">
        <f t="shared" si="14"/>
        <v>1</v>
      </c>
      <c r="D174" s="10">
        <f t="shared" si="15"/>
        <v>1</v>
      </c>
      <c r="E174" s="10"/>
      <c r="F174" s="13">
        <v>0.3125</v>
      </c>
      <c r="G174" s="13">
        <v>0.66666666666666663</v>
      </c>
      <c r="H174" s="11">
        <f t="shared" si="13"/>
        <v>0.35416666666666663</v>
      </c>
      <c r="I174" s="10" t="s">
        <v>74</v>
      </c>
      <c r="J174" s="13">
        <v>0.35416666666666669</v>
      </c>
      <c r="Q174" s="11">
        <f t="shared" si="16"/>
        <v>0.35416666666666669</v>
      </c>
      <c r="S174" s="10" t="b">
        <f t="shared" si="17"/>
        <v>0</v>
      </c>
    </row>
    <row r="175" spans="1:19" hidden="1">
      <c r="A175" s="9">
        <v>42738</v>
      </c>
      <c r="B175" s="10">
        <f t="shared" si="18"/>
        <v>3</v>
      </c>
      <c r="C175" s="10">
        <f t="shared" si="14"/>
        <v>1</v>
      </c>
      <c r="D175" s="10">
        <f t="shared" si="15"/>
        <v>1</v>
      </c>
      <c r="E175" s="10"/>
      <c r="F175" s="13">
        <v>0.3125</v>
      </c>
      <c r="G175" s="13">
        <v>0.66666666666666663</v>
      </c>
      <c r="H175" s="11">
        <f t="shared" si="13"/>
        <v>0.35416666666666663</v>
      </c>
      <c r="I175" s="10" t="s">
        <v>74</v>
      </c>
      <c r="J175" s="13">
        <v>0.27083333333333331</v>
      </c>
      <c r="K175" s="10" t="s">
        <v>146</v>
      </c>
      <c r="L175" s="13">
        <v>8.3333333333333329E-2</v>
      </c>
      <c r="Q175" s="11">
        <f t="shared" si="16"/>
        <v>0.35416666666666663</v>
      </c>
      <c r="S175" s="10" t="b">
        <f t="shared" si="17"/>
        <v>0</v>
      </c>
    </row>
    <row r="176" spans="1:19" hidden="1">
      <c r="A176" s="9">
        <v>42739</v>
      </c>
      <c r="B176" s="10">
        <f t="shared" si="18"/>
        <v>4</v>
      </c>
      <c r="C176" s="10">
        <f t="shared" si="14"/>
        <v>1</v>
      </c>
      <c r="D176" s="10">
        <f t="shared" si="15"/>
        <v>1</v>
      </c>
      <c r="E176" s="10"/>
      <c r="F176" s="13">
        <v>0.3125</v>
      </c>
      <c r="G176" s="13">
        <v>0.66666666666666663</v>
      </c>
      <c r="H176" s="11">
        <f t="shared" si="13"/>
        <v>0.35416666666666663</v>
      </c>
      <c r="I176" s="10" t="s">
        <v>74</v>
      </c>
      <c r="J176" s="13">
        <v>0.35416666666666669</v>
      </c>
      <c r="Q176" s="11">
        <f t="shared" si="16"/>
        <v>0.35416666666666669</v>
      </c>
      <c r="S176" s="10" t="b">
        <f t="shared" si="17"/>
        <v>0</v>
      </c>
    </row>
    <row r="177" spans="1:19" hidden="1">
      <c r="A177" s="9">
        <v>42740</v>
      </c>
      <c r="B177" s="10">
        <f t="shared" si="18"/>
        <v>5</v>
      </c>
      <c r="C177" s="10">
        <f t="shared" si="14"/>
        <v>1</v>
      </c>
      <c r="D177" s="10">
        <f t="shared" si="15"/>
        <v>1</v>
      </c>
      <c r="E177" s="10"/>
      <c r="F177" s="13">
        <v>0.3125</v>
      </c>
      <c r="G177" s="13">
        <v>0.66666666666666663</v>
      </c>
      <c r="H177" s="11">
        <f t="shared" si="13"/>
        <v>0.35416666666666663</v>
      </c>
      <c r="I177" s="10" t="s">
        <v>74</v>
      </c>
      <c r="J177" s="13">
        <v>0.35416666666666669</v>
      </c>
      <c r="Q177" s="11">
        <f t="shared" si="16"/>
        <v>0.35416666666666669</v>
      </c>
      <c r="S177" s="10" t="b">
        <f t="shared" si="17"/>
        <v>0</v>
      </c>
    </row>
    <row r="178" spans="1:19" hidden="1">
      <c r="A178" s="9">
        <v>42741</v>
      </c>
      <c r="B178" s="10">
        <f t="shared" si="18"/>
        <v>6</v>
      </c>
      <c r="C178" s="10">
        <f t="shared" si="14"/>
        <v>1</v>
      </c>
      <c r="D178" s="10">
        <f t="shared" si="15"/>
        <v>1</v>
      </c>
      <c r="E178" s="10"/>
      <c r="F178" s="13">
        <v>0.3125</v>
      </c>
      <c r="G178" s="13">
        <v>0.66666666666666663</v>
      </c>
      <c r="H178" s="11">
        <f t="shared" si="13"/>
        <v>0.35416666666666663</v>
      </c>
      <c r="I178" s="10" t="s">
        <v>157</v>
      </c>
      <c r="J178" s="13">
        <v>0.35416666666666669</v>
      </c>
      <c r="L178" s="13"/>
      <c r="Q178" s="11">
        <f t="shared" si="16"/>
        <v>0.35416666666666669</v>
      </c>
      <c r="S178" s="10" t="b">
        <f t="shared" si="17"/>
        <v>0</v>
      </c>
    </row>
    <row r="179" spans="1:19" hidden="1">
      <c r="A179" s="9">
        <v>42742</v>
      </c>
      <c r="B179" s="10">
        <f t="shared" si="18"/>
        <v>7</v>
      </c>
      <c r="C179" s="10">
        <f t="shared" si="14"/>
        <v>1</v>
      </c>
      <c r="D179" s="10">
        <f t="shared" si="15"/>
        <v>1</v>
      </c>
      <c r="E179" s="10"/>
      <c r="H179" s="11" t="str">
        <f t="shared" si="13"/>
        <v/>
      </c>
      <c r="Q179" s="11" t="str">
        <f t="shared" si="16"/>
        <v/>
      </c>
      <c r="S179" s="10" t="b">
        <f t="shared" si="17"/>
        <v>0</v>
      </c>
    </row>
    <row r="180" spans="1:19" hidden="1">
      <c r="A180" s="9">
        <v>42743</v>
      </c>
      <c r="B180" s="10">
        <f t="shared" si="18"/>
        <v>1</v>
      </c>
      <c r="C180" s="10">
        <f t="shared" si="14"/>
        <v>1</v>
      </c>
      <c r="D180" s="10">
        <f t="shared" si="15"/>
        <v>2</v>
      </c>
      <c r="E180" s="10"/>
      <c r="H180" s="11" t="str">
        <f t="shared" si="13"/>
        <v/>
      </c>
      <c r="Q180" s="11" t="str">
        <f t="shared" si="16"/>
        <v/>
      </c>
      <c r="S180" s="10" t="b">
        <f t="shared" si="17"/>
        <v>0</v>
      </c>
    </row>
    <row r="181" spans="1:19" hidden="1">
      <c r="A181" s="9">
        <v>42744</v>
      </c>
      <c r="B181" s="10">
        <f t="shared" si="18"/>
        <v>2</v>
      </c>
      <c r="C181" s="10">
        <f t="shared" si="14"/>
        <v>1</v>
      </c>
      <c r="D181" s="10">
        <f t="shared" si="15"/>
        <v>2</v>
      </c>
      <c r="E181" s="10" t="s">
        <v>166</v>
      </c>
      <c r="F181" s="13">
        <v>0.3125</v>
      </c>
      <c r="G181" s="13">
        <v>0.45833333333333331</v>
      </c>
      <c r="H181" s="11">
        <f t="shared" si="13"/>
        <v>0.14583333333333331</v>
      </c>
      <c r="I181" s="10" t="s">
        <v>74</v>
      </c>
      <c r="J181" s="13">
        <v>0.1875</v>
      </c>
      <c r="L181" s="13"/>
      <c r="Q181" s="11">
        <f t="shared" si="16"/>
        <v>0.1875</v>
      </c>
      <c r="S181" s="10" t="b">
        <f t="shared" si="17"/>
        <v>0</v>
      </c>
    </row>
    <row r="182" spans="1:19" hidden="1">
      <c r="A182" s="9">
        <v>42745</v>
      </c>
      <c r="B182" s="10">
        <f t="shared" si="18"/>
        <v>3</v>
      </c>
      <c r="C182" s="10">
        <f t="shared" si="14"/>
        <v>1</v>
      </c>
      <c r="D182" s="10">
        <f t="shared" si="15"/>
        <v>2</v>
      </c>
      <c r="E182" s="10"/>
      <c r="F182" s="13">
        <v>0.3125</v>
      </c>
      <c r="G182" s="13">
        <v>0.66666666666666663</v>
      </c>
      <c r="H182" s="11">
        <f t="shared" si="13"/>
        <v>0.35416666666666663</v>
      </c>
      <c r="I182" s="10" t="s">
        <v>74</v>
      </c>
      <c r="J182" s="13">
        <v>0.27083333333333331</v>
      </c>
      <c r="K182" s="10" t="s">
        <v>146</v>
      </c>
      <c r="L182" s="13">
        <v>8.3333333333333329E-2</v>
      </c>
      <c r="Q182" s="11">
        <f t="shared" si="16"/>
        <v>0.35416666666666663</v>
      </c>
      <c r="S182" s="10" t="b">
        <f t="shared" si="17"/>
        <v>0</v>
      </c>
    </row>
    <row r="183" spans="1:19" hidden="1">
      <c r="A183" s="9">
        <v>42746</v>
      </c>
      <c r="B183" s="10">
        <f t="shared" si="18"/>
        <v>4</v>
      </c>
      <c r="C183" s="10">
        <f t="shared" si="14"/>
        <v>1</v>
      </c>
      <c r="D183" s="10">
        <f t="shared" si="15"/>
        <v>2</v>
      </c>
      <c r="E183" s="10"/>
      <c r="F183" s="13">
        <v>0.3125</v>
      </c>
      <c r="G183" s="13">
        <v>0.66666666666666663</v>
      </c>
      <c r="H183" s="11">
        <f t="shared" si="13"/>
        <v>0.35416666666666663</v>
      </c>
      <c r="I183" s="10" t="s">
        <v>74</v>
      </c>
      <c r="J183" s="13">
        <v>0.35416666666666669</v>
      </c>
      <c r="Q183" s="11">
        <f t="shared" si="16"/>
        <v>0.35416666666666669</v>
      </c>
      <c r="S183" s="10" t="b">
        <f t="shared" si="17"/>
        <v>0</v>
      </c>
    </row>
    <row r="184" spans="1:19" hidden="1">
      <c r="A184" s="9">
        <v>42747</v>
      </c>
      <c r="B184" s="10">
        <f t="shared" si="18"/>
        <v>5</v>
      </c>
      <c r="C184" s="10">
        <f t="shared" si="14"/>
        <v>1</v>
      </c>
      <c r="D184" s="10">
        <f t="shared" si="15"/>
        <v>2</v>
      </c>
      <c r="E184" s="10"/>
      <c r="F184" s="13">
        <v>0.3125</v>
      </c>
      <c r="G184" s="13">
        <v>0.66666666666666663</v>
      </c>
      <c r="H184" s="11">
        <f t="shared" si="13"/>
        <v>0.35416666666666663</v>
      </c>
      <c r="I184" s="10" t="s">
        <v>74</v>
      </c>
      <c r="J184" s="13">
        <v>0.35416666666666669</v>
      </c>
      <c r="Q184" s="11">
        <f t="shared" si="16"/>
        <v>0.35416666666666669</v>
      </c>
      <c r="S184" s="10" t="b">
        <f t="shared" si="17"/>
        <v>0</v>
      </c>
    </row>
    <row r="185" spans="1:19" hidden="1">
      <c r="A185" s="9">
        <v>42748</v>
      </c>
      <c r="B185" s="10">
        <f t="shared" si="18"/>
        <v>6</v>
      </c>
      <c r="C185" s="10">
        <f t="shared" si="14"/>
        <v>1</v>
      </c>
      <c r="D185" s="10">
        <f t="shared" si="15"/>
        <v>2</v>
      </c>
      <c r="E185" s="10"/>
      <c r="F185" s="13">
        <v>0.3125</v>
      </c>
      <c r="G185" s="13">
        <v>0.66666666666666663</v>
      </c>
      <c r="H185" s="11">
        <f t="shared" si="13"/>
        <v>0.35416666666666663</v>
      </c>
      <c r="I185" s="10" t="s">
        <v>157</v>
      </c>
      <c r="J185" s="13">
        <v>0.35416666666666669</v>
      </c>
      <c r="Q185" s="11">
        <f t="shared" si="16"/>
        <v>0.35416666666666669</v>
      </c>
      <c r="S185" s="10" t="b">
        <f t="shared" si="17"/>
        <v>0</v>
      </c>
    </row>
    <row r="186" spans="1:19" hidden="1">
      <c r="A186" s="9">
        <v>42749</v>
      </c>
      <c r="B186" s="10">
        <f t="shared" si="18"/>
        <v>7</v>
      </c>
      <c r="C186" s="10">
        <f t="shared" si="14"/>
        <v>1</v>
      </c>
      <c r="D186" s="10">
        <f t="shared" si="15"/>
        <v>2</v>
      </c>
      <c r="E186" s="10"/>
      <c r="H186" s="11" t="str">
        <f t="shared" si="13"/>
        <v/>
      </c>
      <c r="Q186" s="11" t="str">
        <f t="shared" si="16"/>
        <v/>
      </c>
      <c r="S186" s="10" t="b">
        <f t="shared" si="17"/>
        <v>0</v>
      </c>
    </row>
    <row r="187" spans="1:19" hidden="1">
      <c r="A187" s="9">
        <v>42750</v>
      </c>
      <c r="B187" s="10">
        <f t="shared" si="18"/>
        <v>1</v>
      </c>
      <c r="C187" s="10">
        <f t="shared" si="14"/>
        <v>1</v>
      </c>
      <c r="D187" s="10">
        <f t="shared" si="15"/>
        <v>3</v>
      </c>
      <c r="E187" s="10"/>
      <c r="H187" s="11" t="str">
        <f t="shared" si="13"/>
        <v/>
      </c>
      <c r="Q187" s="11" t="str">
        <f t="shared" si="16"/>
        <v/>
      </c>
      <c r="S187" s="10" t="b">
        <f t="shared" si="17"/>
        <v>0</v>
      </c>
    </row>
    <row r="188" spans="1:19" hidden="1">
      <c r="A188" s="9">
        <v>42751</v>
      </c>
      <c r="B188" s="10">
        <f t="shared" si="18"/>
        <v>2</v>
      </c>
      <c r="C188" s="10">
        <f t="shared" si="14"/>
        <v>1</v>
      </c>
      <c r="D188" s="10">
        <f t="shared" si="15"/>
        <v>3</v>
      </c>
      <c r="E188" s="10"/>
      <c r="F188" s="13">
        <v>0.3125</v>
      </c>
      <c r="G188" s="13">
        <v>0.66666666666666663</v>
      </c>
      <c r="H188" s="11">
        <f t="shared" si="13"/>
        <v>0.35416666666666663</v>
      </c>
      <c r="I188" s="10" t="s">
        <v>74</v>
      </c>
      <c r="J188" s="13">
        <v>0.35416666666666669</v>
      </c>
      <c r="Q188" s="11">
        <f t="shared" si="16"/>
        <v>0.35416666666666669</v>
      </c>
      <c r="S188" s="10" t="b">
        <f t="shared" si="17"/>
        <v>0</v>
      </c>
    </row>
    <row r="189" spans="1:19" hidden="1">
      <c r="A189" s="9">
        <v>42752</v>
      </c>
      <c r="B189" s="10">
        <f t="shared" si="18"/>
        <v>3</v>
      </c>
      <c r="C189" s="10">
        <f t="shared" si="14"/>
        <v>1</v>
      </c>
      <c r="D189" s="10">
        <f t="shared" si="15"/>
        <v>3</v>
      </c>
      <c r="E189" s="10"/>
      <c r="F189" s="13">
        <v>0.3125</v>
      </c>
      <c r="G189" s="13">
        <v>0.66666666666666663</v>
      </c>
      <c r="H189" s="11">
        <f t="shared" si="13"/>
        <v>0.35416666666666663</v>
      </c>
      <c r="I189" s="10" t="s">
        <v>74</v>
      </c>
      <c r="J189" s="13">
        <v>0.27083333333333331</v>
      </c>
      <c r="K189" s="10" t="s">
        <v>146</v>
      </c>
      <c r="L189" s="13">
        <v>8.3333333333333329E-2</v>
      </c>
      <c r="Q189" s="11">
        <f t="shared" si="16"/>
        <v>0.35416666666666663</v>
      </c>
      <c r="S189" s="10" t="b">
        <f t="shared" si="17"/>
        <v>0</v>
      </c>
    </row>
    <row r="190" spans="1:19" hidden="1">
      <c r="A190" s="9">
        <v>42753</v>
      </c>
      <c r="B190" s="10">
        <f t="shared" si="18"/>
        <v>4</v>
      </c>
      <c r="C190" s="10">
        <f t="shared" si="14"/>
        <v>1</v>
      </c>
      <c r="D190" s="10">
        <f t="shared" si="15"/>
        <v>3</v>
      </c>
      <c r="E190" s="10"/>
      <c r="F190" s="13">
        <v>0.3125</v>
      </c>
      <c r="G190" s="13">
        <v>0.66666666666666663</v>
      </c>
      <c r="H190" s="11">
        <f t="shared" si="13"/>
        <v>0.35416666666666663</v>
      </c>
      <c r="I190" s="10" t="s">
        <v>74</v>
      </c>
      <c r="J190" s="13">
        <v>0.35416666666666669</v>
      </c>
      <c r="Q190" s="11">
        <f t="shared" si="16"/>
        <v>0.35416666666666669</v>
      </c>
      <c r="S190" s="10" t="b">
        <f t="shared" si="17"/>
        <v>0</v>
      </c>
    </row>
    <row r="191" spans="1:19" hidden="1">
      <c r="A191" s="9">
        <v>42754</v>
      </c>
      <c r="B191" s="10">
        <f t="shared" si="18"/>
        <v>5</v>
      </c>
      <c r="C191" s="10">
        <f t="shared" si="14"/>
        <v>1</v>
      </c>
      <c r="D191" s="10">
        <f t="shared" si="15"/>
        <v>3</v>
      </c>
      <c r="E191" s="10" t="s">
        <v>16</v>
      </c>
      <c r="F191" s="13">
        <v>0.3125</v>
      </c>
      <c r="G191" s="13">
        <v>0.66666666666666663</v>
      </c>
      <c r="H191" s="11">
        <f t="shared" si="13"/>
        <v>0.35416666666666663</v>
      </c>
      <c r="Q191" s="11" t="str">
        <f t="shared" si="16"/>
        <v/>
      </c>
      <c r="S191" s="10" t="b">
        <f t="shared" si="17"/>
        <v>0</v>
      </c>
    </row>
    <row r="192" spans="1:19" hidden="1">
      <c r="A192" s="9">
        <v>42755</v>
      </c>
      <c r="B192" s="10">
        <f t="shared" si="18"/>
        <v>6</v>
      </c>
      <c r="C192" s="10">
        <f t="shared" si="14"/>
        <v>1</v>
      </c>
      <c r="D192" s="10">
        <f t="shared" si="15"/>
        <v>3</v>
      </c>
      <c r="E192" s="10"/>
      <c r="F192" s="13">
        <v>0.34027777777777773</v>
      </c>
      <c r="G192" s="13">
        <v>0.70833333333333337</v>
      </c>
      <c r="H192" s="11">
        <f t="shared" si="13"/>
        <v>0.36805555555555564</v>
      </c>
      <c r="I192" s="10" t="s">
        <v>74</v>
      </c>
      <c r="J192" s="13">
        <v>0.35416666666666669</v>
      </c>
      <c r="L192" s="13"/>
      <c r="Q192" s="11">
        <f t="shared" si="16"/>
        <v>0.35416666666666669</v>
      </c>
      <c r="S192" s="10" t="b">
        <f t="shared" si="17"/>
        <v>0</v>
      </c>
    </row>
    <row r="193" spans="1:19" hidden="1">
      <c r="A193" s="9">
        <v>42756</v>
      </c>
      <c r="B193" s="10">
        <f t="shared" si="18"/>
        <v>7</v>
      </c>
      <c r="C193" s="10">
        <f t="shared" si="14"/>
        <v>1</v>
      </c>
      <c r="D193" s="10">
        <f t="shared" si="15"/>
        <v>3</v>
      </c>
      <c r="E193" s="10"/>
      <c r="H193" s="11" t="str">
        <f t="shared" si="13"/>
        <v/>
      </c>
      <c r="Q193" s="11" t="str">
        <f t="shared" si="16"/>
        <v/>
      </c>
      <c r="S193" s="10" t="b">
        <f t="shared" si="17"/>
        <v>0</v>
      </c>
    </row>
    <row r="194" spans="1:19" hidden="1">
      <c r="A194" s="9">
        <v>42757</v>
      </c>
      <c r="B194" s="10">
        <f t="shared" si="18"/>
        <v>1</v>
      </c>
      <c r="C194" s="10">
        <f t="shared" si="14"/>
        <v>1</v>
      </c>
      <c r="D194" s="10">
        <f t="shared" si="15"/>
        <v>4</v>
      </c>
      <c r="E194" s="10"/>
      <c r="H194" s="11" t="str">
        <f t="shared" ref="H194:H257" si="19">IF(NOT(OR(ISBLANK(G194),ISBLANK(F194))),G194-F194,"")</f>
        <v/>
      </c>
      <c r="Q194" s="11" t="str">
        <f t="shared" si="16"/>
        <v/>
      </c>
      <c r="S194" s="10" t="b">
        <f t="shared" si="17"/>
        <v>0</v>
      </c>
    </row>
    <row r="195" spans="1:19" hidden="1">
      <c r="A195" s="9">
        <v>42758</v>
      </c>
      <c r="B195" s="10">
        <f t="shared" si="18"/>
        <v>2</v>
      </c>
      <c r="C195" s="10">
        <f t="shared" ref="C195:C258" si="20">MONTH(A195)</f>
        <v>1</v>
      </c>
      <c r="D195" s="10">
        <f t="shared" ref="D195:D258" si="21">WEEKNUM(A195)</f>
        <v>4</v>
      </c>
      <c r="E195" s="10"/>
      <c r="F195" s="13">
        <v>0.34027777777777773</v>
      </c>
      <c r="G195" s="13">
        <v>0.70833333333333337</v>
      </c>
      <c r="H195" s="11">
        <f t="shared" si="19"/>
        <v>0.36805555555555564</v>
      </c>
      <c r="I195" s="10" t="s">
        <v>149</v>
      </c>
      <c r="J195" s="13">
        <v>8.3333333333333329E-2</v>
      </c>
      <c r="K195" s="10" t="s">
        <v>74</v>
      </c>
      <c r="L195" s="13">
        <v>0.27083333333333331</v>
      </c>
      <c r="Q195" s="11">
        <f t="shared" ref="Q195:Q258" si="22">IF(NOT(AND(ISBLANK(J195),ISBLANK(L195),ISBLANK(N195),ISBLANK(P195))),SUM(J195,L195,N195,P195),"")</f>
        <v>0.35416666666666663</v>
      </c>
      <c r="S195" s="10" t="b">
        <f t="shared" ref="S195:S258" si="23">IFERROR(AND(NOT(OR(ISBLANK(Q195),ISBLANK(H195))),AND(Q195&lt;H195,ROUNDDOWN(Q195*100,0)&lt;&gt;35)),FALSE)</f>
        <v>0</v>
      </c>
    </row>
    <row r="196" spans="1:19" hidden="1">
      <c r="A196" s="9">
        <v>42759</v>
      </c>
      <c r="B196" s="10">
        <f t="shared" si="18"/>
        <v>3</v>
      </c>
      <c r="C196" s="10">
        <f t="shared" si="20"/>
        <v>1</v>
      </c>
      <c r="D196" s="10">
        <f t="shared" si="21"/>
        <v>4</v>
      </c>
      <c r="E196" s="10"/>
      <c r="F196" s="13">
        <v>0.34027777777777773</v>
      </c>
      <c r="G196" s="13">
        <v>0.70833333333333337</v>
      </c>
      <c r="H196" s="11">
        <f t="shared" si="19"/>
        <v>0.36805555555555564</v>
      </c>
      <c r="I196" s="10" t="s">
        <v>74</v>
      </c>
      <c r="J196" s="13">
        <v>0.27083333333333331</v>
      </c>
      <c r="K196" s="10" t="s">
        <v>146</v>
      </c>
      <c r="L196" s="13">
        <v>8.3333333333333329E-2</v>
      </c>
      <c r="Q196" s="11">
        <f t="shared" si="22"/>
        <v>0.35416666666666663</v>
      </c>
      <c r="S196" s="10" t="b">
        <f t="shared" si="23"/>
        <v>0</v>
      </c>
    </row>
    <row r="197" spans="1:19" hidden="1">
      <c r="A197" s="9">
        <v>42760</v>
      </c>
      <c r="B197" s="10">
        <f t="shared" si="18"/>
        <v>4</v>
      </c>
      <c r="C197" s="10">
        <f t="shared" si="20"/>
        <v>1</v>
      </c>
      <c r="D197" s="10">
        <f t="shared" si="21"/>
        <v>4</v>
      </c>
      <c r="E197" s="10" t="s">
        <v>16</v>
      </c>
      <c r="F197" s="13"/>
      <c r="G197" s="13"/>
      <c r="H197" s="11" t="str">
        <f t="shared" si="19"/>
        <v/>
      </c>
      <c r="Q197" s="11" t="str">
        <f t="shared" si="22"/>
        <v/>
      </c>
      <c r="S197" s="10" t="b">
        <f t="shared" si="23"/>
        <v>0</v>
      </c>
    </row>
    <row r="198" spans="1:19" hidden="1">
      <c r="A198" s="9">
        <v>42761</v>
      </c>
      <c r="B198" s="10">
        <f t="shared" si="18"/>
        <v>5</v>
      </c>
      <c r="C198" s="10">
        <f t="shared" si="20"/>
        <v>1</v>
      </c>
      <c r="D198" s="10">
        <f t="shared" si="21"/>
        <v>4</v>
      </c>
      <c r="E198" s="10" t="s">
        <v>16</v>
      </c>
      <c r="F198" s="13"/>
      <c r="G198" s="13"/>
      <c r="H198" s="11" t="str">
        <f t="shared" si="19"/>
        <v/>
      </c>
      <c r="Q198" s="11" t="str">
        <f t="shared" si="22"/>
        <v/>
      </c>
      <c r="S198" s="10" t="b">
        <f t="shared" si="23"/>
        <v>0</v>
      </c>
    </row>
    <row r="199" spans="1:19" hidden="1">
      <c r="A199" s="9">
        <v>42762</v>
      </c>
      <c r="B199" s="10">
        <f t="shared" si="18"/>
        <v>6</v>
      </c>
      <c r="C199" s="10">
        <f t="shared" si="20"/>
        <v>1</v>
      </c>
      <c r="D199" s="10">
        <f t="shared" si="21"/>
        <v>4</v>
      </c>
      <c r="E199" s="10"/>
      <c r="F199" s="13">
        <v>0.3125</v>
      </c>
      <c r="G199" s="13">
        <v>0.66666666666666663</v>
      </c>
      <c r="H199" s="11">
        <f t="shared" si="19"/>
        <v>0.35416666666666663</v>
      </c>
      <c r="I199" s="10" t="s">
        <v>74</v>
      </c>
      <c r="J199" s="13">
        <v>0.35416666666666669</v>
      </c>
      <c r="Q199" s="11">
        <f t="shared" si="22"/>
        <v>0.35416666666666669</v>
      </c>
      <c r="S199" s="10" t="b">
        <f t="shared" si="23"/>
        <v>0</v>
      </c>
    </row>
    <row r="200" spans="1:19" hidden="1">
      <c r="A200" s="9">
        <v>42763</v>
      </c>
      <c r="B200" s="10">
        <f t="shared" si="18"/>
        <v>7</v>
      </c>
      <c r="C200" s="10">
        <f t="shared" si="20"/>
        <v>1</v>
      </c>
      <c r="D200" s="10">
        <f t="shared" si="21"/>
        <v>4</v>
      </c>
      <c r="E200" s="10"/>
      <c r="H200" s="11" t="str">
        <f t="shared" si="19"/>
        <v/>
      </c>
      <c r="Q200" s="11" t="str">
        <f t="shared" si="22"/>
        <v/>
      </c>
      <c r="S200" s="10" t="b">
        <f t="shared" si="23"/>
        <v>0</v>
      </c>
    </row>
    <row r="201" spans="1:19" hidden="1">
      <c r="A201" s="9">
        <v>42764</v>
      </c>
      <c r="B201" s="10">
        <f t="shared" si="18"/>
        <v>1</v>
      </c>
      <c r="C201" s="10">
        <f t="shared" si="20"/>
        <v>1</v>
      </c>
      <c r="D201" s="10">
        <f t="shared" si="21"/>
        <v>5</v>
      </c>
      <c r="E201" s="10"/>
      <c r="H201" s="11" t="str">
        <f t="shared" si="19"/>
        <v/>
      </c>
      <c r="Q201" s="11" t="str">
        <f t="shared" si="22"/>
        <v/>
      </c>
      <c r="S201" s="10" t="b">
        <f t="shared" si="23"/>
        <v>0</v>
      </c>
    </row>
    <row r="202" spans="1:19" hidden="1">
      <c r="A202" s="9">
        <v>42765</v>
      </c>
      <c r="B202" s="10">
        <f t="shared" ref="B202:B265" si="24">WEEKDAY(A202)</f>
        <v>2</v>
      </c>
      <c r="C202" s="10">
        <f t="shared" si="20"/>
        <v>1</v>
      </c>
      <c r="D202" s="10">
        <f t="shared" si="21"/>
        <v>5</v>
      </c>
      <c r="E202" s="10"/>
      <c r="F202" s="13">
        <v>0.3125</v>
      </c>
      <c r="G202" s="13">
        <v>0.66666666666666663</v>
      </c>
      <c r="H202" s="11">
        <f t="shared" si="19"/>
        <v>0.35416666666666663</v>
      </c>
      <c r="I202" s="10" t="s">
        <v>74</v>
      </c>
      <c r="J202" s="13">
        <v>0.35416666666666669</v>
      </c>
      <c r="Q202" s="11">
        <f t="shared" si="22"/>
        <v>0.35416666666666669</v>
      </c>
      <c r="S202" s="10" t="b">
        <f t="shared" si="23"/>
        <v>0</v>
      </c>
    </row>
    <row r="203" spans="1:19" hidden="1">
      <c r="A203" s="9">
        <v>42766</v>
      </c>
      <c r="B203" s="10">
        <f t="shared" si="24"/>
        <v>3</v>
      </c>
      <c r="C203" s="10">
        <f t="shared" si="20"/>
        <v>1</v>
      </c>
      <c r="D203" s="10">
        <f t="shared" si="21"/>
        <v>5</v>
      </c>
      <c r="E203" s="10"/>
      <c r="F203" s="13">
        <v>0.3125</v>
      </c>
      <c r="G203" s="13">
        <v>0.66666666666666663</v>
      </c>
      <c r="H203" s="11">
        <f t="shared" si="19"/>
        <v>0.35416666666666663</v>
      </c>
      <c r="I203" s="10" t="s">
        <v>74</v>
      </c>
      <c r="J203" s="38">
        <v>0.27083333333333331</v>
      </c>
      <c r="K203" s="10" t="s">
        <v>146</v>
      </c>
      <c r="L203" s="13">
        <v>8.3333333333333329E-2</v>
      </c>
      <c r="Q203" s="11">
        <f t="shared" si="22"/>
        <v>0.35416666666666663</v>
      </c>
      <c r="S203" s="10" t="b">
        <f t="shared" si="23"/>
        <v>0</v>
      </c>
    </row>
    <row r="204" spans="1:19" hidden="1">
      <c r="A204" s="9">
        <v>42767</v>
      </c>
      <c r="B204" s="10">
        <f t="shared" si="24"/>
        <v>4</v>
      </c>
      <c r="C204" s="10">
        <f t="shared" si="20"/>
        <v>2</v>
      </c>
      <c r="D204" s="10">
        <f t="shared" si="21"/>
        <v>5</v>
      </c>
      <c r="E204" s="10"/>
      <c r="F204" s="13">
        <v>0.3125</v>
      </c>
      <c r="G204" s="13">
        <v>0.66666666666666663</v>
      </c>
      <c r="H204" s="11">
        <f t="shared" si="19"/>
        <v>0.35416666666666663</v>
      </c>
      <c r="I204" s="10" t="s">
        <v>74</v>
      </c>
      <c r="J204" s="13">
        <v>0.35416666666666669</v>
      </c>
      <c r="Q204" s="11">
        <f t="shared" si="22"/>
        <v>0.35416666666666669</v>
      </c>
      <c r="R204" s="12" t="s">
        <v>171</v>
      </c>
      <c r="S204" s="10" t="b">
        <f t="shared" si="23"/>
        <v>0</v>
      </c>
    </row>
    <row r="205" spans="1:19" hidden="1">
      <c r="A205" s="9">
        <v>42768</v>
      </c>
      <c r="B205" s="10">
        <f t="shared" si="24"/>
        <v>5</v>
      </c>
      <c r="C205" s="10">
        <f t="shared" si="20"/>
        <v>2</v>
      </c>
      <c r="D205" s="10">
        <f t="shared" si="21"/>
        <v>5</v>
      </c>
      <c r="E205" s="10"/>
      <c r="F205" s="13">
        <v>0.3125</v>
      </c>
      <c r="G205" s="13">
        <v>0.66666666666666663</v>
      </c>
      <c r="H205" s="11">
        <f t="shared" si="19"/>
        <v>0.35416666666666663</v>
      </c>
      <c r="I205" s="10" t="s">
        <v>74</v>
      </c>
      <c r="J205" s="13">
        <v>0.35416666666666669</v>
      </c>
      <c r="Q205" s="11">
        <f t="shared" si="22"/>
        <v>0.35416666666666669</v>
      </c>
      <c r="R205" s="12" t="s">
        <v>171</v>
      </c>
      <c r="S205" s="10" t="b">
        <f t="shared" si="23"/>
        <v>0</v>
      </c>
    </row>
    <row r="206" spans="1:19" hidden="1">
      <c r="A206" s="9">
        <v>42769</v>
      </c>
      <c r="B206" s="10">
        <f t="shared" si="24"/>
        <v>6</v>
      </c>
      <c r="C206" s="10">
        <f t="shared" si="20"/>
        <v>2</v>
      </c>
      <c r="D206" s="10">
        <f t="shared" si="21"/>
        <v>5</v>
      </c>
      <c r="E206" s="10"/>
      <c r="F206" s="13">
        <v>0.3125</v>
      </c>
      <c r="G206" s="13">
        <v>0.66666666666666663</v>
      </c>
      <c r="H206" s="11">
        <f t="shared" si="19"/>
        <v>0.35416666666666663</v>
      </c>
      <c r="I206" s="10" t="s">
        <v>74</v>
      </c>
      <c r="J206" s="13">
        <v>0.35416666666666669</v>
      </c>
      <c r="Q206" s="11">
        <f t="shared" si="22"/>
        <v>0.35416666666666669</v>
      </c>
      <c r="R206" s="12" t="s">
        <v>171</v>
      </c>
      <c r="S206" s="10" t="b">
        <f t="shared" si="23"/>
        <v>0</v>
      </c>
    </row>
    <row r="207" spans="1:19" hidden="1">
      <c r="A207" s="9">
        <v>42770</v>
      </c>
      <c r="B207" s="10">
        <f t="shared" si="24"/>
        <v>7</v>
      </c>
      <c r="C207" s="10">
        <f t="shared" si="20"/>
        <v>2</v>
      </c>
      <c r="D207" s="10">
        <f t="shared" si="21"/>
        <v>5</v>
      </c>
      <c r="E207" s="10"/>
      <c r="H207" s="11" t="str">
        <f t="shared" si="19"/>
        <v/>
      </c>
      <c r="Q207" s="11" t="str">
        <f t="shared" si="22"/>
        <v/>
      </c>
      <c r="S207" s="10" t="b">
        <f t="shared" si="23"/>
        <v>0</v>
      </c>
    </row>
    <row r="208" spans="1:19" hidden="1">
      <c r="A208" s="9">
        <v>42771</v>
      </c>
      <c r="B208" s="10">
        <f t="shared" si="24"/>
        <v>1</v>
      </c>
      <c r="C208" s="10">
        <f t="shared" si="20"/>
        <v>2</v>
      </c>
      <c r="D208" s="10">
        <f t="shared" si="21"/>
        <v>6</v>
      </c>
      <c r="E208" s="10"/>
      <c r="H208" s="11" t="str">
        <f t="shared" si="19"/>
        <v/>
      </c>
      <c r="Q208" s="11" t="str">
        <f t="shared" si="22"/>
        <v/>
      </c>
      <c r="S208" s="10" t="b">
        <f t="shared" si="23"/>
        <v>0</v>
      </c>
    </row>
    <row r="209" spans="1:19" hidden="1">
      <c r="A209" s="9">
        <v>42772</v>
      </c>
      <c r="B209" s="10">
        <f t="shared" si="24"/>
        <v>2</v>
      </c>
      <c r="C209" s="10">
        <f t="shared" si="20"/>
        <v>2</v>
      </c>
      <c r="D209" s="10">
        <f t="shared" si="21"/>
        <v>6</v>
      </c>
      <c r="E209" s="10"/>
      <c r="F209" s="13">
        <v>0.3125</v>
      </c>
      <c r="G209" s="13">
        <v>0.66666666666666663</v>
      </c>
      <c r="H209" s="11">
        <f t="shared" si="19"/>
        <v>0.35416666666666663</v>
      </c>
      <c r="I209" s="10" t="s">
        <v>74</v>
      </c>
      <c r="J209" s="13">
        <v>0.35416666666666669</v>
      </c>
      <c r="Q209" s="11">
        <f t="shared" si="22"/>
        <v>0.35416666666666669</v>
      </c>
      <c r="R209" s="12" t="s">
        <v>171</v>
      </c>
      <c r="S209" s="10" t="b">
        <f t="shared" si="23"/>
        <v>0</v>
      </c>
    </row>
    <row r="210" spans="1:19" hidden="1">
      <c r="A210" s="9">
        <v>42773</v>
      </c>
      <c r="B210" s="10">
        <f t="shared" si="24"/>
        <v>3</v>
      </c>
      <c r="C210" s="10">
        <f t="shared" si="20"/>
        <v>2</v>
      </c>
      <c r="D210" s="10">
        <f t="shared" si="21"/>
        <v>6</v>
      </c>
      <c r="E210" s="10"/>
      <c r="F210" s="13">
        <v>0.3125</v>
      </c>
      <c r="G210" s="13">
        <v>0.66666666666666663</v>
      </c>
      <c r="H210" s="11">
        <f t="shared" si="19"/>
        <v>0.35416666666666663</v>
      </c>
      <c r="I210" s="10" t="s">
        <v>74</v>
      </c>
      <c r="J210" s="13">
        <v>0.27083333333333331</v>
      </c>
      <c r="K210" s="10" t="s">
        <v>146</v>
      </c>
      <c r="L210" s="13">
        <v>8.3333333333333329E-2</v>
      </c>
      <c r="Q210" s="11">
        <f t="shared" si="22"/>
        <v>0.35416666666666663</v>
      </c>
      <c r="R210" s="12" t="s">
        <v>171</v>
      </c>
      <c r="S210" s="10" t="b">
        <f t="shared" si="23"/>
        <v>0</v>
      </c>
    </row>
    <row r="211" spans="1:19" hidden="1">
      <c r="A211" s="9">
        <v>42774</v>
      </c>
      <c r="B211" s="10">
        <f t="shared" si="24"/>
        <v>4</v>
      </c>
      <c r="C211" s="10">
        <f t="shared" si="20"/>
        <v>2</v>
      </c>
      <c r="D211" s="10">
        <f t="shared" si="21"/>
        <v>6</v>
      </c>
      <c r="E211" s="10"/>
      <c r="F211" s="13">
        <v>0.3125</v>
      </c>
      <c r="G211" s="13">
        <v>0.66666666666666663</v>
      </c>
      <c r="H211" s="11">
        <f t="shared" si="19"/>
        <v>0.35416666666666663</v>
      </c>
      <c r="I211" s="10" t="s">
        <v>74</v>
      </c>
      <c r="J211" s="13">
        <v>0.35416666666666669</v>
      </c>
      <c r="Q211" s="11">
        <f t="shared" si="22"/>
        <v>0.35416666666666669</v>
      </c>
      <c r="R211" s="12" t="s">
        <v>171</v>
      </c>
      <c r="S211" s="10" t="b">
        <f t="shared" si="23"/>
        <v>0</v>
      </c>
    </row>
    <row r="212" spans="1:19" hidden="1">
      <c r="A212" s="9">
        <v>42775</v>
      </c>
      <c r="B212" s="10">
        <f t="shared" si="24"/>
        <v>5</v>
      </c>
      <c r="C212" s="10">
        <f t="shared" si="20"/>
        <v>2</v>
      </c>
      <c r="D212" s="10">
        <f t="shared" si="21"/>
        <v>6</v>
      </c>
      <c r="E212" s="10"/>
      <c r="F212" s="13">
        <v>0.3125</v>
      </c>
      <c r="G212" s="13">
        <v>0.66666666666666663</v>
      </c>
      <c r="H212" s="11">
        <f t="shared" si="19"/>
        <v>0.35416666666666663</v>
      </c>
      <c r="I212" s="10" t="s">
        <v>74</v>
      </c>
      <c r="J212" s="13">
        <v>0.35416666666666669</v>
      </c>
      <c r="Q212" s="11">
        <f t="shared" si="22"/>
        <v>0.35416666666666669</v>
      </c>
      <c r="R212" s="12" t="s">
        <v>171</v>
      </c>
      <c r="S212" s="10" t="b">
        <f t="shared" si="23"/>
        <v>0</v>
      </c>
    </row>
    <row r="213" spans="1:19" hidden="1">
      <c r="A213" s="9">
        <v>42776</v>
      </c>
      <c r="B213" s="10">
        <f t="shared" si="24"/>
        <v>6</v>
      </c>
      <c r="C213" s="10">
        <f t="shared" si="20"/>
        <v>2</v>
      </c>
      <c r="D213" s="10">
        <f t="shared" si="21"/>
        <v>6</v>
      </c>
      <c r="E213" s="10"/>
      <c r="F213" s="13">
        <v>0.3125</v>
      </c>
      <c r="G213" s="13">
        <v>0.66666666666666663</v>
      </c>
      <c r="H213" s="11">
        <f t="shared" si="19"/>
        <v>0.35416666666666663</v>
      </c>
      <c r="I213" s="10" t="s">
        <v>74</v>
      </c>
      <c r="J213" s="13">
        <v>0.35416666666666669</v>
      </c>
      <c r="Q213" s="11">
        <f t="shared" si="22"/>
        <v>0.35416666666666669</v>
      </c>
      <c r="R213" s="12" t="s">
        <v>171</v>
      </c>
      <c r="S213" s="10" t="b">
        <f t="shared" si="23"/>
        <v>0</v>
      </c>
    </row>
    <row r="214" spans="1:19" hidden="1">
      <c r="A214" s="9">
        <v>42777</v>
      </c>
      <c r="B214" s="10">
        <f t="shared" si="24"/>
        <v>7</v>
      </c>
      <c r="C214" s="10">
        <f t="shared" si="20"/>
        <v>2</v>
      </c>
      <c r="D214" s="10">
        <f t="shared" si="21"/>
        <v>6</v>
      </c>
      <c r="E214" s="10"/>
      <c r="H214" s="11" t="str">
        <f t="shared" si="19"/>
        <v/>
      </c>
      <c r="Q214" s="11" t="str">
        <f t="shared" si="22"/>
        <v/>
      </c>
      <c r="S214" s="10" t="b">
        <f t="shared" si="23"/>
        <v>0</v>
      </c>
    </row>
    <row r="215" spans="1:19" hidden="1">
      <c r="A215" s="9">
        <v>42778</v>
      </c>
      <c r="B215" s="10">
        <f t="shared" si="24"/>
        <v>1</v>
      </c>
      <c r="C215" s="10">
        <f t="shared" si="20"/>
        <v>2</v>
      </c>
      <c r="D215" s="10">
        <f t="shared" si="21"/>
        <v>7</v>
      </c>
      <c r="E215" s="10"/>
      <c r="H215" s="11" t="str">
        <f t="shared" si="19"/>
        <v/>
      </c>
      <c r="Q215" s="11" t="str">
        <f t="shared" si="22"/>
        <v/>
      </c>
      <c r="S215" s="10" t="b">
        <f t="shared" si="23"/>
        <v>0</v>
      </c>
    </row>
    <row r="216" spans="1:19" hidden="1">
      <c r="A216" s="9">
        <v>42779</v>
      </c>
      <c r="B216" s="10">
        <f t="shared" si="24"/>
        <v>2</v>
      </c>
      <c r="C216" s="10">
        <f t="shared" si="20"/>
        <v>2</v>
      </c>
      <c r="D216" s="10">
        <f t="shared" si="21"/>
        <v>7</v>
      </c>
      <c r="E216" s="10"/>
      <c r="F216" s="13">
        <v>0.3125</v>
      </c>
      <c r="G216" s="13">
        <v>0.66666666666666663</v>
      </c>
      <c r="H216" s="11">
        <f t="shared" si="19"/>
        <v>0.35416666666666663</v>
      </c>
      <c r="I216" s="10" t="s">
        <v>74</v>
      </c>
      <c r="J216" s="13">
        <v>0.35416666666666669</v>
      </c>
      <c r="Q216" s="11">
        <f t="shared" si="22"/>
        <v>0.35416666666666669</v>
      </c>
      <c r="R216" s="12" t="s">
        <v>171</v>
      </c>
      <c r="S216" s="10" t="b">
        <f t="shared" si="23"/>
        <v>0</v>
      </c>
    </row>
    <row r="217" spans="1:19" hidden="1">
      <c r="A217" s="9">
        <v>42780</v>
      </c>
      <c r="B217" s="10">
        <f t="shared" si="24"/>
        <v>3</v>
      </c>
      <c r="C217" s="10">
        <f t="shared" si="20"/>
        <v>2</v>
      </c>
      <c r="D217" s="10">
        <f t="shared" si="21"/>
        <v>7</v>
      </c>
      <c r="E217" s="10"/>
      <c r="F217" s="13">
        <v>0.3125</v>
      </c>
      <c r="G217" s="13">
        <v>0.66666666666666663</v>
      </c>
      <c r="H217" s="11">
        <f t="shared" si="19"/>
        <v>0.35416666666666663</v>
      </c>
      <c r="I217" s="10" t="s">
        <v>74</v>
      </c>
      <c r="J217" s="13">
        <v>0.27083333333333331</v>
      </c>
      <c r="K217" s="10" t="s">
        <v>146</v>
      </c>
      <c r="L217" s="13">
        <v>8.3333333333333329E-2</v>
      </c>
      <c r="Q217" s="11">
        <f t="shared" si="22"/>
        <v>0.35416666666666663</v>
      </c>
      <c r="R217" s="12" t="s">
        <v>171</v>
      </c>
      <c r="S217" s="10" t="b">
        <f t="shared" si="23"/>
        <v>0</v>
      </c>
    </row>
    <row r="218" spans="1:19" hidden="1">
      <c r="A218" s="9">
        <v>42781</v>
      </c>
      <c r="B218" s="10">
        <f t="shared" si="24"/>
        <v>4</v>
      </c>
      <c r="C218" s="10">
        <f t="shared" si="20"/>
        <v>2</v>
      </c>
      <c r="D218" s="10">
        <f t="shared" si="21"/>
        <v>7</v>
      </c>
      <c r="E218" s="10" t="s">
        <v>16</v>
      </c>
      <c r="H218" s="11" t="str">
        <f t="shared" si="19"/>
        <v/>
      </c>
      <c r="Q218" s="11" t="str">
        <f t="shared" si="22"/>
        <v/>
      </c>
      <c r="S218" s="10" t="b">
        <f t="shared" si="23"/>
        <v>0</v>
      </c>
    </row>
    <row r="219" spans="1:19" hidden="1">
      <c r="A219" s="9">
        <v>42782</v>
      </c>
      <c r="B219" s="10">
        <f t="shared" si="24"/>
        <v>5</v>
      </c>
      <c r="C219" s="10">
        <f t="shared" si="20"/>
        <v>2</v>
      </c>
      <c r="D219" s="10">
        <f t="shared" si="21"/>
        <v>7</v>
      </c>
      <c r="E219" s="10" t="s">
        <v>16</v>
      </c>
      <c r="H219" s="11" t="str">
        <f t="shared" si="19"/>
        <v/>
      </c>
      <c r="Q219" s="11" t="str">
        <f t="shared" si="22"/>
        <v/>
      </c>
      <c r="S219" s="10" t="b">
        <f t="shared" si="23"/>
        <v>0</v>
      </c>
    </row>
    <row r="220" spans="1:19" hidden="1">
      <c r="A220" s="9">
        <v>42783</v>
      </c>
      <c r="B220" s="10">
        <f t="shared" si="24"/>
        <v>6</v>
      </c>
      <c r="C220" s="10">
        <f t="shared" si="20"/>
        <v>2</v>
      </c>
      <c r="D220" s="10">
        <f t="shared" si="21"/>
        <v>7</v>
      </c>
      <c r="E220" s="10" t="s">
        <v>16</v>
      </c>
      <c r="H220" s="11" t="str">
        <f t="shared" si="19"/>
        <v/>
      </c>
      <c r="Q220" s="11" t="str">
        <f t="shared" si="22"/>
        <v/>
      </c>
      <c r="S220" s="10" t="b">
        <f t="shared" si="23"/>
        <v>0</v>
      </c>
    </row>
    <row r="221" spans="1:19" hidden="1">
      <c r="A221" s="9">
        <v>42784</v>
      </c>
      <c r="B221" s="10">
        <f t="shared" si="24"/>
        <v>7</v>
      </c>
      <c r="C221" s="10">
        <f t="shared" si="20"/>
        <v>2</v>
      </c>
      <c r="D221" s="10">
        <f t="shared" si="21"/>
        <v>7</v>
      </c>
      <c r="E221" s="10"/>
      <c r="H221" s="11" t="str">
        <f t="shared" si="19"/>
        <v/>
      </c>
      <c r="Q221" s="11" t="str">
        <f t="shared" si="22"/>
        <v/>
      </c>
      <c r="S221" s="10" t="b">
        <f t="shared" si="23"/>
        <v>0</v>
      </c>
    </row>
    <row r="222" spans="1:19" hidden="1">
      <c r="A222" s="9">
        <v>42785</v>
      </c>
      <c r="B222" s="10">
        <f t="shared" si="24"/>
        <v>1</v>
      </c>
      <c r="C222" s="10">
        <f t="shared" si="20"/>
        <v>2</v>
      </c>
      <c r="D222" s="10">
        <f t="shared" si="21"/>
        <v>8</v>
      </c>
      <c r="E222" s="10"/>
      <c r="H222" s="11" t="str">
        <f t="shared" si="19"/>
        <v/>
      </c>
      <c r="Q222" s="11" t="str">
        <f t="shared" si="22"/>
        <v/>
      </c>
      <c r="S222" s="10" t="b">
        <f t="shared" si="23"/>
        <v>0</v>
      </c>
    </row>
    <row r="223" spans="1:19" hidden="1">
      <c r="A223" s="9">
        <v>42786</v>
      </c>
      <c r="B223" s="10">
        <f t="shared" si="24"/>
        <v>2</v>
      </c>
      <c r="C223" s="10">
        <f t="shared" si="20"/>
        <v>2</v>
      </c>
      <c r="D223" s="10">
        <f t="shared" si="21"/>
        <v>8</v>
      </c>
      <c r="E223" s="10"/>
      <c r="F223" s="13">
        <v>0.3125</v>
      </c>
      <c r="G223" s="13">
        <v>0.66666666666666663</v>
      </c>
      <c r="H223" s="11">
        <f t="shared" si="19"/>
        <v>0.35416666666666663</v>
      </c>
      <c r="I223" s="10" t="s">
        <v>173</v>
      </c>
      <c r="J223" s="13">
        <v>0.35416666666666669</v>
      </c>
      <c r="Q223" s="11">
        <f t="shared" si="22"/>
        <v>0.35416666666666669</v>
      </c>
      <c r="R223" s="12" t="s">
        <v>171</v>
      </c>
      <c r="S223" s="10" t="b">
        <f t="shared" si="23"/>
        <v>0</v>
      </c>
    </row>
    <row r="224" spans="1:19" hidden="1">
      <c r="A224" s="9">
        <v>42787</v>
      </c>
      <c r="B224" s="10">
        <f t="shared" si="24"/>
        <v>3</v>
      </c>
      <c r="C224" s="10">
        <f t="shared" si="20"/>
        <v>2</v>
      </c>
      <c r="D224" s="10">
        <f t="shared" si="21"/>
        <v>8</v>
      </c>
      <c r="E224" s="10"/>
      <c r="F224" s="13">
        <v>0.3125</v>
      </c>
      <c r="G224" s="13">
        <v>0.66666666666666663</v>
      </c>
      <c r="H224" s="11">
        <f t="shared" si="19"/>
        <v>0.35416666666666663</v>
      </c>
      <c r="I224" s="10" t="s">
        <v>74</v>
      </c>
      <c r="J224" s="13">
        <v>0.27083333333333331</v>
      </c>
      <c r="K224" s="10" t="s">
        <v>146</v>
      </c>
      <c r="L224" s="13">
        <v>8.3333333333333329E-2</v>
      </c>
      <c r="Q224" s="11">
        <f t="shared" si="22"/>
        <v>0.35416666666666663</v>
      </c>
      <c r="R224" s="12" t="s">
        <v>171</v>
      </c>
      <c r="S224" s="10" t="b">
        <f t="shared" si="23"/>
        <v>0</v>
      </c>
    </row>
    <row r="225" spans="1:20" hidden="1">
      <c r="A225" s="9">
        <v>42788</v>
      </c>
      <c r="B225" s="10">
        <f t="shared" si="24"/>
        <v>4</v>
      </c>
      <c r="C225" s="10">
        <f t="shared" si="20"/>
        <v>2</v>
      </c>
      <c r="D225" s="10">
        <f t="shared" si="21"/>
        <v>8</v>
      </c>
      <c r="E225" s="10"/>
      <c r="F225" s="13">
        <v>0.3125</v>
      </c>
      <c r="G225" s="13">
        <v>0.66666666666666663</v>
      </c>
      <c r="H225" s="11">
        <f t="shared" si="19"/>
        <v>0.35416666666666663</v>
      </c>
      <c r="I225" s="10" t="s">
        <v>74</v>
      </c>
      <c r="J225" s="13">
        <v>0.14583333333333334</v>
      </c>
      <c r="K225" s="10" t="s">
        <v>173</v>
      </c>
      <c r="L225" s="13">
        <v>0.20833333333333334</v>
      </c>
      <c r="Q225" s="11">
        <f t="shared" si="22"/>
        <v>0.35416666666666669</v>
      </c>
      <c r="R225" s="12" t="s">
        <v>171</v>
      </c>
      <c r="S225" s="10" t="b">
        <f t="shared" si="23"/>
        <v>0</v>
      </c>
    </row>
    <row r="226" spans="1:20" hidden="1">
      <c r="A226" s="9">
        <v>42789</v>
      </c>
      <c r="B226" s="10">
        <f t="shared" si="24"/>
        <v>5</v>
      </c>
      <c r="C226" s="10">
        <f t="shared" si="20"/>
        <v>2</v>
      </c>
      <c r="D226" s="10">
        <f t="shared" si="21"/>
        <v>8</v>
      </c>
      <c r="E226" s="10"/>
      <c r="F226" s="13">
        <v>0.3125</v>
      </c>
      <c r="G226" s="13">
        <v>0.66666666666666663</v>
      </c>
      <c r="H226" s="11">
        <f t="shared" si="19"/>
        <v>0.35416666666666663</v>
      </c>
      <c r="I226" s="10" t="s">
        <v>173</v>
      </c>
      <c r="J226" s="13">
        <v>0.35416666666666669</v>
      </c>
      <c r="Q226" s="11">
        <f t="shared" si="22"/>
        <v>0.35416666666666669</v>
      </c>
      <c r="R226" s="12" t="s">
        <v>171</v>
      </c>
      <c r="S226" s="10" t="b">
        <f t="shared" si="23"/>
        <v>0</v>
      </c>
    </row>
    <row r="227" spans="1:20" hidden="1">
      <c r="A227" s="9">
        <v>42790</v>
      </c>
      <c r="B227" s="10">
        <f t="shared" si="24"/>
        <v>6</v>
      </c>
      <c r="C227" s="10">
        <f t="shared" si="20"/>
        <v>2</v>
      </c>
      <c r="D227" s="10">
        <f t="shared" si="21"/>
        <v>8</v>
      </c>
      <c r="E227" s="10"/>
      <c r="F227" s="13">
        <v>0.3125</v>
      </c>
      <c r="G227" s="13">
        <v>0.66666666666666663</v>
      </c>
      <c r="H227" s="11">
        <f t="shared" si="19"/>
        <v>0.35416666666666663</v>
      </c>
      <c r="I227" s="10" t="s">
        <v>184</v>
      </c>
      <c r="J227" s="13">
        <v>0.35416666666666669</v>
      </c>
      <c r="Q227" s="11">
        <f t="shared" si="22"/>
        <v>0.35416666666666669</v>
      </c>
      <c r="R227" s="12" t="s">
        <v>171</v>
      </c>
      <c r="S227" s="10" t="b">
        <f t="shared" si="23"/>
        <v>0</v>
      </c>
    </row>
    <row r="228" spans="1:20" hidden="1">
      <c r="A228" s="9">
        <v>42791</v>
      </c>
      <c r="B228" s="10">
        <f t="shared" si="24"/>
        <v>7</v>
      </c>
      <c r="C228" s="10">
        <f t="shared" si="20"/>
        <v>2</v>
      </c>
      <c r="D228" s="10">
        <f t="shared" si="21"/>
        <v>8</v>
      </c>
      <c r="E228" s="10"/>
      <c r="H228" s="11" t="str">
        <f t="shared" si="19"/>
        <v/>
      </c>
      <c r="Q228" s="11" t="str">
        <f t="shared" si="22"/>
        <v/>
      </c>
      <c r="S228" s="10" t="b">
        <f t="shared" si="23"/>
        <v>0</v>
      </c>
    </row>
    <row r="229" spans="1:20" hidden="1">
      <c r="A229" s="9">
        <v>42792</v>
      </c>
      <c r="B229" s="10">
        <f t="shared" si="24"/>
        <v>1</v>
      </c>
      <c r="C229" s="10">
        <f t="shared" si="20"/>
        <v>2</v>
      </c>
      <c r="D229" s="10">
        <f t="shared" si="21"/>
        <v>9</v>
      </c>
      <c r="E229" s="10"/>
      <c r="H229" s="11" t="str">
        <f t="shared" si="19"/>
        <v/>
      </c>
      <c r="Q229" s="11" t="str">
        <f t="shared" si="22"/>
        <v/>
      </c>
      <c r="S229" s="10" t="b">
        <f t="shared" si="23"/>
        <v>0</v>
      </c>
    </row>
    <row r="230" spans="1:20" hidden="1">
      <c r="A230" s="9">
        <v>42793</v>
      </c>
      <c r="B230" s="10">
        <f t="shared" si="24"/>
        <v>2</v>
      </c>
      <c r="C230" s="10">
        <f t="shared" si="20"/>
        <v>2</v>
      </c>
      <c r="D230" s="10">
        <f t="shared" si="21"/>
        <v>9</v>
      </c>
      <c r="E230" s="10" t="s">
        <v>166</v>
      </c>
      <c r="F230" s="13">
        <v>0.3125</v>
      </c>
      <c r="G230" s="13">
        <v>0.54166666666666663</v>
      </c>
      <c r="H230" s="11">
        <f t="shared" si="19"/>
        <v>0.22916666666666663</v>
      </c>
      <c r="I230" s="10" t="s">
        <v>173</v>
      </c>
      <c r="J230" s="13">
        <v>0.1875</v>
      </c>
      <c r="Q230" s="11">
        <f t="shared" si="22"/>
        <v>0.1875</v>
      </c>
      <c r="R230" s="12" t="s">
        <v>171</v>
      </c>
      <c r="S230" s="10" t="b">
        <f t="shared" si="23"/>
        <v>1</v>
      </c>
    </row>
    <row r="231" spans="1:20" hidden="1">
      <c r="A231" s="9">
        <v>42794</v>
      </c>
      <c r="B231" s="10">
        <f t="shared" si="24"/>
        <v>3</v>
      </c>
      <c r="C231" s="10">
        <f t="shared" si="20"/>
        <v>2</v>
      </c>
      <c r="D231" s="10">
        <f t="shared" si="21"/>
        <v>9</v>
      </c>
      <c r="E231" s="10" t="s">
        <v>16</v>
      </c>
      <c r="F231" s="13"/>
      <c r="G231" s="13"/>
      <c r="H231" s="11"/>
      <c r="J231" s="13"/>
      <c r="Q231" s="11"/>
      <c r="S231" s="10" t="b">
        <f t="shared" si="23"/>
        <v>0</v>
      </c>
    </row>
    <row r="232" spans="1:20" hidden="1">
      <c r="A232" s="9">
        <v>42795</v>
      </c>
      <c r="B232" s="10">
        <f t="shared" si="24"/>
        <v>4</v>
      </c>
      <c r="C232" s="10">
        <f t="shared" si="20"/>
        <v>3</v>
      </c>
      <c r="D232" s="10">
        <f t="shared" si="21"/>
        <v>9</v>
      </c>
      <c r="E232" s="10" t="s">
        <v>16</v>
      </c>
      <c r="H232" s="11" t="str">
        <f t="shared" si="19"/>
        <v/>
      </c>
      <c r="Q232" s="11" t="str">
        <f t="shared" si="22"/>
        <v/>
      </c>
      <c r="S232" s="10" t="b">
        <f t="shared" si="23"/>
        <v>0</v>
      </c>
    </row>
    <row r="233" spans="1:20" hidden="1">
      <c r="A233" s="9">
        <v>42796</v>
      </c>
      <c r="B233" s="10">
        <f t="shared" si="24"/>
        <v>5</v>
      </c>
      <c r="C233" s="10">
        <f t="shared" si="20"/>
        <v>3</v>
      </c>
      <c r="D233" s="10">
        <f t="shared" si="21"/>
        <v>9</v>
      </c>
      <c r="E233" s="10"/>
      <c r="F233" s="13">
        <v>0.3125</v>
      </c>
      <c r="G233" s="13">
        <v>0.66666666666666663</v>
      </c>
      <c r="H233" s="11">
        <f t="shared" ref="H233" si="25">IF(NOT(OR(ISBLANK(G233),ISBLANK(F233))),G233-F233,"")</f>
        <v>0.35416666666666663</v>
      </c>
      <c r="I233" s="10" t="s">
        <v>149</v>
      </c>
      <c r="J233" s="13">
        <v>0.35416666666666669</v>
      </c>
      <c r="Q233" s="11">
        <f t="shared" si="22"/>
        <v>0.35416666666666669</v>
      </c>
      <c r="R233" s="12" t="s">
        <v>171</v>
      </c>
      <c r="S233" s="10" t="b">
        <f t="shared" si="23"/>
        <v>0</v>
      </c>
    </row>
    <row r="234" spans="1:20" hidden="1">
      <c r="A234" s="9">
        <v>42797</v>
      </c>
      <c r="B234" s="10">
        <f t="shared" si="24"/>
        <v>6</v>
      </c>
      <c r="C234" s="10">
        <f t="shared" si="20"/>
        <v>3</v>
      </c>
      <c r="D234" s="10">
        <f t="shared" si="21"/>
        <v>9</v>
      </c>
      <c r="E234" s="10" t="s">
        <v>16</v>
      </c>
      <c r="H234" s="11" t="str">
        <f t="shared" si="19"/>
        <v/>
      </c>
      <c r="Q234" s="11" t="str">
        <f t="shared" si="22"/>
        <v/>
      </c>
      <c r="S234" s="10" t="b">
        <f t="shared" si="23"/>
        <v>0</v>
      </c>
    </row>
    <row r="235" spans="1:20" hidden="1">
      <c r="A235" s="9">
        <v>42798</v>
      </c>
      <c r="B235" s="10">
        <f t="shared" si="24"/>
        <v>7</v>
      </c>
      <c r="C235" s="10">
        <f t="shared" si="20"/>
        <v>3</v>
      </c>
      <c r="D235" s="10">
        <f t="shared" si="21"/>
        <v>9</v>
      </c>
      <c r="E235" s="10"/>
      <c r="H235" s="11" t="str">
        <f t="shared" si="19"/>
        <v/>
      </c>
      <c r="Q235" s="11" t="str">
        <f t="shared" si="22"/>
        <v/>
      </c>
      <c r="S235" s="10" t="b">
        <f t="shared" si="23"/>
        <v>0</v>
      </c>
      <c r="T235" s="55" t="str">
        <f t="shared" ref="T235:T237" si="26">Q234</f>
        <v/>
      </c>
    </row>
    <row r="236" spans="1:20" hidden="1">
      <c r="A236" s="9">
        <v>42799</v>
      </c>
      <c r="B236" s="10">
        <f t="shared" si="24"/>
        <v>1</v>
      </c>
      <c r="C236" s="10">
        <f t="shared" si="20"/>
        <v>3</v>
      </c>
      <c r="D236" s="10">
        <f t="shared" si="21"/>
        <v>10</v>
      </c>
      <c r="E236" s="10"/>
      <c r="H236" s="11" t="str">
        <f t="shared" si="19"/>
        <v/>
      </c>
      <c r="Q236" s="11" t="str">
        <f t="shared" si="22"/>
        <v/>
      </c>
      <c r="S236" s="10" t="b">
        <f t="shared" si="23"/>
        <v>0</v>
      </c>
      <c r="T236" s="55" t="str">
        <f t="shared" si="26"/>
        <v/>
      </c>
    </row>
    <row r="237" spans="1:20" hidden="1">
      <c r="A237" s="9">
        <v>42800</v>
      </c>
      <c r="B237" s="10">
        <f t="shared" si="24"/>
        <v>2</v>
      </c>
      <c r="C237" s="10">
        <f t="shared" si="20"/>
        <v>3</v>
      </c>
      <c r="D237" s="10">
        <f t="shared" si="21"/>
        <v>10</v>
      </c>
      <c r="E237" s="10"/>
      <c r="F237" s="13">
        <v>0.3125</v>
      </c>
      <c r="G237" s="13">
        <v>0.66666666666666663</v>
      </c>
      <c r="H237" s="11">
        <f t="shared" si="19"/>
        <v>0.35416666666666663</v>
      </c>
      <c r="I237" s="10" t="s">
        <v>149</v>
      </c>
      <c r="J237" s="13">
        <v>0.35416666666666669</v>
      </c>
      <c r="Q237" s="11">
        <f t="shared" si="22"/>
        <v>0.35416666666666669</v>
      </c>
      <c r="R237" s="12" t="s">
        <v>185</v>
      </c>
      <c r="S237" s="10" t="b">
        <f t="shared" si="23"/>
        <v>0</v>
      </c>
      <c r="T237" s="55" t="str">
        <f t="shared" si="26"/>
        <v/>
      </c>
    </row>
    <row r="238" spans="1:20" hidden="1">
      <c r="A238" s="9">
        <v>42801</v>
      </c>
      <c r="B238" s="10">
        <f t="shared" si="24"/>
        <v>3</v>
      </c>
      <c r="C238" s="10">
        <f t="shared" si="20"/>
        <v>3</v>
      </c>
      <c r="D238" s="10">
        <f t="shared" si="21"/>
        <v>10</v>
      </c>
      <c r="E238" s="10"/>
      <c r="F238" s="13">
        <v>0.3125</v>
      </c>
      <c r="G238" s="13">
        <v>0.66666666666666663</v>
      </c>
      <c r="H238" s="11">
        <f t="shared" si="19"/>
        <v>0.35416666666666663</v>
      </c>
      <c r="I238" s="10" t="s">
        <v>149</v>
      </c>
      <c r="J238" s="13">
        <v>0.35416666666666669</v>
      </c>
      <c r="Q238" s="11">
        <f t="shared" si="22"/>
        <v>0.35416666666666669</v>
      </c>
      <c r="R238" s="12" t="s">
        <v>185</v>
      </c>
      <c r="S238" s="10" t="b">
        <f t="shared" si="23"/>
        <v>0</v>
      </c>
      <c r="T238" s="55"/>
    </row>
    <row r="239" spans="1:20" hidden="1">
      <c r="A239" s="9">
        <v>42802</v>
      </c>
      <c r="B239" s="10">
        <f t="shared" si="24"/>
        <v>4</v>
      </c>
      <c r="C239" s="10">
        <f t="shared" si="20"/>
        <v>3</v>
      </c>
      <c r="D239" s="10">
        <f t="shared" si="21"/>
        <v>10</v>
      </c>
      <c r="E239" s="10"/>
      <c r="F239" s="13">
        <v>0.3125</v>
      </c>
      <c r="G239" s="13">
        <v>0.66666666666666663</v>
      </c>
      <c r="H239" s="11">
        <f t="shared" si="19"/>
        <v>0.35416666666666663</v>
      </c>
      <c r="I239" s="10" t="s">
        <v>149</v>
      </c>
      <c r="J239" s="13">
        <v>0.35416666666666669</v>
      </c>
      <c r="Q239" s="11">
        <f t="shared" si="22"/>
        <v>0.35416666666666669</v>
      </c>
      <c r="R239" s="12" t="s">
        <v>185</v>
      </c>
      <c r="S239" s="10" t="b">
        <f t="shared" si="23"/>
        <v>0</v>
      </c>
      <c r="T239" s="55"/>
    </row>
    <row r="240" spans="1:20" hidden="1">
      <c r="A240" s="9">
        <v>42803</v>
      </c>
      <c r="B240" s="10">
        <f t="shared" si="24"/>
        <v>5</v>
      </c>
      <c r="C240" s="10">
        <f t="shared" si="20"/>
        <v>3</v>
      </c>
      <c r="D240" s="10">
        <f t="shared" si="21"/>
        <v>10</v>
      </c>
      <c r="E240" s="10"/>
      <c r="F240" s="13">
        <v>0.3125</v>
      </c>
      <c r="G240" s="13">
        <v>0.66666666666666663</v>
      </c>
      <c r="H240" s="11">
        <f t="shared" si="19"/>
        <v>0.35416666666666663</v>
      </c>
      <c r="M240" s="10" t="s">
        <v>173</v>
      </c>
      <c r="N240" s="13">
        <v>0.35416666666666669</v>
      </c>
      <c r="Q240" s="11">
        <f t="shared" si="22"/>
        <v>0.35416666666666669</v>
      </c>
      <c r="S240" s="10" t="b">
        <f t="shared" si="23"/>
        <v>0</v>
      </c>
      <c r="T240" s="55"/>
    </row>
    <row r="241" spans="1:20" hidden="1">
      <c r="A241" s="9">
        <v>42804</v>
      </c>
      <c r="B241" s="10">
        <f t="shared" si="24"/>
        <v>6</v>
      </c>
      <c r="C241" s="10">
        <f t="shared" si="20"/>
        <v>3</v>
      </c>
      <c r="D241" s="10">
        <f t="shared" si="21"/>
        <v>10</v>
      </c>
      <c r="E241" s="10"/>
      <c r="F241" s="13">
        <v>0.3125</v>
      </c>
      <c r="G241" s="13">
        <v>0.66666666666666663</v>
      </c>
      <c r="H241" s="11">
        <f t="shared" si="19"/>
        <v>0.35416666666666663</v>
      </c>
      <c r="M241" s="10" t="s">
        <v>173</v>
      </c>
      <c r="N241" s="13">
        <v>0.35416666666666669</v>
      </c>
      <c r="Q241" s="11">
        <f t="shared" si="22"/>
        <v>0.35416666666666669</v>
      </c>
      <c r="S241" s="10" t="b">
        <f t="shared" si="23"/>
        <v>0</v>
      </c>
      <c r="T241" s="55"/>
    </row>
    <row r="242" spans="1:20" hidden="1">
      <c r="A242" s="9">
        <v>42805</v>
      </c>
      <c r="B242" s="10">
        <f t="shared" si="24"/>
        <v>7</v>
      </c>
      <c r="C242" s="10">
        <f t="shared" si="20"/>
        <v>3</v>
      </c>
      <c r="D242" s="10">
        <f t="shared" si="21"/>
        <v>10</v>
      </c>
      <c r="E242" s="10"/>
      <c r="H242" s="11" t="str">
        <f t="shared" si="19"/>
        <v/>
      </c>
      <c r="Q242" s="11" t="str">
        <f t="shared" si="22"/>
        <v/>
      </c>
      <c r="S242" s="10" t="b">
        <f t="shared" si="23"/>
        <v>0</v>
      </c>
      <c r="T242" s="55"/>
    </row>
    <row r="243" spans="1:20" hidden="1">
      <c r="A243" s="9">
        <v>42806</v>
      </c>
      <c r="B243" s="10">
        <f t="shared" si="24"/>
        <v>1</v>
      </c>
      <c r="C243" s="10">
        <f t="shared" si="20"/>
        <v>3</v>
      </c>
      <c r="D243" s="10">
        <f t="shared" si="21"/>
        <v>11</v>
      </c>
      <c r="E243" s="10"/>
      <c r="H243" s="11" t="str">
        <f t="shared" si="19"/>
        <v/>
      </c>
      <c r="Q243" s="11" t="str">
        <f t="shared" si="22"/>
        <v/>
      </c>
      <c r="S243" s="10" t="b">
        <f t="shared" si="23"/>
        <v>0</v>
      </c>
      <c r="T243" s="55"/>
    </row>
    <row r="244" spans="1:20" hidden="1">
      <c r="A244" s="9">
        <v>42807</v>
      </c>
      <c r="B244" s="10">
        <f t="shared" si="24"/>
        <v>2</v>
      </c>
      <c r="C244" s="10">
        <f t="shared" si="20"/>
        <v>3</v>
      </c>
      <c r="D244" s="10">
        <f t="shared" si="21"/>
        <v>11</v>
      </c>
      <c r="E244" s="10"/>
      <c r="F244" s="13">
        <v>0.34930555555555554</v>
      </c>
      <c r="G244" s="13">
        <v>0.71875</v>
      </c>
      <c r="H244" s="11">
        <f t="shared" ref="H244" si="27">IF(NOT(OR(ISBLANK(G244),ISBLANK(F244))),G244-F244,"")</f>
        <v>0.36944444444444446</v>
      </c>
      <c r="I244" s="10" t="s">
        <v>74</v>
      </c>
      <c r="J244" s="13">
        <v>0.35416666666666669</v>
      </c>
      <c r="Q244" s="11">
        <f t="shared" si="22"/>
        <v>0.35416666666666669</v>
      </c>
      <c r="R244" s="12" t="s">
        <v>185</v>
      </c>
      <c r="S244" s="10" t="b">
        <f t="shared" si="23"/>
        <v>0</v>
      </c>
      <c r="T244" s="55"/>
    </row>
    <row r="245" spans="1:20" hidden="1">
      <c r="A245" s="9">
        <v>42808</v>
      </c>
      <c r="B245" s="10">
        <f t="shared" si="24"/>
        <v>3</v>
      </c>
      <c r="C245" s="10">
        <f t="shared" si="20"/>
        <v>3</v>
      </c>
      <c r="D245" s="10">
        <f t="shared" si="21"/>
        <v>11</v>
      </c>
      <c r="E245" s="10"/>
      <c r="F245" s="13">
        <v>0.34027777777777773</v>
      </c>
      <c r="G245" s="13">
        <v>0.75</v>
      </c>
      <c r="H245" s="11">
        <f t="shared" si="19"/>
        <v>0.40972222222222227</v>
      </c>
      <c r="I245" s="10" t="s">
        <v>74</v>
      </c>
      <c r="J245" s="13">
        <v>0.35416666666666669</v>
      </c>
      <c r="Q245" s="11">
        <f t="shared" si="22"/>
        <v>0.35416666666666669</v>
      </c>
      <c r="R245" s="12" t="s">
        <v>185</v>
      </c>
      <c r="S245" s="10" t="b">
        <f t="shared" si="23"/>
        <v>0</v>
      </c>
      <c r="T245" s="55"/>
    </row>
    <row r="246" spans="1:20" hidden="1">
      <c r="A246" s="9">
        <v>42809</v>
      </c>
      <c r="B246" s="10">
        <f t="shared" si="24"/>
        <v>4</v>
      </c>
      <c r="C246" s="10">
        <f t="shared" si="20"/>
        <v>3</v>
      </c>
      <c r="D246" s="10">
        <f t="shared" si="21"/>
        <v>11</v>
      </c>
      <c r="E246" s="10"/>
      <c r="F246" s="13">
        <v>0.34027777777777773</v>
      </c>
      <c r="G246" s="13">
        <v>0.75</v>
      </c>
      <c r="H246" s="11">
        <f t="shared" si="19"/>
        <v>0.40972222222222227</v>
      </c>
      <c r="I246" s="10" t="s">
        <v>74</v>
      </c>
      <c r="J246" s="13">
        <v>0.1875</v>
      </c>
      <c r="L246" s="13"/>
      <c r="M246" s="10" t="s">
        <v>173</v>
      </c>
      <c r="N246" s="13">
        <v>0.16666666666666666</v>
      </c>
      <c r="Q246" s="11">
        <f t="shared" si="22"/>
        <v>0.35416666666666663</v>
      </c>
      <c r="R246" s="12" t="s">
        <v>185</v>
      </c>
      <c r="S246" s="10" t="b">
        <f t="shared" si="23"/>
        <v>0</v>
      </c>
      <c r="T246" s="55"/>
    </row>
    <row r="247" spans="1:20" hidden="1">
      <c r="A247" s="9">
        <v>42810</v>
      </c>
      <c r="B247" s="10">
        <f t="shared" si="24"/>
        <v>5</v>
      </c>
      <c r="C247" s="10">
        <f t="shared" si="20"/>
        <v>3</v>
      </c>
      <c r="D247" s="10">
        <f t="shared" si="21"/>
        <v>11</v>
      </c>
      <c r="E247" s="10"/>
      <c r="F247" s="13">
        <v>0.33333333333333331</v>
      </c>
      <c r="G247" s="13">
        <v>0.6875</v>
      </c>
      <c r="H247" s="11">
        <f t="shared" si="19"/>
        <v>0.35416666666666669</v>
      </c>
      <c r="J247" s="13"/>
      <c r="M247" s="10" t="s">
        <v>173</v>
      </c>
      <c r="N247" s="13">
        <v>0.35416666666666669</v>
      </c>
      <c r="Q247" s="11">
        <f t="shared" si="22"/>
        <v>0.35416666666666669</v>
      </c>
      <c r="S247" s="10" t="b">
        <f t="shared" si="23"/>
        <v>0</v>
      </c>
      <c r="T247" s="55"/>
    </row>
    <row r="248" spans="1:20" hidden="1">
      <c r="A248" s="9">
        <v>42811</v>
      </c>
      <c r="B248" s="10">
        <f t="shared" si="24"/>
        <v>6</v>
      </c>
      <c r="C248" s="10">
        <f t="shared" si="20"/>
        <v>3</v>
      </c>
      <c r="D248" s="10">
        <f t="shared" si="21"/>
        <v>11</v>
      </c>
      <c r="E248" s="10"/>
      <c r="F248" s="13">
        <v>0.35416666666666669</v>
      </c>
      <c r="G248" s="13">
        <v>0.72916666666666663</v>
      </c>
      <c r="H248" s="11">
        <f t="shared" si="19"/>
        <v>0.37499999999999994</v>
      </c>
      <c r="J248" s="13"/>
      <c r="M248" s="10" t="s">
        <v>173</v>
      </c>
      <c r="N248" s="13">
        <v>0.35416666666666669</v>
      </c>
      <c r="Q248" s="11">
        <f t="shared" si="22"/>
        <v>0.35416666666666669</v>
      </c>
      <c r="S248" s="10" t="b">
        <f t="shared" si="23"/>
        <v>0</v>
      </c>
    </row>
    <row r="249" spans="1:20" hidden="1">
      <c r="A249" s="9">
        <v>42812</v>
      </c>
      <c r="B249" s="10">
        <f t="shared" si="24"/>
        <v>7</v>
      </c>
      <c r="C249" s="10">
        <f t="shared" si="20"/>
        <v>3</v>
      </c>
      <c r="D249" s="10">
        <f t="shared" si="21"/>
        <v>11</v>
      </c>
      <c r="E249" s="10"/>
      <c r="H249" s="11" t="str">
        <f t="shared" si="19"/>
        <v/>
      </c>
      <c r="J249" s="13"/>
      <c r="Q249" s="11" t="str">
        <f t="shared" si="22"/>
        <v/>
      </c>
      <c r="S249" s="10" t="b">
        <f t="shared" si="23"/>
        <v>0</v>
      </c>
    </row>
    <row r="250" spans="1:20" hidden="1">
      <c r="A250" s="9">
        <v>42813</v>
      </c>
      <c r="B250" s="10">
        <f t="shared" si="24"/>
        <v>1</v>
      </c>
      <c r="C250" s="10">
        <f t="shared" si="20"/>
        <v>3</v>
      </c>
      <c r="D250" s="10">
        <f t="shared" si="21"/>
        <v>12</v>
      </c>
      <c r="E250" s="10"/>
      <c r="H250" s="11" t="str">
        <f t="shared" si="19"/>
        <v/>
      </c>
      <c r="J250" s="13"/>
      <c r="Q250" s="11" t="str">
        <f t="shared" si="22"/>
        <v/>
      </c>
      <c r="S250" s="10" t="b">
        <f t="shared" si="23"/>
        <v>0</v>
      </c>
    </row>
    <row r="251" spans="1:20" hidden="1">
      <c r="A251" s="9">
        <v>42814</v>
      </c>
      <c r="B251" s="10">
        <f t="shared" si="24"/>
        <v>2</v>
      </c>
      <c r="C251" s="10">
        <f t="shared" si="20"/>
        <v>3</v>
      </c>
      <c r="D251" s="10">
        <f t="shared" si="21"/>
        <v>12</v>
      </c>
      <c r="E251" s="10"/>
      <c r="F251" s="13">
        <v>0.34930555555555554</v>
      </c>
      <c r="G251" s="13">
        <v>0.71875</v>
      </c>
      <c r="H251" s="11">
        <f t="shared" si="19"/>
        <v>0.36944444444444446</v>
      </c>
      <c r="I251" s="10" t="s">
        <v>74</v>
      </c>
      <c r="J251" s="13">
        <v>0.35416666666666669</v>
      </c>
      <c r="Q251" s="11">
        <f t="shared" si="22"/>
        <v>0.35416666666666669</v>
      </c>
      <c r="R251" s="12" t="s">
        <v>185</v>
      </c>
      <c r="S251" s="10" t="b">
        <f t="shared" si="23"/>
        <v>0</v>
      </c>
    </row>
    <row r="252" spans="1:20" hidden="1">
      <c r="A252" s="9">
        <v>42815</v>
      </c>
      <c r="B252" s="10">
        <f t="shared" si="24"/>
        <v>3</v>
      </c>
      <c r="C252" s="10">
        <f t="shared" si="20"/>
        <v>3</v>
      </c>
      <c r="D252" s="10">
        <f t="shared" si="21"/>
        <v>12</v>
      </c>
      <c r="E252" s="10"/>
      <c r="F252" s="13">
        <v>0.34027777777777773</v>
      </c>
      <c r="G252" s="13">
        <v>0.75</v>
      </c>
      <c r="H252" s="11">
        <f t="shared" ref="H252:H255" si="28">IF(NOT(OR(ISBLANK(G252),ISBLANK(F252))),G252-F252,"")</f>
        <v>0.40972222222222227</v>
      </c>
      <c r="I252" s="10" t="s">
        <v>74</v>
      </c>
      <c r="J252" s="13">
        <v>0.1875</v>
      </c>
      <c r="K252" s="10" t="s">
        <v>146</v>
      </c>
      <c r="L252" s="13">
        <v>0.16666666666666666</v>
      </c>
      <c r="Q252" s="11">
        <f t="shared" si="22"/>
        <v>0.35416666666666663</v>
      </c>
      <c r="R252" s="12" t="s">
        <v>185</v>
      </c>
      <c r="S252" s="10" t="b">
        <f t="shared" si="23"/>
        <v>0</v>
      </c>
    </row>
    <row r="253" spans="1:20" hidden="1">
      <c r="A253" s="9">
        <v>42816</v>
      </c>
      <c r="B253" s="10">
        <f t="shared" si="24"/>
        <v>4</v>
      </c>
      <c r="C253" s="10">
        <f t="shared" si="20"/>
        <v>3</v>
      </c>
      <c r="D253" s="10">
        <f t="shared" si="21"/>
        <v>12</v>
      </c>
      <c r="E253" s="10"/>
      <c r="F253" s="13">
        <v>0.34027777777777773</v>
      </c>
      <c r="G253" s="13">
        <v>0.75</v>
      </c>
      <c r="H253" s="11">
        <f t="shared" si="28"/>
        <v>0.40972222222222227</v>
      </c>
      <c r="I253" s="10" t="s">
        <v>157</v>
      </c>
      <c r="J253" s="13">
        <v>0.1875</v>
      </c>
      <c r="L253" s="13"/>
      <c r="M253" s="10" t="s">
        <v>173</v>
      </c>
      <c r="N253" s="13">
        <v>0.16666666666666666</v>
      </c>
      <c r="Q253" s="11">
        <f t="shared" si="22"/>
        <v>0.35416666666666663</v>
      </c>
      <c r="R253" s="12" t="s">
        <v>185</v>
      </c>
      <c r="S253" s="10" t="b">
        <f t="shared" si="23"/>
        <v>0</v>
      </c>
    </row>
    <row r="254" spans="1:20" hidden="1">
      <c r="A254" s="9">
        <v>42817</v>
      </c>
      <c r="B254" s="10">
        <f t="shared" si="24"/>
        <v>5</v>
      </c>
      <c r="C254" s="10">
        <f t="shared" si="20"/>
        <v>3</v>
      </c>
      <c r="D254" s="10">
        <f t="shared" si="21"/>
        <v>12</v>
      </c>
      <c r="E254" s="10"/>
      <c r="F254" s="13">
        <v>0.33333333333333331</v>
      </c>
      <c r="G254" s="13">
        <v>0.6875</v>
      </c>
      <c r="H254" s="11">
        <f t="shared" si="28"/>
        <v>0.35416666666666669</v>
      </c>
      <c r="J254" s="13"/>
      <c r="M254" s="10" t="s">
        <v>173</v>
      </c>
      <c r="N254" s="13">
        <v>0.35416666666666669</v>
      </c>
      <c r="Q254" s="11">
        <f t="shared" si="22"/>
        <v>0.35416666666666669</v>
      </c>
      <c r="S254" s="10" t="b">
        <f t="shared" si="23"/>
        <v>0</v>
      </c>
    </row>
    <row r="255" spans="1:20" hidden="1">
      <c r="A255" s="9">
        <v>42818</v>
      </c>
      <c r="B255" s="10">
        <f t="shared" si="24"/>
        <v>6</v>
      </c>
      <c r="C255" s="10">
        <f t="shared" si="20"/>
        <v>3</v>
      </c>
      <c r="D255" s="10">
        <f t="shared" si="21"/>
        <v>12</v>
      </c>
      <c r="E255" s="10"/>
      <c r="F255" s="13">
        <v>0.35416666666666669</v>
      </c>
      <c r="G255" s="13">
        <v>0.72916666666666663</v>
      </c>
      <c r="H255" s="11">
        <f t="shared" si="28"/>
        <v>0.37499999999999994</v>
      </c>
      <c r="J255" s="13"/>
      <c r="M255" s="10" t="s">
        <v>173</v>
      </c>
      <c r="N255" s="13">
        <v>0.35416666666666669</v>
      </c>
      <c r="Q255" s="11">
        <f t="shared" si="22"/>
        <v>0.35416666666666669</v>
      </c>
      <c r="S255" s="10" t="b">
        <f t="shared" si="23"/>
        <v>0</v>
      </c>
    </row>
    <row r="256" spans="1:20" hidden="1">
      <c r="A256" s="9">
        <v>42819</v>
      </c>
      <c r="B256" s="10">
        <f t="shared" si="24"/>
        <v>7</v>
      </c>
      <c r="C256" s="10">
        <f t="shared" si="20"/>
        <v>3</v>
      </c>
      <c r="D256" s="10">
        <f t="shared" si="21"/>
        <v>12</v>
      </c>
      <c r="E256" s="10"/>
      <c r="H256" s="11" t="str">
        <f t="shared" si="19"/>
        <v/>
      </c>
      <c r="J256" s="13"/>
      <c r="Q256" s="11" t="str">
        <f t="shared" si="22"/>
        <v/>
      </c>
      <c r="S256" s="10" t="b">
        <f t="shared" si="23"/>
        <v>0</v>
      </c>
    </row>
    <row r="257" spans="1:19" hidden="1">
      <c r="A257" s="9">
        <v>42820</v>
      </c>
      <c r="B257" s="10">
        <f t="shared" si="24"/>
        <v>1</v>
      </c>
      <c r="C257" s="10">
        <f t="shared" si="20"/>
        <v>3</v>
      </c>
      <c r="D257" s="10">
        <f t="shared" si="21"/>
        <v>13</v>
      </c>
      <c r="E257" s="10"/>
      <c r="H257" s="11" t="str">
        <f t="shared" si="19"/>
        <v/>
      </c>
      <c r="J257" s="13"/>
      <c r="Q257" s="11" t="str">
        <f t="shared" si="22"/>
        <v/>
      </c>
      <c r="S257" s="10" t="b">
        <f t="shared" si="23"/>
        <v>0</v>
      </c>
    </row>
    <row r="258" spans="1:19" hidden="1">
      <c r="A258" s="9">
        <v>42821</v>
      </c>
      <c r="B258" s="10">
        <f t="shared" si="24"/>
        <v>2</v>
      </c>
      <c r="C258" s="10">
        <f t="shared" si="20"/>
        <v>3</v>
      </c>
      <c r="D258" s="10">
        <f t="shared" si="21"/>
        <v>13</v>
      </c>
      <c r="E258" s="10"/>
      <c r="F258" s="13">
        <v>0.34722222222222227</v>
      </c>
      <c r="G258" s="13">
        <v>0.66666666666666663</v>
      </c>
      <c r="H258" s="11">
        <f t="shared" ref="H258:H321" si="29">IF(NOT(OR(ISBLANK(G258),ISBLANK(F258))),G258-F258,"")</f>
        <v>0.31944444444444436</v>
      </c>
      <c r="I258" s="10" t="s">
        <v>157</v>
      </c>
      <c r="J258" s="13">
        <v>0.35416666666666669</v>
      </c>
      <c r="Q258" s="11">
        <f t="shared" si="22"/>
        <v>0.35416666666666669</v>
      </c>
      <c r="R258" s="12" t="s">
        <v>185</v>
      </c>
      <c r="S258" s="10" t="b">
        <f t="shared" si="23"/>
        <v>0</v>
      </c>
    </row>
    <row r="259" spans="1:19" hidden="1">
      <c r="A259" s="9">
        <v>42822</v>
      </c>
      <c r="B259" s="10">
        <f t="shared" si="24"/>
        <v>3</v>
      </c>
      <c r="C259" s="10">
        <f t="shared" ref="C259:C322" si="30">MONTH(A259)</f>
        <v>3</v>
      </c>
      <c r="D259" s="10">
        <f t="shared" ref="D259:D322" si="31">WEEKNUM(A259)</f>
        <v>13</v>
      </c>
      <c r="E259" s="10"/>
      <c r="F259" s="13">
        <v>0.35416666666666669</v>
      </c>
      <c r="G259" s="13">
        <v>0.72916666666666663</v>
      </c>
      <c r="H259" s="11">
        <f t="shared" si="29"/>
        <v>0.37499999999999994</v>
      </c>
      <c r="I259" s="10" t="s">
        <v>157</v>
      </c>
      <c r="J259" s="13">
        <v>0.1875</v>
      </c>
      <c r="K259" s="10" t="s">
        <v>146</v>
      </c>
      <c r="L259" s="13">
        <v>0.16666666666666666</v>
      </c>
      <c r="Q259" s="11">
        <f t="shared" ref="Q259:Q262" si="32">IF(NOT(AND(ISBLANK(J259),ISBLANK(L259),ISBLANK(N259),ISBLANK(P259))),SUM(J259,L259,N259,P259),"")</f>
        <v>0.35416666666666663</v>
      </c>
      <c r="R259" s="12" t="s">
        <v>185</v>
      </c>
      <c r="S259" s="10" t="b">
        <f t="shared" ref="S259:S322" si="33">IFERROR(AND(NOT(OR(ISBLANK(Q259),ISBLANK(H259))),AND(Q259&lt;H259,ROUNDDOWN(Q259*100,0)&lt;&gt;35)),FALSE)</f>
        <v>0</v>
      </c>
    </row>
    <row r="260" spans="1:19" hidden="1">
      <c r="A260" s="9">
        <v>42823</v>
      </c>
      <c r="B260" s="10">
        <f t="shared" si="24"/>
        <v>4</v>
      </c>
      <c r="C260" s="10">
        <f t="shared" si="30"/>
        <v>3</v>
      </c>
      <c r="D260" s="10">
        <f t="shared" si="31"/>
        <v>13</v>
      </c>
      <c r="E260" s="10"/>
      <c r="F260" s="13">
        <v>0.35416666666666669</v>
      </c>
      <c r="G260" s="13">
        <v>0.72916666666666663</v>
      </c>
      <c r="H260" s="11">
        <f t="shared" si="29"/>
        <v>0.37499999999999994</v>
      </c>
      <c r="I260" s="10" t="s">
        <v>74</v>
      </c>
      <c r="J260" s="13">
        <v>0.1875</v>
      </c>
      <c r="L260" s="13"/>
      <c r="M260" s="10" t="s">
        <v>173</v>
      </c>
      <c r="N260" s="13">
        <v>0.16666666666666666</v>
      </c>
      <c r="Q260" s="11">
        <f t="shared" si="32"/>
        <v>0.35416666666666663</v>
      </c>
      <c r="R260" s="12" t="s">
        <v>185</v>
      </c>
      <c r="S260" s="10" t="b">
        <f t="shared" si="33"/>
        <v>0</v>
      </c>
    </row>
    <row r="261" spans="1:19" hidden="1">
      <c r="A261" s="9">
        <v>42824</v>
      </c>
      <c r="B261" s="10">
        <f t="shared" si="24"/>
        <v>5</v>
      </c>
      <c r="C261" s="10">
        <f t="shared" si="30"/>
        <v>3</v>
      </c>
      <c r="D261" s="10">
        <f t="shared" si="31"/>
        <v>13</v>
      </c>
      <c r="E261" s="10"/>
      <c r="F261" s="13">
        <v>0.35416666666666669</v>
      </c>
      <c r="G261" s="13">
        <v>0.72916666666666663</v>
      </c>
      <c r="H261" s="11">
        <f t="shared" si="29"/>
        <v>0.37499999999999994</v>
      </c>
      <c r="J261" s="13"/>
      <c r="M261" s="10" t="s">
        <v>173</v>
      </c>
      <c r="N261" s="13">
        <v>0.35416666666666669</v>
      </c>
      <c r="Q261" s="11">
        <f t="shared" si="32"/>
        <v>0.35416666666666669</v>
      </c>
      <c r="S261" s="10" t="b">
        <f t="shared" si="33"/>
        <v>0</v>
      </c>
    </row>
    <row r="262" spans="1:19" hidden="1">
      <c r="A262" s="9">
        <v>42825</v>
      </c>
      <c r="B262" s="10">
        <f t="shared" si="24"/>
        <v>6</v>
      </c>
      <c r="C262" s="10">
        <f t="shared" si="30"/>
        <v>3</v>
      </c>
      <c r="D262" s="10">
        <f t="shared" si="31"/>
        <v>13</v>
      </c>
      <c r="E262" s="10"/>
      <c r="F262" s="13">
        <v>0.35416666666666669</v>
      </c>
      <c r="G262" s="13">
        <v>0.72916666666666663</v>
      </c>
      <c r="H262" s="11">
        <f t="shared" si="29"/>
        <v>0.37499999999999994</v>
      </c>
      <c r="J262" s="13"/>
      <c r="M262" s="10" t="s">
        <v>173</v>
      </c>
      <c r="N262" s="13">
        <v>0.35416666666666669</v>
      </c>
      <c r="Q262" s="11">
        <f t="shared" si="32"/>
        <v>0.35416666666666669</v>
      </c>
      <c r="S262" s="10" t="b">
        <f t="shared" si="33"/>
        <v>0</v>
      </c>
    </row>
    <row r="263" spans="1:19" hidden="1">
      <c r="A263" s="9">
        <v>42826</v>
      </c>
      <c r="B263" s="10">
        <f t="shared" si="24"/>
        <v>7</v>
      </c>
      <c r="C263" s="10">
        <f t="shared" si="30"/>
        <v>4</v>
      </c>
      <c r="D263" s="10">
        <f t="shared" si="31"/>
        <v>13</v>
      </c>
      <c r="E263" s="10"/>
      <c r="H263" s="11" t="str">
        <f t="shared" si="29"/>
        <v/>
      </c>
      <c r="Q263" s="11" t="str">
        <f t="shared" ref="Q263:Q322" si="34">IF(NOT(AND(ISBLANK(J263),ISBLANK(L263),ISBLANK(N263),ISBLANK(P263))),SUM(J263,L263,N263,P263),"")</f>
        <v/>
      </c>
      <c r="S263" s="10" t="b">
        <f t="shared" si="33"/>
        <v>0</v>
      </c>
    </row>
    <row r="264" spans="1:19" hidden="1">
      <c r="A264" s="9">
        <v>42827</v>
      </c>
      <c r="B264" s="10">
        <f t="shared" si="24"/>
        <v>1</v>
      </c>
      <c r="C264" s="10">
        <f t="shared" si="30"/>
        <v>4</v>
      </c>
      <c r="D264" s="10">
        <f t="shared" si="31"/>
        <v>14</v>
      </c>
      <c r="E264" s="10"/>
      <c r="H264" s="11" t="str">
        <f t="shared" si="29"/>
        <v/>
      </c>
      <c r="Q264" s="11" t="str">
        <f t="shared" si="34"/>
        <v/>
      </c>
      <c r="S264" s="10" t="b">
        <f t="shared" si="33"/>
        <v>0</v>
      </c>
    </row>
    <row r="265" spans="1:19" hidden="1">
      <c r="A265" s="9">
        <v>42828</v>
      </c>
      <c r="B265" s="10">
        <f t="shared" si="24"/>
        <v>2</v>
      </c>
      <c r="C265" s="10">
        <f t="shared" si="30"/>
        <v>4</v>
      </c>
      <c r="D265" s="10">
        <f t="shared" si="31"/>
        <v>14</v>
      </c>
      <c r="E265" s="10"/>
      <c r="F265" s="13">
        <v>0.35416666666666669</v>
      </c>
      <c r="G265" s="13">
        <v>0.72916666666666663</v>
      </c>
      <c r="H265" s="11">
        <f t="shared" si="29"/>
        <v>0.37499999999999994</v>
      </c>
      <c r="I265" s="10" t="s">
        <v>157</v>
      </c>
      <c r="J265" s="13">
        <v>0.35416666666666669</v>
      </c>
      <c r="Q265" s="11">
        <f t="shared" si="34"/>
        <v>0.35416666666666669</v>
      </c>
      <c r="R265" s="12" t="s">
        <v>185</v>
      </c>
      <c r="S265" s="10" t="b">
        <f t="shared" si="33"/>
        <v>0</v>
      </c>
    </row>
    <row r="266" spans="1:19" hidden="1">
      <c r="A266" s="9">
        <v>42829</v>
      </c>
      <c r="B266" s="10">
        <f t="shared" ref="B266:B329" si="35">WEEKDAY(A266)</f>
        <v>3</v>
      </c>
      <c r="C266" s="10">
        <f t="shared" si="30"/>
        <v>4</v>
      </c>
      <c r="D266" s="10">
        <f t="shared" si="31"/>
        <v>14</v>
      </c>
      <c r="E266" s="10"/>
      <c r="F266" s="13">
        <v>0.35416666666666669</v>
      </c>
      <c r="G266" s="13">
        <v>0.72916666666666663</v>
      </c>
      <c r="H266" s="11">
        <f t="shared" si="29"/>
        <v>0.37499999999999994</v>
      </c>
      <c r="I266" s="10" t="s">
        <v>157</v>
      </c>
      <c r="J266" s="13">
        <v>0.35416666666666669</v>
      </c>
      <c r="Q266" s="11">
        <f t="shared" si="34"/>
        <v>0.35416666666666669</v>
      </c>
      <c r="R266" s="12" t="s">
        <v>185</v>
      </c>
      <c r="S266" s="10" t="b">
        <f t="shared" si="33"/>
        <v>0</v>
      </c>
    </row>
    <row r="267" spans="1:19" hidden="1">
      <c r="A267" s="9">
        <v>42830</v>
      </c>
      <c r="B267" s="10">
        <f t="shared" si="35"/>
        <v>4</v>
      </c>
      <c r="C267" s="10">
        <f t="shared" si="30"/>
        <v>4</v>
      </c>
      <c r="D267" s="10">
        <f t="shared" si="31"/>
        <v>14</v>
      </c>
      <c r="E267" s="10"/>
      <c r="F267" s="13">
        <v>0.35416666666666669</v>
      </c>
      <c r="G267" s="13">
        <v>0.72916666666666663</v>
      </c>
      <c r="H267" s="11">
        <f t="shared" si="29"/>
        <v>0.37499999999999994</v>
      </c>
      <c r="I267" s="10" t="s">
        <v>74</v>
      </c>
      <c r="J267" s="13">
        <v>0.27083333333333331</v>
      </c>
      <c r="K267" s="10" t="s">
        <v>146</v>
      </c>
      <c r="L267" s="13">
        <v>8.3333333333333329E-2</v>
      </c>
      <c r="Q267" s="11">
        <f t="shared" si="34"/>
        <v>0.35416666666666663</v>
      </c>
      <c r="R267" s="12" t="s">
        <v>185</v>
      </c>
      <c r="S267" s="10" t="b">
        <f t="shared" si="33"/>
        <v>0</v>
      </c>
    </row>
    <row r="268" spans="1:19" hidden="1">
      <c r="A268" s="9">
        <v>42831</v>
      </c>
      <c r="B268" s="10">
        <f t="shared" si="35"/>
        <v>5</v>
      </c>
      <c r="C268" s="10">
        <f t="shared" si="30"/>
        <v>4</v>
      </c>
      <c r="D268" s="10">
        <f t="shared" si="31"/>
        <v>14</v>
      </c>
      <c r="E268" s="10"/>
      <c r="F268" s="13">
        <v>0.35416666666666669</v>
      </c>
      <c r="G268" s="13">
        <v>0.72916666666666663</v>
      </c>
      <c r="H268" s="11">
        <f t="shared" si="29"/>
        <v>0.37499999999999994</v>
      </c>
      <c r="M268" s="10" t="s">
        <v>173</v>
      </c>
      <c r="N268" s="13">
        <v>0.35416666666666669</v>
      </c>
      <c r="Q268" s="11">
        <f t="shared" si="34"/>
        <v>0.35416666666666669</v>
      </c>
      <c r="R268" s="12" t="s">
        <v>189</v>
      </c>
      <c r="S268" s="10" t="b">
        <f t="shared" si="33"/>
        <v>0</v>
      </c>
    </row>
    <row r="269" spans="1:19" hidden="1">
      <c r="A269" s="9">
        <v>42832</v>
      </c>
      <c r="B269" s="10">
        <f t="shared" si="35"/>
        <v>6</v>
      </c>
      <c r="C269" s="10">
        <f t="shared" si="30"/>
        <v>4</v>
      </c>
      <c r="D269" s="10">
        <f t="shared" si="31"/>
        <v>14</v>
      </c>
      <c r="E269" s="10"/>
      <c r="F269" s="13">
        <v>0.3611111111111111</v>
      </c>
      <c r="G269" s="13">
        <v>0.72569444444444453</v>
      </c>
      <c r="H269" s="11">
        <f t="shared" si="29"/>
        <v>0.36458333333333343</v>
      </c>
      <c r="I269" s="10" t="s">
        <v>188</v>
      </c>
      <c r="J269" s="13">
        <v>0.20833333333333334</v>
      </c>
      <c r="M269" s="10" t="s">
        <v>173</v>
      </c>
      <c r="N269" s="13">
        <v>0.14583333333333334</v>
      </c>
      <c r="Q269" s="11">
        <f t="shared" si="34"/>
        <v>0.35416666666666669</v>
      </c>
      <c r="R269" s="12" t="s">
        <v>190</v>
      </c>
      <c r="S269" s="10" t="b">
        <f t="shared" si="33"/>
        <v>0</v>
      </c>
    </row>
    <row r="270" spans="1:19" hidden="1">
      <c r="A270" s="9">
        <v>42833</v>
      </c>
      <c r="B270" s="10">
        <f t="shared" si="35"/>
        <v>7</v>
      </c>
      <c r="C270" s="10">
        <f t="shared" si="30"/>
        <v>4</v>
      </c>
      <c r="D270" s="10">
        <f t="shared" si="31"/>
        <v>14</v>
      </c>
      <c r="E270" s="10"/>
      <c r="H270" s="11" t="str">
        <f t="shared" si="29"/>
        <v/>
      </c>
      <c r="Q270" s="11" t="str">
        <f t="shared" si="34"/>
        <v/>
      </c>
      <c r="S270" s="10" t="b">
        <f t="shared" si="33"/>
        <v>0</v>
      </c>
    </row>
    <row r="271" spans="1:19" hidden="1">
      <c r="A271" s="9">
        <v>42834</v>
      </c>
      <c r="B271" s="10">
        <f t="shared" si="35"/>
        <v>1</v>
      </c>
      <c r="C271" s="10">
        <f t="shared" si="30"/>
        <v>4</v>
      </c>
      <c r="D271" s="10">
        <f t="shared" si="31"/>
        <v>15</v>
      </c>
      <c r="E271" s="10"/>
      <c r="H271" s="11" t="str">
        <f t="shared" si="29"/>
        <v/>
      </c>
      <c r="Q271" s="11" t="str">
        <f t="shared" si="34"/>
        <v/>
      </c>
      <c r="S271" s="10" t="b">
        <f t="shared" si="33"/>
        <v>0</v>
      </c>
    </row>
    <row r="272" spans="1:19" hidden="1">
      <c r="A272" s="9">
        <v>42835</v>
      </c>
      <c r="B272" s="10">
        <f t="shared" si="35"/>
        <v>2</v>
      </c>
      <c r="C272" s="10">
        <f t="shared" si="30"/>
        <v>4</v>
      </c>
      <c r="D272" s="10">
        <f t="shared" si="31"/>
        <v>15</v>
      </c>
      <c r="E272" s="10"/>
      <c r="F272" s="13">
        <v>0.3611111111111111</v>
      </c>
      <c r="G272" s="13">
        <v>0.72569444444444453</v>
      </c>
      <c r="H272" s="11">
        <f t="shared" si="29"/>
        <v>0.36458333333333343</v>
      </c>
      <c r="I272" s="10" t="s">
        <v>157</v>
      </c>
      <c r="J272" s="13">
        <v>0.35416666666666669</v>
      </c>
      <c r="Q272" s="11">
        <f t="shared" si="34"/>
        <v>0.35416666666666669</v>
      </c>
      <c r="R272" s="12" t="s">
        <v>185</v>
      </c>
      <c r="S272" s="10" t="b">
        <f t="shared" si="33"/>
        <v>0</v>
      </c>
    </row>
    <row r="273" spans="1:19" hidden="1">
      <c r="A273" s="9">
        <v>42836</v>
      </c>
      <c r="B273" s="10">
        <f t="shared" si="35"/>
        <v>3</v>
      </c>
      <c r="C273" s="10">
        <f t="shared" si="30"/>
        <v>4</v>
      </c>
      <c r="D273" s="10">
        <f t="shared" si="31"/>
        <v>15</v>
      </c>
      <c r="E273" s="10"/>
      <c r="F273" s="13">
        <v>0.3611111111111111</v>
      </c>
      <c r="G273" s="13">
        <v>0.72569444444444453</v>
      </c>
      <c r="H273" s="11">
        <f t="shared" si="29"/>
        <v>0.36458333333333343</v>
      </c>
      <c r="I273" s="10" t="s">
        <v>74</v>
      </c>
      <c r="J273" s="13">
        <v>0.27083333333333331</v>
      </c>
      <c r="K273" s="10" t="s">
        <v>146</v>
      </c>
      <c r="L273" s="13">
        <v>8.3333333333333329E-2</v>
      </c>
      <c r="Q273" s="11">
        <f t="shared" si="34"/>
        <v>0.35416666666666663</v>
      </c>
      <c r="R273" s="12" t="s">
        <v>185</v>
      </c>
      <c r="S273" s="10" t="b">
        <f t="shared" si="33"/>
        <v>0</v>
      </c>
    </row>
    <row r="274" spans="1:19" hidden="1">
      <c r="A274" s="9">
        <v>42837</v>
      </c>
      <c r="B274" s="10">
        <f t="shared" si="35"/>
        <v>4</v>
      </c>
      <c r="C274" s="10">
        <f t="shared" si="30"/>
        <v>4</v>
      </c>
      <c r="D274" s="10">
        <f t="shared" si="31"/>
        <v>15</v>
      </c>
      <c r="E274" s="10"/>
      <c r="F274" s="13">
        <v>0.3611111111111111</v>
      </c>
      <c r="G274" s="13">
        <v>0.72569444444444453</v>
      </c>
      <c r="H274" s="11">
        <f t="shared" si="29"/>
        <v>0.36458333333333343</v>
      </c>
      <c r="I274" s="10" t="s">
        <v>74</v>
      </c>
      <c r="J274" s="13">
        <v>0.35416666666666669</v>
      </c>
      <c r="Q274" s="11">
        <f t="shared" si="34"/>
        <v>0.35416666666666669</v>
      </c>
      <c r="R274" s="12" t="s">
        <v>185</v>
      </c>
      <c r="S274" s="10" t="b">
        <f t="shared" si="33"/>
        <v>0</v>
      </c>
    </row>
    <row r="275" spans="1:19" hidden="1">
      <c r="A275" s="9">
        <v>42838</v>
      </c>
      <c r="B275" s="10">
        <f t="shared" si="35"/>
        <v>5</v>
      </c>
      <c r="C275" s="10">
        <f t="shared" si="30"/>
        <v>4</v>
      </c>
      <c r="D275" s="10">
        <f t="shared" si="31"/>
        <v>15</v>
      </c>
      <c r="E275" s="10"/>
      <c r="F275" s="13">
        <v>0.3611111111111111</v>
      </c>
      <c r="G275" s="13">
        <v>0.72569444444444453</v>
      </c>
      <c r="H275" s="11">
        <f t="shared" si="29"/>
        <v>0.36458333333333343</v>
      </c>
      <c r="I275" s="10" t="s">
        <v>188</v>
      </c>
      <c r="J275" s="13">
        <v>0.35416666666666669</v>
      </c>
      <c r="L275" s="13"/>
      <c r="Q275" s="11">
        <f t="shared" si="34"/>
        <v>0.35416666666666669</v>
      </c>
      <c r="R275" s="12" t="s">
        <v>185</v>
      </c>
      <c r="S275" s="10" t="b">
        <f t="shared" si="33"/>
        <v>0</v>
      </c>
    </row>
    <row r="276" spans="1:19" hidden="1">
      <c r="A276" s="9">
        <v>42839</v>
      </c>
      <c r="B276" s="10">
        <f t="shared" si="35"/>
        <v>6</v>
      </c>
      <c r="C276" s="10">
        <f t="shared" si="30"/>
        <v>4</v>
      </c>
      <c r="D276" s="10">
        <f t="shared" si="31"/>
        <v>15</v>
      </c>
      <c r="E276" s="10"/>
      <c r="F276" s="13">
        <v>0.3125</v>
      </c>
      <c r="G276" s="13">
        <v>0.66666666666666663</v>
      </c>
      <c r="H276" s="11">
        <f t="shared" si="29"/>
        <v>0.35416666666666663</v>
      </c>
      <c r="M276" s="10" t="s">
        <v>173</v>
      </c>
      <c r="N276" s="13">
        <v>0.35416666666666669</v>
      </c>
      <c r="Q276" s="11">
        <f t="shared" si="34"/>
        <v>0.35416666666666669</v>
      </c>
      <c r="R276" s="12" t="s">
        <v>189</v>
      </c>
      <c r="S276" s="10" t="b">
        <f t="shared" si="33"/>
        <v>0</v>
      </c>
    </row>
    <row r="277" spans="1:19" hidden="1">
      <c r="A277" s="9">
        <v>42840</v>
      </c>
      <c r="B277" s="10">
        <f t="shared" si="35"/>
        <v>7</v>
      </c>
      <c r="C277" s="10">
        <f t="shared" si="30"/>
        <v>4</v>
      </c>
      <c r="D277" s="10">
        <f t="shared" si="31"/>
        <v>15</v>
      </c>
      <c r="E277" s="10"/>
      <c r="H277" s="11" t="str">
        <f t="shared" si="29"/>
        <v/>
      </c>
      <c r="Q277" s="11" t="str">
        <f t="shared" si="34"/>
        <v/>
      </c>
      <c r="S277" s="10" t="b">
        <f t="shared" si="33"/>
        <v>0</v>
      </c>
    </row>
    <row r="278" spans="1:19" hidden="1">
      <c r="A278" s="9">
        <v>42841</v>
      </c>
      <c r="B278" s="10">
        <f t="shared" si="35"/>
        <v>1</v>
      </c>
      <c r="C278" s="10">
        <f t="shared" si="30"/>
        <v>4</v>
      </c>
      <c r="D278" s="10">
        <f t="shared" si="31"/>
        <v>16</v>
      </c>
      <c r="E278" s="10"/>
      <c r="H278" s="11" t="str">
        <f t="shared" si="29"/>
        <v/>
      </c>
      <c r="Q278" s="11" t="str">
        <f t="shared" si="34"/>
        <v/>
      </c>
      <c r="S278" s="10" t="b">
        <f t="shared" si="33"/>
        <v>0</v>
      </c>
    </row>
    <row r="279" spans="1:19" hidden="1">
      <c r="A279" s="9">
        <v>42842</v>
      </c>
      <c r="B279" s="10">
        <f t="shared" si="35"/>
        <v>2</v>
      </c>
      <c r="C279" s="10">
        <f t="shared" si="30"/>
        <v>4</v>
      </c>
      <c r="D279" s="10">
        <f t="shared" si="31"/>
        <v>16</v>
      </c>
      <c r="E279" s="10"/>
      <c r="F279" s="13">
        <v>0.35416666666666669</v>
      </c>
      <c r="G279" s="13">
        <v>0.70833333333333337</v>
      </c>
      <c r="H279" s="11">
        <f t="shared" si="29"/>
        <v>0.35416666666666669</v>
      </c>
      <c r="M279" s="10" t="s">
        <v>173</v>
      </c>
      <c r="N279" s="13">
        <v>0.35416666666666669</v>
      </c>
      <c r="Q279" s="11">
        <f t="shared" si="34"/>
        <v>0.35416666666666669</v>
      </c>
      <c r="R279" s="12" t="s">
        <v>189</v>
      </c>
      <c r="S279" s="10" t="b">
        <f t="shared" si="33"/>
        <v>0</v>
      </c>
    </row>
    <row r="280" spans="1:19" hidden="1">
      <c r="A280" s="9">
        <v>42843</v>
      </c>
      <c r="B280" s="10">
        <f t="shared" si="35"/>
        <v>3</v>
      </c>
      <c r="C280" s="10">
        <f t="shared" si="30"/>
        <v>4</v>
      </c>
      <c r="D280" s="10">
        <f t="shared" si="31"/>
        <v>16</v>
      </c>
      <c r="E280" s="10"/>
      <c r="F280" s="13">
        <v>0.35416666666666669</v>
      </c>
      <c r="G280" s="13">
        <v>0.70833333333333337</v>
      </c>
      <c r="H280" s="11">
        <f t="shared" si="29"/>
        <v>0.35416666666666669</v>
      </c>
      <c r="M280" s="10" t="s">
        <v>173</v>
      </c>
      <c r="N280" s="13">
        <v>0.35416666666666669</v>
      </c>
      <c r="Q280" s="11">
        <f t="shared" si="34"/>
        <v>0.35416666666666669</v>
      </c>
      <c r="R280" s="12" t="s">
        <v>189</v>
      </c>
      <c r="S280" s="10" t="b">
        <f t="shared" si="33"/>
        <v>0</v>
      </c>
    </row>
    <row r="281" spans="1:19" hidden="1">
      <c r="A281" s="9">
        <v>42844</v>
      </c>
      <c r="B281" s="10">
        <f t="shared" si="35"/>
        <v>4</v>
      </c>
      <c r="C281" s="10">
        <f t="shared" si="30"/>
        <v>4</v>
      </c>
      <c r="D281" s="10">
        <f t="shared" si="31"/>
        <v>16</v>
      </c>
      <c r="E281" s="10"/>
      <c r="F281" s="13">
        <v>0.35416666666666669</v>
      </c>
      <c r="G281" s="13">
        <v>0.70833333333333337</v>
      </c>
      <c r="H281" s="11">
        <f t="shared" si="29"/>
        <v>0.35416666666666669</v>
      </c>
      <c r="M281" s="10" t="s">
        <v>173</v>
      </c>
      <c r="N281" s="13">
        <v>0.35416666666666669</v>
      </c>
      <c r="Q281" s="11">
        <f t="shared" si="34"/>
        <v>0.35416666666666669</v>
      </c>
      <c r="R281" s="12" t="s">
        <v>189</v>
      </c>
      <c r="S281" s="10" t="b">
        <f t="shared" si="33"/>
        <v>0</v>
      </c>
    </row>
    <row r="282" spans="1:19" hidden="1">
      <c r="A282" s="9">
        <v>42845</v>
      </c>
      <c r="B282" s="10">
        <f t="shared" si="35"/>
        <v>5</v>
      </c>
      <c r="C282" s="10">
        <f t="shared" si="30"/>
        <v>4</v>
      </c>
      <c r="D282" s="10">
        <f t="shared" si="31"/>
        <v>16</v>
      </c>
      <c r="E282" s="10"/>
      <c r="F282" s="13">
        <v>0.35416666666666669</v>
      </c>
      <c r="G282" s="13">
        <v>0.70833333333333337</v>
      </c>
      <c r="H282" s="11">
        <f t="shared" si="29"/>
        <v>0.35416666666666669</v>
      </c>
      <c r="I282" s="10" t="s">
        <v>74</v>
      </c>
      <c r="J282" s="13">
        <v>0.1875</v>
      </c>
      <c r="M282" s="10" t="s">
        <v>173</v>
      </c>
      <c r="N282" s="13">
        <v>0.16666666666666666</v>
      </c>
      <c r="Q282" s="11">
        <f t="shared" si="34"/>
        <v>0.35416666666666663</v>
      </c>
      <c r="R282" s="12" t="s">
        <v>192</v>
      </c>
      <c r="S282" s="10" t="b">
        <f t="shared" si="33"/>
        <v>0</v>
      </c>
    </row>
    <row r="283" spans="1:19" hidden="1">
      <c r="A283" s="9">
        <v>42846</v>
      </c>
      <c r="B283" s="10">
        <f t="shared" si="35"/>
        <v>6</v>
      </c>
      <c r="C283" s="10">
        <f t="shared" si="30"/>
        <v>4</v>
      </c>
      <c r="D283" s="10">
        <f t="shared" si="31"/>
        <v>16</v>
      </c>
      <c r="E283" s="10"/>
      <c r="F283" s="13">
        <v>0.34722222222222227</v>
      </c>
      <c r="G283" s="13">
        <v>0.72916666666666663</v>
      </c>
      <c r="H283" s="11">
        <f t="shared" si="29"/>
        <v>0.38194444444444436</v>
      </c>
      <c r="I283" s="10" t="s">
        <v>188</v>
      </c>
      <c r="J283" s="13">
        <v>0.35416666666666669</v>
      </c>
      <c r="Q283" s="11">
        <f t="shared" si="34"/>
        <v>0.35416666666666669</v>
      </c>
      <c r="S283" s="10" t="b">
        <f t="shared" si="33"/>
        <v>0</v>
      </c>
    </row>
    <row r="284" spans="1:19" hidden="1">
      <c r="A284" s="9">
        <v>42847</v>
      </c>
      <c r="B284" s="10">
        <f t="shared" si="35"/>
        <v>7</v>
      </c>
      <c r="C284" s="10">
        <f t="shared" si="30"/>
        <v>4</v>
      </c>
      <c r="D284" s="10">
        <f t="shared" si="31"/>
        <v>16</v>
      </c>
      <c r="E284" s="10"/>
      <c r="H284" s="11" t="str">
        <f t="shared" si="29"/>
        <v/>
      </c>
      <c r="Q284" s="11" t="str">
        <f t="shared" si="34"/>
        <v/>
      </c>
      <c r="S284" s="10" t="b">
        <f t="shared" si="33"/>
        <v>0</v>
      </c>
    </row>
    <row r="285" spans="1:19" hidden="1">
      <c r="A285" s="9">
        <v>42848</v>
      </c>
      <c r="B285" s="10">
        <f t="shared" si="35"/>
        <v>1</v>
      </c>
      <c r="C285" s="10">
        <f t="shared" si="30"/>
        <v>4</v>
      </c>
      <c r="D285" s="10">
        <f t="shared" si="31"/>
        <v>17</v>
      </c>
      <c r="E285" s="10"/>
      <c r="H285" s="11" t="str">
        <f t="shared" si="29"/>
        <v/>
      </c>
      <c r="Q285" s="11" t="str">
        <f t="shared" si="34"/>
        <v/>
      </c>
      <c r="S285" s="10" t="b">
        <f t="shared" si="33"/>
        <v>0</v>
      </c>
    </row>
    <row r="286" spans="1:19" hidden="1">
      <c r="A286" s="9">
        <v>42849</v>
      </c>
      <c r="B286" s="10">
        <f t="shared" si="35"/>
        <v>2</v>
      </c>
      <c r="C286" s="10">
        <f t="shared" si="30"/>
        <v>4</v>
      </c>
      <c r="D286" s="10">
        <f t="shared" si="31"/>
        <v>17</v>
      </c>
      <c r="E286" s="10"/>
      <c r="F286" s="13">
        <v>0.35416666666666669</v>
      </c>
      <c r="G286" s="13">
        <v>0.70833333333333337</v>
      </c>
      <c r="H286" s="11">
        <f t="shared" si="29"/>
        <v>0.35416666666666669</v>
      </c>
      <c r="M286" s="10" t="s">
        <v>173</v>
      </c>
      <c r="N286" s="13">
        <v>0.35416666666666669</v>
      </c>
      <c r="Q286" s="11">
        <f t="shared" si="34"/>
        <v>0.35416666666666669</v>
      </c>
      <c r="S286" s="10" t="b">
        <f t="shared" si="33"/>
        <v>0</v>
      </c>
    </row>
    <row r="287" spans="1:19" hidden="1">
      <c r="A287" s="9">
        <v>42850</v>
      </c>
      <c r="B287" s="10">
        <f t="shared" si="35"/>
        <v>3</v>
      </c>
      <c r="C287" s="10">
        <f t="shared" si="30"/>
        <v>4</v>
      </c>
      <c r="D287" s="10">
        <f t="shared" si="31"/>
        <v>17</v>
      </c>
      <c r="E287" s="10"/>
      <c r="F287" s="13">
        <v>0.35416666666666669</v>
      </c>
      <c r="G287" s="13">
        <v>0.70833333333333337</v>
      </c>
      <c r="H287" s="11">
        <f t="shared" si="29"/>
        <v>0.35416666666666669</v>
      </c>
      <c r="J287" s="13"/>
      <c r="M287" s="10" t="s">
        <v>173</v>
      </c>
      <c r="N287" s="13">
        <v>0.35416666666666669</v>
      </c>
      <c r="Q287" s="11">
        <f t="shared" si="34"/>
        <v>0.35416666666666669</v>
      </c>
      <c r="S287" s="10" t="b">
        <f t="shared" si="33"/>
        <v>0</v>
      </c>
    </row>
    <row r="288" spans="1:19" hidden="1">
      <c r="A288" s="9">
        <v>42851</v>
      </c>
      <c r="B288" s="10">
        <f t="shared" si="35"/>
        <v>4</v>
      </c>
      <c r="C288" s="10">
        <f t="shared" si="30"/>
        <v>4</v>
      </c>
      <c r="D288" s="10">
        <f t="shared" si="31"/>
        <v>17</v>
      </c>
      <c r="E288" s="10"/>
      <c r="F288" s="13">
        <v>0.35416666666666669</v>
      </c>
      <c r="G288" s="13">
        <v>0.70833333333333337</v>
      </c>
      <c r="H288" s="11">
        <f t="shared" si="29"/>
        <v>0.35416666666666669</v>
      </c>
      <c r="I288" s="10" t="s">
        <v>74</v>
      </c>
      <c r="J288" s="13">
        <v>0.27083333333333331</v>
      </c>
      <c r="K288" s="10" t="s">
        <v>146</v>
      </c>
      <c r="L288" s="13">
        <v>8.3333333333333329E-2</v>
      </c>
      <c r="N288" s="13"/>
      <c r="Q288" s="11">
        <f t="shared" si="34"/>
        <v>0.35416666666666663</v>
      </c>
      <c r="R288" s="12" t="s">
        <v>185</v>
      </c>
      <c r="S288" s="10" t="b">
        <f t="shared" si="33"/>
        <v>0</v>
      </c>
    </row>
    <row r="289" spans="1:19" hidden="1">
      <c r="A289" s="9">
        <v>42852</v>
      </c>
      <c r="B289" s="10">
        <f t="shared" si="35"/>
        <v>5</v>
      </c>
      <c r="C289" s="10">
        <f t="shared" si="30"/>
        <v>4</v>
      </c>
      <c r="D289" s="10">
        <f t="shared" si="31"/>
        <v>17</v>
      </c>
      <c r="E289" s="10"/>
      <c r="F289" s="13">
        <v>0.35416666666666669</v>
      </c>
      <c r="G289" s="13">
        <v>0.70833333333333337</v>
      </c>
      <c r="H289" s="11">
        <f t="shared" si="29"/>
        <v>0.35416666666666669</v>
      </c>
      <c r="I289" s="10" t="s">
        <v>157</v>
      </c>
      <c r="J289" s="13">
        <v>0.35416666666666669</v>
      </c>
      <c r="Q289" s="11">
        <f t="shared" si="34"/>
        <v>0.35416666666666669</v>
      </c>
      <c r="R289" s="12" t="s">
        <v>185</v>
      </c>
      <c r="S289" s="10" t="b">
        <f t="shared" si="33"/>
        <v>0</v>
      </c>
    </row>
    <row r="290" spans="1:19" hidden="1">
      <c r="A290" s="9">
        <v>42853</v>
      </c>
      <c r="B290" s="10">
        <f t="shared" si="35"/>
        <v>6</v>
      </c>
      <c r="C290" s="10">
        <f t="shared" si="30"/>
        <v>4</v>
      </c>
      <c r="D290" s="10">
        <f t="shared" si="31"/>
        <v>17</v>
      </c>
      <c r="E290" s="10"/>
      <c r="F290" s="13">
        <v>0.34722222222222227</v>
      </c>
      <c r="G290" s="13">
        <v>0.72916666666666663</v>
      </c>
      <c r="H290" s="11">
        <f t="shared" si="29"/>
        <v>0.38194444444444436</v>
      </c>
      <c r="I290" s="10" t="s">
        <v>188</v>
      </c>
      <c r="J290" s="13">
        <v>0.35416666666666669</v>
      </c>
      <c r="Q290" s="11">
        <f t="shared" si="34"/>
        <v>0.35416666666666669</v>
      </c>
      <c r="R290" s="12" t="s">
        <v>185</v>
      </c>
      <c r="S290" s="10" t="b">
        <f t="shared" si="33"/>
        <v>0</v>
      </c>
    </row>
    <row r="291" spans="1:19" hidden="1">
      <c r="A291" s="9">
        <v>42854</v>
      </c>
      <c r="B291" s="10">
        <f t="shared" si="35"/>
        <v>7</v>
      </c>
      <c r="C291" s="10">
        <f t="shared" si="30"/>
        <v>4</v>
      </c>
      <c r="D291" s="10">
        <f t="shared" si="31"/>
        <v>17</v>
      </c>
      <c r="E291" s="10"/>
      <c r="H291" s="11" t="str">
        <f t="shared" si="29"/>
        <v/>
      </c>
      <c r="Q291" s="11" t="str">
        <f t="shared" si="34"/>
        <v/>
      </c>
      <c r="S291" s="10" t="b">
        <f t="shared" si="33"/>
        <v>0</v>
      </c>
    </row>
    <row r="292" spans="1:19" hidden="1">
      <c r="A292" s="9">
        <v>42855</v>
      </c>
      <c r="B292" s="10">
        <f t="shared" si="35"/>
        <v>1</v>
      </c>
      <c r="C292" s="10">
        <f t="shared" si="30"/>
        <v>4</v>
      </c>
      <c r="D292" s="10">
        <f t="shared" si="31"/>
        <v>18</v>
      </c>
      <c r="E292" s="10"/>
      <c r="H292" s="11" t="str">
        <f t="shared" si="29"/>
        <v/>
      </c>
      <c r="Q292" s="11" t="str">
        <f t="shared" si="34"/>
        <v/>
      </c>
      <c r="S292" s="10" t="b">
        <f t="shared" si="33"/>
        <v>0</v>
      </c>
    </row>
    <row r="293" spans="1:19" hidden="1">
      <c r="A293" s="9">
        <v>42856</v>
      </c>
      <c r="B293" s="10">
        <f t="shared" si="35"/>
        <v>2</v>
      </c>
      <c r="C293" s="10">
        <f t="shared" si="30"/>
        <v>5</v>
      </c>
      <c r="D293" s="10">
        <f t="shared" si="31"/>
        <v>18</v>
      </c>
      <c r="E293" s="10" t="s">
        <v>80</v>
      </c>
      <c r="H293" s="11" t="str">
        <f t="shared" si="29"/>
        <v/>
      </c>
      <c r="Q293" s="11" t="str">
        <f t="shared" si="34"/>
        <v/>
      </c>
      <c r="S293" s="10" t="b">
        <f t="shared" si="33"/>
        <v>0</v>
      </c>
    </row>
    <row r="294" spans="1:19" hidden="1">
      <c r="A294" s="9">
        <v>42857</v>
      </c>
      <c r="B294" s="10">
        <f t="shared" si="35"/>
        <v>3</v>
      </c>
      <c r="C294" s="10">
        <f t="shared" si="30"/>
        <v>5</v>
      </c>
      <c r="D294" s="10">
        <f t="shared" si="31"/>
        <v>18</v>
      </c>
      <c r="E294" s="10"/>
      <c r="F294" s="13">
        <v>0.33333333333333331</v>
      </c>
      <c r="G294" s="13">
        <v>0.70833333333333337</v>
      </c>
      <c r="H294" s="11">
        <f t="shared" si="29"/>
        <v>0.37500000000000006</v>
      </c>
      <c r="I294" s="10" t="s">
        <v>157</v>
      </c>
      <c r="J294" s="13">
        <v>0.35416666666666669</v>
      </c>
      <c r="Q294" s="11">
        <f t="shared" si="34"/>
        <v>0.35416666666666669</v>
      </c>
      <c r="S294" s="10" t="b">
        <f t="shared" si="33"/>
        <v>0</v>
      </c>
    </row>
    <row r="295" spans="1:19" hidden="1">
      <c r="A295" s="9">
        <v>42858</v>
      </c>
      <c r="B295" s="10">
        <f t="shared" si="35"/>
        <v>4</v>
      </c>
      <c r="C295" s="10">
        <f t="shared" si="30"/>
        <v>5</v>
      </c>
      <c r="D295" s="10">
        <f t="shared" si="31"/>
        <v>18</v>
      </c>
      <c r="E295" s="10"/>
      <c r="F295" s="13">
        <v>0.33333333333333331</v>
      </c>
      <c r="G295" s="13">
        <v>0.70833333333333337</v>
      </c>
      <c r="H295" s="11">
        <f t="shared" si="29"/>
        <v>0.37500000000000006</v>
      </c>
      <c r="I295" s="10" t="s">
        <v>157</v>
      </c>
      <c r="J295" s="13">
        <v>0.1875</v>
      </c>
      <c r="K295" s="10" t="s">
        <v>74</v>
      </c>
      <c r="L295" s="13">
        <v>0.16666666666666666</v>
      </c>
      <c r="Q295" s="11">
        <f t="shared" si="34"/>
        <v>0.35416666666666663</v>
      </c>
      <c r="S295" s="10" t="b">
        <f t="shared" si="33"/>
        <v>0</v>
      </c>
    </row>
    <row r="296" spans="1:19" hidden="1">
      <c r="A296" s="9">
        <v>42859</v>
      </c>
      <c r="B296" s="10">
        <f t="shared" si="35"/>
        <v>5</v>
      </c>
      <c r="C296" s="10">
        <f t="shared" si="30"/>
        <v>5</v>
      </c>
      <c r="D296" s="10">
        <f t="shared" si="31"/>
        <v>18</v>
      </c>
      <c r="E296" s="10"/>
      <c r="F296" s="13">
        <v>0.33333333333333331</v>
      </c>
      <c r="G296" s="13">
        <v>0.70833333333333337</v>
      </c>
      <c r="H296" s="11">
        <f t="shared" si="29"/>
        <v>0.37500000000000006</v>
      </c>
      <c r="L296" s="13"/>
      <c r="M296" s="10" t="s">
        <v>173</v>
      </c>
      <c r="N296" s="13">
        <v>0.35416666666666669</v>
      </c>
      <c r="Q296" s="11">
        <f t="shared" si="34"/>
        <v>0.35416666666666669</v>
      </c>
      <c r="S296" s="10" t="b">
        <f t="shared" si="33"/>
        <v>0</v>
      </c>
    </row>
    <row r="297" spans="1:19" hidden="1">
      <c r="A297" s="9">
        <v>42860</v>
      </c>
      <c r="B297" s="10">
        <f t="shared" si="35"/>
        <v>6</v>
      </c>
      <c r="C297" s="10">
        <f t="shared" si="30"/>
        <v>5</v>
      </c>
      <c r="D297" s="10">
        <f t="shared" si="31"/>
        <v>18</v>
      </c>
      <c r="E297" s="10"/>
      <c r="F297" s="13">
        <v>0.33333333333333331</v>
      </c>
      <c r="G297" s="13">
        <v>0.70833333333333337</v>
      </c>
      <c r="H297" s="11">
        <f t="shared" si="29"/>
        <v>0.37500000000000006</v>
      </c>
      <c r="M297" s="10" t="s">
        <v>173</v>
      </c>
      <c r="N297" s="13">
        <v>0.35416666666666669</v>
      </c>
      <c r="Q297" s="11">
        <f t="shared" si="34"/>
        <v>0.35416666666666669</v>
      </c>
      <c r="S297" s="10" t="b">
        <f t="shared" si="33"/>
        <v>0</v>
      </c>
    </row>
    <row r="298" spans="1:19" hidden="1">
      <c r="A298" s="9">
        <v>42861</v>
      </c>
      <c r="B298" s="10">
        <f t="shared" si="35"/>
        <v>7</v>
      </c>
      <c r="C298" s="10">
        <f t="shared" si="30"/>
        <v>5</v>
      </c>
      <c r="D298" s="10">
        <f t="shared" si="31"/>
        <v>18</v>
      </c>
      <c r="E298" s="10"/>
      <c r="H298" s="11" t="str">
        <f t="shared" si="29"/>
        <v/>
      </c>
      <c r="Q298" s="11" t="str">
        <f t="shared" si="34"/>
        <v/>
      </c>
      <c r="S298" s="10" t="b">
        <f t="shared" si="33"/>
        <v>0</v>
      </c>
    </row>
    <row r="299" spans="1:19" hidden="1">
      <c r="A299" s="9">
        <v>42862</v>
      </c>
      <c r="B299" s="10">
        <f t="shared" si="35"/>
        <v>1</v>
      </c>
      <c r="C299" s="10">
        <f t="shared" si="30"/>
        <v>5</v>
      </c>
      <c r="D299" s="10">
        <f t="shared" si="31"/>
        <v>19</v>
      </c>
      <c r="E299" s="10"/>
      <c r="H299" s="11" t="str">
        <f t="shared" si="29"/>
        <v/>
      </c>
      <c r="Q299" s="11" t="str">
        <f t="shared" si="34"/>
        <v/>
      </c>
      <c r="S299" s="10" t="b">
        <f t="shared" si="33"/>
        <v>0</v>
      </c>
    </row>
    <row r="300" spans="1:19" hidden="1">
      <c r="A300" s="9">
        <v>42863</v>
      </c>
      <c r="B300" s="10">
        <f t="shared" si="35"/>
        <v>2</v>
      </c>
      <c r="C300" s="10">
        <f t="shared" si="30"/>
        <v>5</v>
      </c>
      <c r="D300" s="10">
        <f t="shared" si="31"/>
        <v>19</v>
      </c>
      <c r="E300" s="10"/>
      <c r="F300" s="13">
        <v>0.33333333333333331</v>
      </c>
      <c r="G300" s="13">
        <v>0.70833333333333337</v>
      </c>
      <c r="H300" s="11">
        <f t="shared" si="29"/>
        <v>0.37500000000000006</v>
      </c>
      <c r="I300" s="10" t="s">
        <v>157</v>
      </c>
      <c r="J300" s="13">
        <v>0.35416666666666669</v>
      </c>
      <c r="Q300" s="11">
        <f t="shared" si="34"/>
        <v>0.35416666666666669</v>
      </c>
      <c r="S300" s="10" t="b">
        <f t="shared" si="33"/>
        <v>0</v>
      </c>
    </row>
    <row r="301" spans="1:19" hidden="1">
      <c r="A301" s="9">
        <v>42864</v>
      </c>
      <c r="B301" s="10">
        <f t="shared" si="35"/>
        <v>3</v>
      </c>
      <c r="C301" s="10">
        <f t="shared" si="30"/>
        <v>5</v>
      </c>
      <c r="D301" s="10">
        <f t="shared" si="31"/>
        <v>19</v>
      </c>
      <c r="E301" s="10"/>
      <c r="F301" s="13">
        <v>0.33333333333333331</v>
      </c>
      <c r="G301" s="13">
        <v>0.70833333333333337</v>
      </c>
      <c r="H301" s="11">
        <f t="shared" si="29"/>
        <v>0.37500000000000006</v>
      </c>
      <c r="I301" s="10" t="s">
        <v>74</v>
      </c>
      <c r="J301" s="13">
        <v>0.35416666666666669</v>
      </c>
      <c r="Q301" s="11">
        <f t="shared" si="34"/>
        <v>0.35416666666666669</v>
      </c>
      <c r="S301" s="10" t="b">
        <f t="shared" si="33"/>
        <v>0</v>
      </c>
    </row>
    <row r="302" spans="1:19" hidden="1">
      <c r="A302" s="9">
        <v>42865</v>
      </c>
      <c r="B302" s="10">
        <f t="shared" si="35"/>
        <v>4</v>
      </c>
      <c r="C302" s="10">
        <f t="shared" si="30"/>
        <v>5</v>
      </c>
      <c r="D302" s="10">
        <f t="shared" si="31"/>
        <v>19</v>
      </c>
      <c r="E302" s="10"/>
      <c r="F302" s="13">
        <v>0.33333333333333331</v>
      </c>
      <c r="G302" s="13">
        <v>0.70833333333333337</v>
      </c>
      <c r="H302" s="11">
        <f t="shared" si="29"/>
        <v>0.37500000000000006</v>
      </c>
      <c r="I302" s="10" t="s">
        <v>157</v>
      </c>
      <c r="J302" s="13">
        <v>8.3333333333333329E-2</v>
      </c>
      <c r="M302" s="10" t="s">
        <v>173</v>
      </c>
      <c r="N302" s="13">
        <v>0.29166666666666669</v>
      </c>
      <c r="Q302" s="11">
        <f t="shared" si="34"/>
        <v>0.375</v>
      </c>
      <c r="S302" s="10" t="b">
        <f t="shared" si="33"/>
        <v>0</v>
      </c>
    </row>
    <row r="303" spans="1:19" hidden="1">
      <c r="A303" s="9">
        <v>42866</v>
      </c>
      <c r="B303" s="10">
        <f t="shared" si="35"/>
        <v>5</v>
      </c>
      <c r="C303" s="10">
        <f t="shared" si="30"/>
        <v>5</v>
      </c>
      <c r="D303" s="10">
        <f t="shared" si="31"/>
        <v>19</v>
      </c>
      <c r="E303" s="10"/>
      <c r="F303" s="13">
        <v>0.33333333333333331</v>
      </c>
      <c r="G303" s="13">
        <v>0.70833333333333337</v>
      </c>
      <c r="H303" s="11">
        <f t="shared" si="29"/>
        <v>0.37500000000000006</v>
      </c>
      <c r="M303" s="10" t="s">
        <v>173</v>
      </c>
      <c r="N303" s="13">
        <v>0.35416666666666669</v>
      </c>
      <c r="Q303" s="11">
        <f t="shared" si="34"/>
        <v>0.35416666666666669</v>
      </c>
      <c r="S303" s="10" t="b">
        <f t="shared" si="33"/>
        <v>0</v>
      </c>
    </row>
    <row r="304" spans="1:19" hidden="1">
      <c r="A304" s="9">
        <v>42867</v>
      </c>
      <c r="B304" s="10">
        <f t="shared" si="35"/>
        <v>6</v>
      </c>
      <c r="C304" s="10">
        <f t="shared" si="30"/>
        <v>5</v>
      </c>
      <c r="D304" s="10">
        <f t="shared" si="31"/>
        <v>19</v>
      </c>
      <c r="E304" s="10"/>
      <c r="F304" s="13">
        <v>0.33333333333333331</v>
      </c>
      <c r="G304" s="13">
        <v>0.70833333333333337</v>
      </c>
      <c r="H304" s="11">
        <f t="shared" si="29"/>
        <v>0.37500000000000006</v>
      </c>
      <c r="M304" s="10" t="s">
        <v>173</v>
      </c>
      <c r="N304" s="13">
        <v>0.35416666666666669</v>
      </c>
      <c r="Q304" s="11">
        <f t="shared" si="34"/>
        <v>0.35416666666666669</v>
      </c>
      <c r="S304" s="10" t="b">
        <f t="shared" si="33"/>
        <v>0</v>
      </c>
    </row>
    <row r="305" spans="1:19" hidden="1">
      <c r="A305" s="9">
        <v>42868</v>
      </c>
      <c r="B305" s="10">
        <f t="shared" si="35"/>
        <v>7</v>
      </c>
      <c r="C305" s="10">
        <f t="shared" si="30"/>
        <v>5</v>
      </c>
      <c r="D305" s="10">
        <f t="shared" si="31"/>
        <v>19</v>
      </c>
      <c r="E305" s="10"/>
      <c r="H305" s="11" t="str">
        <f t="shared" si="29"/>
        <v/>
      </c>
      <c r="Q305" s="11" t="str">
        <f t="shared" si="34"/>
        <v/>
      </c>
      <c r="S305" s="10" t="b">
        <f t="shared" si="33"/>
        <v>0</v>
      </c>
    </row>
    <row r="306" spans="1:19" hidden="1">
      <c r="A306" s="9">
        <v>42869</v>
      </c>
      <c r="B306" s="10">
        <f t="shared" si="35"/>
        <v>1</v>
      </c>
      <c r="C306" s="10">
        <f t="shared" si="30"/>
        <v>5</v>
      </c>
      <c r="D306" s="10">
        <f t="shared" si="31"/>
        <v>20</v>
      </c>
      <c r="E306" s="10"/>
      <c r="H306" s="11" t="str">
        <f t="shared" si="29"/>
        <v/>
      </c>
      <c r="Q306" s="11" t="str">
        <f t="shared" si="34"/>
        <v/>
      </c>
      <c r="S306" s="10" t="b">
        <f t="shared" si="33"/>
        <v>0</v>
      </c>
    </row>
    <row r="307" spans="1:19" hidden="1">
      <c r="A307" s="9">
        <v>42870</v>
      </c>
      <c r="B307" s="10">
        <f t="shared" si="35"/>
        <v>2</v>
      </c>
      <c r="C307" s="10">
        <f t="shared" si="30"/>
        <v>5</v>
      </c>
      <c r="D307" s="10">
        <f t="shared" si="31"/>
        <v>20</v>
      </c>
      <c r="E307" s="10"/>
      <c r="F307" s="13">
        <v>0.33333333333333331</v>
      </c>
      <c r="G307" s="13">
        <v>0.70833333333333337</v>
      </c>
      <c r="H307" s="11">
        <f t="shared" si="29"/>
        <v>0.37500000000000006</v>
      </c>
      <c r="M307" s="10" t="s">
        <v>173</v>
      </c>
      <c r="N307" s="13">
        <v>0.35416666666666669</v>
      </c>
      <c r="Q307" s="11">
        <f t="shared" si="34"/>
        <v>0.35416666666666669</v>
      </c>
      <c r="S307" s="10" t="b">
        <f t="shared" si="33"/>
        <v>0</v>
      </c>
    </row>
    <row r="308" spans="1:19" hidden="1">
      <c r="A308" s="9">
        <v>42871</v>
      </c>
      <c r="B308" s="10">
        <f t="shared" si="35"/>
        <v>3</v>
      </c>
      <c r="C308" s="10">
        <f t="shared" si="30"/>
        <v>5</v>
      </c>
      <c r="D308" s="10">
        <f t="shared" si="31"/>
        <v>20</v>
      </c>
      <c r="E308" s="10"/>
      <c r="F308" s="13">
        <v>0.33333333333333331</v>
      </c>
      <c r="G308" s="13">
        <v>0.70833333333333337</v>
      </c>
      <c r="H308" s="11">
        <f t="shared" si="29"/>
        <v>0.37500000000000006</v>
      </c>
      <c r="M308" s="10" t="s">
        <v>173</v>
      </c>
      <c r="N308" s="13">
        <v>0.35416666666666669</v>
      </c>
      <c r="Q308" s="11">
        <f t="shared" si="34"/>
        <v>0.35416666666666669</v>
      </c>
      <c r="S308" s="10" t="b">
        <f t="shared" si="33"/>
        <v>0</v>
      </c>
    </row>
    <row r="309" spans="1:19" hidden="1">
      <c r="A309" s="9">
        <v>42872</v>
      </c>
      <c r="B309" s="10">
        <f t="shared" si="35"/>
        <v>4</v>
      </c>
      <c r="C309" s="10">
        <f t="shared" si="30"/>
        <v>5</v>
      </c>
      <c r="D309" s="10">
        <f t="shared" si="31"/>
        <v>20</v>
      </c>
      <c r="E309" s="10"/>
      <c r="F309" s="13">
        <v>0.33333333333333331</v>
      </c>
      <c r="G309" s="13">
        <v>0.70833333333333337</v>
      </c>
      <c r="H309" s="11">
        <f t="shared" si="29"/>
        <v>0.37500000000000006</v>
      </c>
      <c r="M309" s="10" t="s">
        <v>173</v>
      </c>
      <c r="N309" s="13">
        <v>0.35416666666666669</v>
      </c>
      <c r="Q309" s="11">
        <f t="shared" si="34"/>
        <v>0.35416666666666669</v>
      </c>
      <c r="S309" s="10" t="b">
        <f t="shared" si="33"/>
        <v>0</v>
      </c>
    </row>
    <row r="310" spans="1:19" hidden="1">
      <c r="A310" s="9">
        <v>42873</v>
      </c>
      <c r="B310" s="10">
        <f t="shared" si="35"/>
        <v>5</v>
      </c>
      <c r="C310" s="10">
        <f t="shared" si="30"/>
        <v>5</v>
      </c>
      <c r="D310" s="10">
        <f t="shared" si="31"/>
        <v>20</v>
      </c>
      <c r="E310" s="10"/>
      <c r="F310" s="13">
        <v>0.33333333333333331</v>
      </c>
      <c r="G310" s="13">
        <v>0.70833333333333337</v>
      </c>
      <c r="H310" s="11">
        <f t="shared" ref="H310" si="36">IF(NOT(OR(ISBLANK(G310),ISBLANK(F310))),G310-F310,"")</f>
        <v>0.37500000000000006</v>
      </c>
      <c r="M310" s="10" t="s">
        <v>173</v>
      </c>
      <c r="N310" s="13">
        <v>0.35416666666666669</v>
      </c>
      <c r="Q310" s="11">
        <f t="shared" si="34"/>
        <v>0.35416666666666669</v>
      </c>
      <c r="S310" s="10" t="b">
        <f t="shared" si="33"/>
        <v>0</v>
      </c>
    </row>
    <row r="311" spans="1:19" hidden="1">
      <c r="A311" s="9">
        <v>42874</v>
      </c>
      <c r="B311" s="10">
        <f t="shared" si="35"/>
        <v>6</v>
      </c>
      <c r="C311" s="10">
        <f t="shared" si="30"/>
        <v>5</v>
      </c>
      <c r="D311" s="10">
        <f t="shared" si="31"/>
        <v>20</v>
      </c>
      <c r="E311" s="10"/>
      <c r="F311" s="13">
        <v>0.33333333333333331</v>
      </c>
      <c r="G311" s="13">
        <v>0.70833333333333337</v>
      </c>
      <c r="H311" s="11">
        <f t="shared" ref="H311" si="37">IF(NOT(OR(ISBLANK(G311),ISBLANK(F311))),G311-F311,"")</f>
        <v>0.37500000000000006</v>
      </c>
      <c r="I311" s="10" t="s">
        <v>74</v>
      </c>
      <c r="J311" s="13">
        <v>0.35416666666666669</v>
      </c>
      <c r="N311" s="13"/>
      <c r="Q311" s="11">
        <f t="shared" si="34"/>
        <v>0.35416666666666669</v>
      </c>
      <c r="S311" s="10" t="b">
        <f t="shared" si="33"/>
        <v>0</v>
      </c>
    </row>
    <row r="312" spans="1:19" hidden="1">
      <c r="A312" s="9">
        <v>42875</v>
      </c>
      <c r="B312" s="10">
        <f t="shared" si="35"/>
        <v>7</v>
      </c>
      <c r="C312" s="10">
        <f t="shared" si="30"/>
        <v>5</v>
      </c>
      <c r="D312" s="10">
        <f t="shared" si="31"/>
        <v>20</v>
      </c>
      <c r="E312" s="10"/>
      <c r="H312" s="11" t="str">
        <f t="shared" si="29"/>
        <v/>
      </c>
      <c r="Q312" s="11" t="str">
        <f t="shared" si="34"/>
        <v/>
      </c>
      <c r="S312" s="10" t="b">
        <f t="shared" si="33"/>
        <v>0</v>
      </c>
    </row>
    <row r="313" spans="1:19" hidden="1">
      <c r="A313" s="9">
        <v>42876</v>
      </c>
      <c r="B313" s="10">
        <f t="shared" si="35"/>
        <v>1</v>
      </c>
      <c r="C313" s="10">
        <f t="shared" si="30"/>
        <v>5</v>
      </c>
      <c r="D313" s="10">
        <f t="shared" si="31"/>
        <v>21</v>
      </c>
      <c r="E313" s="10"/>
      <c r="H313" s="11" t="str">
        <f t="shared" si="29"/>
        <v/>
      </c>
      <c r="Q313" s="11" t="str">
        <f t="shared" si="34"/>
        <v/>
      </c>
      <c r="S313" s="10" t="b">
        <f t="shared" si="33"/>
        <v>0</v>
      </c>
    </row>
    <row r="314" spans="1:19" hidden="1">
      <c r="A314" s="9">
        <v>42877</v>
      </c>
      <c r="B314" s="10">
        <f t="shared" si="35"/>
        <v>2</v>
      </c>
      <c r="C314" s="10">
        <f t="shared" si="30"/>
        <v>5</v>
      </c>
      <c r="D314" s="10">
        <f t="shared" si="31"/>
        <v>21</v>
      </c>
      <c r="E314" s="10" t="s">
        <v>16</v>
      </c>
      <c r="H314" s="11" t="str">
        <f t="shared" si="29"/>
        <v/>
      </c>
      <c r="Q314" s="11" t="str">
        <f t="shared" si="34"/>
        <v/>
      </c>
      <c r="S314" s="10" t="b">
        <f t="shared" si="33"/>
        <v>0</v>
      </c>
    </row>
    <row r="315" spans="1:19" hidden="1">
      <c r="A315" s="9">
        <v>42878</v>
      </c>
      <c r="B315" s="10">
        <f t="shared" si="35"/>
        <v>3</v>
      </c>
      <c r="C315" s="10">
        <f t="shared" si="30"/>
        <v>5</v>
      </c>
      <c r="D315" s="10">
        <f t="shared" si="31"/>
        <v>21</v>
      </c>
      <c r="E315" s="10" t="s">
        <v>16</v>
      </c>
      <c r="H315" s="11" t="str">
        <f t="shared" si="29"/>
        <v/>
      </c>
      <c r="Q315" s="11" t="str">
        <f t="shared" si="34"/>
        <v/>
      </c>
      <c r="S315" s="10" t="b">
        <f t="shared" si="33"/>
        <v>0</v>
      </c>
    </row>
    <row r="316" spans="1:19" hidden="1">
      <c r="A316" s="9">
        <v>42879</v>
      </c>
      <c r="B316" s="10">
        <f t="shared" si="35"/>
        <v>4</v>
      </c>
      <c r="C316" s="10">
        <f t="shared" si="30"/>
        <v>5</v>
      </c>
      <c r="D316" s="10">
        <f t="shared" si="31"/>
        <v>21</v>
      </c>
      <c r="E316" s="10" t="s">
        <v>16</v>
      </c>
      <c r="H316" s="11" t="str">
        <f t="shared" si="29"/>
        <v/>
      </c>
      <c r="Q316" s="11" t="str">
        <f t="shared" si="34"/>
        <v/>
      </c>
      <c r="S316" s="10" t="b">
        <f t="shared" si="33"/>
        <v>0</v>
      </c>
    </row>
    <row r="317" spans="1:19" hidden="1">
      <c r="A317" s="9">
        <v>42880</v>
      </c>
      <c r="B317" s="10">
        <f t="shared" si="35"/>
        <v>5</v>
      </c>
      <c r="C317" s="10">
        <f t="shared" si="30"/>
        <v>5</v>
      </c>
      <c r="D317" s="10">
        <f t="shared" si="31"/>
        <v>21</v>
      </c>
      <c r="E317" s="10"/>
      <c r="F317" s="13">
        <v>0.33333333333333331</v>
      </c>
      <c r="G317" s="13">
        <v>0.70833333333333337</v>
      </c>
      <c r="H317" s="11">
        <f t="shared" si="29"/>
        <v>0.37500000000000006</v>
      </c>
      <c r="I317" s="10" t="s">
        <v>74</v>
      </c>
      <c r="J317" s="13">
        <v>0.35416666666666669</v>
      </c>
      <c r="Q317" s="11">
        <f t="shared" si="34"/>
        <v>0.35416666666666669</v>
      </c>
      <c r="S317" s="10" t="b">
        <f t="shared" si="33"/>
        <v>0</v>
      </c>
    </row>
    <row r="318" spans="1:19" hidden="1">
      <c r="A318" s="9">
        <v>42881</v>
      </c>
      <c r="B318" s="10">
        <f t="shared" si="35"/>
        <v>6</v>
      </c>
      <c r="C318" s="10">
        <f t="shared" si="30"/>
        <v>5</v>
      </c>
      <c r="D318" s="10">
        <f t="shared" si="31"/>
        <v>21</v>
      </c>
      <c r="E318" s="10"/>
      <c r="F318" s="13">
        <v>0.33333333333333331</v>
      </c>
      <c r="G318" s="13">
        <v>0.70833333333333337</v>
      </c>
      <c r="H318" s="11">
        <f t="shared" si="29"/>
        <v>0.37500000000000006</v>
      </c>
      <c r="I318" s="10" t="s">
        <v>74</v>
      </c>
      <c r="J318" s="13">
        <v>0.35416666666666669</v>
      </c>
      <c r="Q318" s="11">
        <f t="shared" si="34"/>
        <v>0.35416666666666669</v>
      </c>
      <c r="S318" s="10" t="b">
        <f t="shared" si="33"/>
        <v>0</v>
      </c>
    </row>
    <row r="319" spans="1:19" hidden="1">
      <c r="A319" s="9">
        <v>42882</v>
      </c>
      <c r="B319" s="10">
        <f t="shared" si="35"/>
        <v>7</v>
      </c>
      <c r="C319" s="10">
        <f t="shared" si="30"/>
        <v>5</v>
      </c>
      <c r="D319" s="10">
        <f t="shared" si="31"/>
        <v>21</v>
      </c>
      <c r="E319" s="10"/>
      <c r="H319" s="11" t="str">
        <f t="shared" si="29"/>
        <v/>
      </c>
      <c r="Q319" s="11" t="str">
        <f t="shared" si="34"/>
        <v/>
      </c>
      <c r="S319" s="10" t="b">
        <f t="shared" si="33"/>
        <v>0</v>
      </c>
    </row>
    <row r="320" spans="1:19" hidden="1">
      <c r="A320" s="9">
        <v>42883</v>
      </c>
      <c r="B320" s="10">
        <f t="shared" si="35"/>
        <v>1</v>
      </c>
      <c r="C320" s="10">
        <f t="shared" si="30"/>
        <v>5</v>
      </c>
      <c r="D320" s="10">
        <f t="shared" si="31"/>
        <v>22</v>
      </c>
      <c r="E320" s="10"/>
      <c r="H320" s="11" t="str">
        <f t="shared" si="29"/>
        <v/>
      </c>
      <c r="Q320" s="11" t="str">
        <f t="shared" si="34"/>
        <v/>
      </c>
      <c r="S320" s="10" t="b">
        <f t="shared" si="33"/>
        <v>0</v>
      </c>
    </row>
    <row r="321" spans="1:19" hidden="1">
      <c r="A321" s="9">
        <v>42884</v>
      </c>
      <c r="B321" s="10">
        <f t="shared" si="35"/>
        <v>2</v>
      </c>
      <c r="C321" s="10">
        <f t="shared" si="30"/>
        <v>5</v>
      </c>
      <c r="D321" s="10">
        <f t="shared" si="31"/>
        <v>22</v>
      </c>
      <c r="E321" s="10"/>
      <c r="F321" s="13">
        <v>0.33333333333333331</v>
      </c>
      <c r="G321" s="13">
        <v>0.70833333333333337</v>
      </c>
      <c r="H321" s="11">
        <f t="shared" si="29"/>
        <v>0.37500000000000006</v>
      </c>
      <c r="I321" s="10" t="s">
        <v>157</v>
      </c>
      <c r="J321" s="13">
        <v>0.35416666666666669</v>
      </c>
      <c r="Q321" s="11">
        <f t="shared" si="34"/>
        <v>0.35416666666666669</v>
      </c>
      <c r="S321" s="10" t="b">
        <f t="shared" si="33"/>
        <v>0</v>
      </c>
    </row>
    <row r="322" spans="1:19" hidden="1">
      <c r="A322" s="9">
        <v>42885</v>
      </c>
      <c r="B322" s="10">
        <f t="shared" si="35"/>
        <v>3</v>
      </c>
      <c r="C322" s="10">
        <f t="shared" si="30"/>
        <v>5</v>
      </c>
      <c r="D322" s="10">
        <f t="shared" si="31"/>
        <v>22</v>
      </c>
      <c r="E322" s="10"/>
      <c r="F322" s="13">
        <v>0.33333333333333331</v>
      </c>
      <c r="G322" s="13">
        <v>0.70833333333333337</v>
      </c>
      <c r="H322" s="11">
        <f t="shared" ref="H322:H327" si="38">IF(NOT(OR(ISBLANK(G322),ISBLANK(F322))),G322-F322,"")</f>
        <v>0.37500000000000006</v>
      </c>
      <c r="I322" s="10" t="s">
        <v>74</v>
      </c>
      <c r="J322" s="13">
        <v>0.10416666666666667</v>
      </c>
      <c r="M322" s="10" t="s">
        <v>173</v>
      </c>
      <c r="N322" s="13">
        <v>0.25</v>
      </c>
      <c r="Q322" s="11">
        <f t="shared" si="34"/>
        <v>0.35416666666666669</v>
      </c>
      <c r="S322" s="10" t="b">
        <f t="shared" si="33"/>
        <v>0</v>
      </c>
    </row>
    <row r="323" spans="1:19" hidden="1">
      <c r="A323" s="9">
        <v>42886</v>
      </c>
      <c r="B323" s="10">
        <f t="shared" si="35"/>
        <v>4</v>
      </c>
      <c r="C323" s="10">
        <f t="shared" ref="C323:C326" si="39">MONTH(A323)</f>
        <v>5</v>
      </c>
      <c r="D323" s="10">
        <f t="shared" ref="D323:D326" si="40">WEEKNUM(A323)</f>
        <v>22</v>
      </c>
      <c r="E323" s="10"/>
      <c r="F323" s="13">
        <v>0.33333333333333331</v>
      </c>
      <c r="G323" s="13">
        <v>0.70833333333333337</v>
      </c>
      <c r="H323" s="11">
        <f t="shared" si="38"/>
        <v>0.37500000000000006</v>
      </c>
      <c r="I323" s="10" t="s">
        <v>74</v>
      </c>
      <c r="J323" s="13">
        <v>0.35416666666666669</v>
      </c>
      <c r="N323" s="13"/>
      <c r="Q323" s="11">
        <f t="shared" ref="Q323:Q327" si="41">IF(NOT(AND(ISBLANK(J323),ISBLANK(L323),ISBLANK(N323),ISBLANK(P323))),SUM(J323,L323,N323,P323),"")</f>
        <v>0.35416666666666669</v>
      </c>
      <c r="S323" s="10" t="b">
        <f t="shared" ref="S323:S327" si="42">IFERROR(AND(NOT(OR(ISBLANK(Q323),ISBLANK(H323))),AND(Q323&lt;H323,ROUNDDOWN(Q323*100,0)&lt;&gt;35)),FALSE)</f>
        <v>0</v>
      </c>
    </row>
    <row r="324" spans="1:19" hidden="1">
      <c r="A324" s="9">
        <v>42887</v>
      </c>
      <c r="B324" s="10">
        <f t="shared" si="35"/>
        <v>5</v>
      </c>
      <c r="C324" s="10">
        <f t="shared" si="39"/>
        <v>6</v>
      </c>
      <c r="D324" s="10">
        <f t="shared" si="40"/>
        <v>22</v>
      </c>
      <c r="E324" s="10"/>
      <c r="H324" s="11" t="str">
        <f t="shared" si="38"/>
        <v/>
      </c>
      <c r="K324" s="10" t="s">
        <v>173</v>
      </c>
      <c r="L324" s="13">
        <v>0.35416666666666669</v>
      </c>
      <c r="Q324" s="11">
        <f t="shared" si="41"/>
        <v>0.35416666666666669</v>
      </c>
      <c r="S324" s="10" t="b">
        <f t="shared" si="42"/>
        <v>0</v>
      </c>
    </row>
    <row r="325" spans="1:19" hidden="1">
      <c r="A325" s="9">
        <v>42888</v>
      </c>
      <c r="B325" s="10">
        <f t="shared" si="35"/>
        <v>6</v>
      </c>
      <c r="C325" s="10">
        <f t="shared" si="39"/>
        <v>6</v>
      </c>
      <c r="D325" s="10">
        <f t="shared" si="40"/>
        <v>22</v>
      </c>
      <c r="E325" s="10"/>
      <c r="H325" s="11" t="str">
        <f t="shared" si="38"/>
        <v/>
      </c>
      <c r="K325" s="10" t="s">
        <v>173</v>
      </c>
      <c r="L325" s="13">
        <v>0.35416666666666669</v>
      </c>
      <c r="Q325" s="11">
        <f t="shared" si="41"/>
        <v>0.35416666666666669</v>
      </c>
      <c r="S325" s="10" t="b">
        <f t="shared" si="42"/>
        <v>0</v>
      </c>
    </row>
    <row r="326" spans="1:19" hidden="1">
      <c r="A326" s="9">
        <v>42889</v>
      </c>
      <c r="B326" s="10">
        <f t="shared" si="35"/>
        <v>7</v>
      </c>
      <c r="C326" s="10">
        <f t="shared" si="39"/>
        <v>6</v>
      </c>
      <c r="D326" s="10">
        <f t="shared" si="40"/>
        <v>22</v>
      </c>
      <c r="E326" s="10"/>
      <c r="H326" s="11" t="str">
        <f t="shared" si="38"/>
        <v/>
      </c>
      <c r="Q326" s="11" t="str">
        <f t="shared" si="41"/>
        <v/>
      </c>
      <c r="S326" s="10" t="b">
        <f t="shared" si="42"/>
        <v>0</v>
      </c>
    </row>
    <row r="327" spans="1:19" hidden="1">
      <c r="A327" s="9">
        <v>42890</v>
      </c>
      <c r="B327" s="10">
        <f t="shared" si="35"/>
        <v>1</v>
      </c>
      <c r="C327" s="10">
        <f t="shared" ref="C327:C390" si="43">MONTH(A327)</f>
        <v>6</v>
      </c>
      <c r="D327" s="10">
        <f t="shared" ref="D327:D390" si="44">WEEKNUM(A327)</f>
        <v>23</v>
      </c>
      <c r="E327" s="10"/>
      <c r="H327" s="11" t="str">
        <f t="shared" si="38"/>
        <v/>
      </c>
      <c r="Q327" s="11" t="str">
        <f t="shared" si="41"/>
        <v/>
      </c>
      <c r="S327" s="10" t="b">
        <f t="shared" si="42"/>
        <v>0</v>
      </c>
    </row>
    <row r="328" spans="1:19" hidden="1">
      <c r="A328" s="9">
        <v>42891</v>
      </c>
      <c r="B328" s="10">
        <f t="shared" si="35"/>
        <v>2</v>
      </c>
      <c r="C328" s="10">
        <f t="shared" si="43"/>
        <v>6</v>
      </c>
      <c r="D328" s="10">
        <f t="shared" si="44"/>
        <v>23</v>
      </c>
      <c r="E328" s="10"/>
      <c r="H328" s="11" t="s">
        <v>74</v>
      </c>
      <c r="I328" s="13">
        <v>0.35416666666666669</v>
      </c>
      <c r="Q328" s="11" t="str">
        <f t="shared" ref="Q328:Q391" si="45">IF(NOT(AND(ISBLANK(J328),ISBLANK(L328),ISBLANK(N328),ISBLANK(P328))),SUM(J328,L328,N328,P328),"")</f>
        <v/>
      </c>
      <c r="S328" s="10" t="b">
        <f t="shared" ref="S328:S391" si="46">IFERROR(AND(NOT(OR(ISBLANK(Q328),ISBLANK(H328))),AND(Q328&lt;H328,ROUNDDOWN(Q328*100,0)&lt;&gt;35)),FALSE)</f>
        <v>0</v>
      </c>
    </row>
    <row r="329" spans="1:19" hidden="1">
      <c r="A329" s="9">
        <v>42892</v>
      </c>
      <c r="B329" s="10">
        <f t="shared" si="35"/>
        <v>3</v>
      </c>
      <c r="C329" s="10">
        <f t="shared" si="43"/>
        <v>6</v>
      </c>
      <c r="D329" s="10">
        <f t="shared" si="44"/>
        <v>23</v>
      </c>
      <c r="E329" s="10"/>
      <c r="H329" s="11" t="s">
        <v>74</v>
      </c>
      <c r="I329" s="13">
        <v>0.35416666666666669</v>
      </c>
      <c r="Q329" s="11" t="str">
        <f t="shared" si="45"/>
        <v/>
      </c>
      <c r="S329" s="10" t="b">
        <f t="shared" si="46"/>
        <v>0</v>
      </c>
    </row>
    <row r="330" spans="1:19" hidden="1">
      <c r="A330" s="9">
        <v>42893</v>
      </c>
      <c r="B330" s="10">
        <f t="shared" ref="B330:B393" si="47">WEEKDAY(A330)</f>
        <v>4</v>
      </c>
      <c r="C330" s="10">
        <f t="shared" si="43"/>
        <v>6</v>
      </c>
      <c r="D330" s="10">
        <f t="shared" si="44"/>
        <v>23</v>
      </c>
      <c r="E330" s="10"/>
      <c r="H330" s="11" t="s">
        <v>74</v>
      </c>
      <c r="I330" s="13">
        <v>0.35416666666666669</v>
      </c>
      <c r="Q330" s="11" t="str">
        <f t="shared" si="45"/>
        <v/>
      </c>
      <c r="S330" s="10" t="b">
        <f t="shared" si="46"/>
        <v>0</v>
      </c>
    </row>
    <row r="331" spans="1:19" hidden="1">
      <c r="A331" s="9">
        <v>42894</v>
      </c>
      <c r="B331" s="10">
        <f t="shared" si="47"/>
        <v>5</v>
      </c>
      <c r="C331" s="10">
        <f t="shared" si="43"/>
        <v>6</v>
      </c>
      <c r="D331" s="10">
        <f t="shared" si="44"/>
        <v>23</v>
      </c>
      <c r="E331" s="10"/>
      <c r="H331" s="11" t="str">
        <f t="shared" ref="H331:H391" si="48">IF(NOT(OR(ISBLANK(G331),ISBLANK(F331))),G331-F331,"")</f>
        <v/>
      </c>
      <c r="K331" s="10" t="s">
        <v>173</v>
      </c>
      <c r="L331" s="13">
        <v>0.35416666666666669</v>
      </c>
      <c r="Q331" s="11">
        <f t="shared" si="45"/>
        <v>0.35416666666666669</v>
      </c>
      <c r="S331" s="10" t="b">
        <f t="shared" si="46"/>
        <v>0</v>
      </c>
    </row>
    <row r="332" spans="1:19" hidden="1">
      <c r="A332" s="9">
        <v>42895</v>
      </c>
      <c r="B332" s="10">
        <f t="shared" si="47"/>
        <v>6</v>
      </c>
      <c r="C332" s="10">
        <f t="shared" si="43"/>
        <v>6</v>
      </c>
      <c r="D332" s="10">
        <f t="shared" si="44"/>
        <v>23</v>
      </c>
      <c r="E332" s="10"/>
      <c r="H332" s="11" t="str">
        <f t="shared" si="48"/>
        <v/>
      </c>
      <c r="K332" s="10" t="s">
        <v>173</v>
      </c>
      <c r="L332" s="13">
        <v>0.35416666666666669</v>
      </c>
      <c r="Q332" s="11">
        <f t="shared" si="45"/>
        <v>0.35416666666666669</v>
      </c>
      <c r="S332" s="10" t="b">
        <f t="shared" si="46"/>
        <v>0</v>
      </c>
    </row>
    <row r="333" spans="1:19" hidden="1">
      <c r="A333" s="9">
        <v>42896</v>
      </c>
      <c r="B333" s="10">
        <f t="shared" si="47"/>
        <v>7</v>
      </c>
      <c r="C333" s="10">
        <f t="shared" si="43"/>
        <v>6</v>
      </c>
      <c r="D333" s="10">
        <f t="shared" si="44"/>
        <v>23</v>
      </c>
      <c r="E333" s="10"/>
      <c r="H333" s="11" t="str">
        <f t="shared" si="48"/>
        <v/>
      </c>
      <c r="Q333" s="11" t="str">
        <f t="shared" si="45"/>
        <v/>
      </c>
      <c r="S333" s="10" t="b">
        <f t="shared" si="46"/>
        <v>0</v>
      </c>
    </row>
    <row r="334" spans="1:19" hidden="1">
      <c r="A334" s="9">
        <v>42897</v>
      </c>
      <c r="B334" s="10">
        <f t="shared" si="47"/>
        <v>1</v>
      </c>
      <c r="C334" s="10">
        <f t="shared" si="43"/>
        <v>6</v>
      </c>
      <c r="D334" s="10">
        <f t="shared" si="44"/>
        <v>24</v>
      </c>
      <c r="E334" s="10"/>
      <c r="H334" s="11" t="str">
        <f t="shared" si="48"/>
        <v/>
      </c>
      <c r="Q334" s="11" t="str">
        <f t="shared" si="45"/>
        <v/>
      </c>
      <c r="S334" s="10" t="b">
        <f t="shared" si="46"/>
        <v>0</v>
      </c>
    </row>
    <row r="335" spans="1:19" hidden="1">
      <c r="A335" s="9">
        <v>42898</v>
      </c>
      <c r="B335" s="10">
        <f t="shared" si="47"/>
        <v>2</v>
      </c>
      <c r="C335" s="10">
        <f t="shared" si="43"/>
        <v>6</v>
      </c>
      <c r="D335" s="10">
        <f t="shared" si="44"/>
        <v>24</v>
      </c>
      <c r="E335" s="10"/>
      <c r="H335" s="11" t="s">
        <v>74</v>
      </c>
      <c r="I335" s="13">
        <v>0.35416666666666669</v>
      </c>
      <c r="Q335" s="11" t="str">
        <f t="shared" si="45"/>
        <v/>
      </c>
      <c r="S335" s="10" t="b">
        <f t="shared" si="46"/>
        <v>0</v>
      </c>
    </row>
    <row r="336" spans="1:19" hidden="1">
      <c r="A336" s="9">
        <v>42899</v>
      </c>
      <c r="B336" s="10">
        <f t="shared" si="47"/>
        <v>3</v>
      </c>
      <c r="C336" s="10">
        <f t="shared" si="43"/>
        <v>6</v>
      </c>
      <c r="D336" s="10">
        <f t="shared" si="44"/>
        <v>24</v>
      </c>
      <c r="E336" s="10"/>
      <c r="H336" s="11" t="s">
        <v>74</v>
      </c>
      <c r="I336" s="13">
        <v>0.35416666666666669</v>
      </c>
      <c r="Q336" s="11" t="str">
        <f t="shared" si="45"/>
        <v/>
      </c>
      <c r="S336" s="10" t="b">
        <f t="shared" si="46"/>
        <v>0</v>
      </c>
    </row>
    <row r="337" spans="1:19" hidden="1">
      <c r="A337" s="9">
        <v>42900</v>
      </c>
      <c r="B337" s="10">
        <f t="shared" si="47"/>
        <v>4</v>
      </c>
      <c r="C337" s="10">
        <f t="shared" si="43"/>
        <v>6</v>
      </c>
      <c r="D337" s="10">
        <f t="shared" si="44"/>
        <v>24</v>
      </c>
      <c r="E337" s="10"/>
      <c r="H337" s="11" t="s">
        <v>74</v>
      </c>
      <c r="I337" s="13">
        <v>0.35416666666666669</v>
      </c>
      <c r="Q337" s="11" t="str">
        <f t="shared" si="45"/>
        <v/>
      </c>
      <c r="S337" s="10" t="b">
        <f t="shared" si="46"/>
        <v>0</v>
      </c>
    </row>
    <row r="338" spans="1:19" hidden="1">
      <c r="A338" s="9">
        <v>42901</v>
      </c>
      <c r="B338" s="10">
        <f t="shared" si="47"/>
        <v>5</v>
      </c>
      <c r="C338" s="10">
        <f t="shared" si="43"/>
        <v>6</v>
      </c>
      <c r="D338" s="10">
        <f t="shared" si="44"/>
        <v>24</v>
      </c>
      <c r="E338" s="10"/>
      <c r="H338" s="11" t="str">
        <f t="shared" si="48"/>
        <v/>
      </c>
      <c r="K338" s="10" t="s">
        <v>173</v>
      </c>
      <c r="L338" s="13">
        <v>0.35416666666666669</v>
      </c>
      <c r="Q338" s="11">
        <f t="shared" si="45"/>
        <v>0.35416666666666669</v>
      </c>
      <c r="S338" s="10" t="b">
        <f t="shared" si="46"/>
        <v>0</v>
      </c>
    </row>
    <row r="339" spans="1:19" hidden="1">
      <c r="A339" s="9">
        <v>42902</v>
      </c>
      <c r="B339" s="10">
        <f t="shared" si="47"/>
        <v>6</v>
      </c>
      <c r="C339" s="10">
        <f t="shared" si="43"/>
        <v>6</v>
      </c>
      <c r="D339" s="10">
        <f t="shared" si="44"/>
        <v>24</v>
      </c>
      <c r="E339" s="10"/>
      <c r="H339" s="11" t="str">
        <f t="shared" si="48"/>
        <v/>
      </c>
      <c r="K339" s="10" t="s">
        <v>173</v>
      </c>
      <c r="L339" s="13">
        <v>0.35416666666666669</v>
      </c>
      <c r="Q339" s="11">
        <f t="shared" si="45"/>
        <v>0.35416666666666669</v>
      </c>
      <c r="S339" s="10" t="b">
        <f t="shared" si="46"/>
        <v>0</v>
      </c>
    </row>
    <row r="340" spans="1:19" hidden="1">
      <c r="A340" s="9">
        <v>42903</v>
      </c>
      <c r="B340" s="10">
        <f t="shared" si="47"/>
        <v>7</v>
      </c>
      <c r="C340" s="10">
        <f t="shared" si="43"/>
        <v>6</v>
      </c>
      <c r="D340" s="10">
        <f t="shared" si="44"/>
        <v>24</v>
      </c>
      <c r="E340" s="10"/>
      <c r="H340" s="11" t="str">
        <f t="shared" si="48"/>
        <v/>
      </c>
      <c r="Q340" s="11" t="str">
        <f t="shared" si="45"/>
        <v/>
      </c>
      <c r="S340" s="10" t="b">
        <f t="shared" si="46"/>
        <v>0</v>
      </c>
    </row>
    <row r="341" spans="1:19" hidden="1">
      <c r="A341" s="9">
        <v>42904</v>
      </c>
      <c r="B341" s="10">
        <f t="shared" si="47"/>
        <v>1</v>
      </c>
      <c r="C341" s="10">
        <f t="shared" si="43"/>
        <v>6</v>
      </c>
      <c r="D341" s="10">
        <f t="shared" si="44"/>
        <v>25</v>
      </c>
      <c r="E341" s="10"/>
      <c r="H341" s="11" t="str">
        <f t="shared" si="48"/>
        <v/>
      </c>
      <c r="Q341" s="11" t="str">
        <f t="shared" si="45"/>
        <v/>
      </c>
      <c r="S341" s="10" t="b">
        <f t="shared" si="46"/>
        <v>0</v>
      </c>
    </row>
    <row r="342" spans="1:19" hidden="1">
      <c r="A342" s="9">
        <v>42905</v>
      </c>
      <c r="B342" s="10">
        <f t="shared" si="47"/>
        <v>2</v>
      </c>
      <c r="C342" s="10">
        <f t="shared" si="43"/>
        <v>6</v>
      </c>
      <c r="D342" s="10">
        <f t="shared" si="44"/>
        <v>25</v>
      </c>
      <c r="E342" s="10"/>
      <c r="H342" s="11" t="str">
        <f t="shared" si="48"/>
        <v/>
      </c>
      <c r="K342" s="10" t="s">
        <v>173</v>
      </c>
      <c r="L342" s="13">
        <v>0.35416666666666669</v>
      </c>
      <c r="Q342" s="11">
        <f t="shared" si="45"/>
        <v>0.35416666666666669</v>
      </c>
      <c r="S342" s="10" t="b">
        <f t="shared" si="46"/>
        <v>0</v>
      </c>
    </row>
    <row r="343" spans="1:19" hidden="1">
      <c r="A343" s="9">
        <v>42906</v>
      </c>
      <c r="B343" s="10">
        <f t="shared" si="47"/>
        <v>3</v>
      </c>
      <c r="C343" s="10">
        <f t="shared" si="43"/>
        <v>6</v>
      </c>
      <c r="D343" s="10">
        <f t="shared" si="44"/>
        <v>25</v>
      </c>
      <c r="E343" s="10"/>
      <c r="H343" s="11"/>
      <c r="I343" s="13"/>
      <c r="K343" s="10" t="s">
        <v>173</v>
      </c>
      <c r="L343" s="13">
        <v>0.35416666666666669</v>
      </c>
      <c r="Q343" s="11">
        <f t="shared" si="45"/>
        <v>0.35416666666666669</v>
      </c>
      <c r="S343" s="10" t="b">
        <f t="shared" si="46"/>
        <v>0</v>
      </c>
    </row>
    <row r="344" spans="1:19" hidden="1">
      <c r="A344" s="9">
        <v>42907</v>
      </c>
      <c r="B344" s="10">
        <f t="shared" si="47"/>
        <v>4</v>
      </c>
      <c r="C344" s="10">
        <f t="shared" si="43"/>
        <v>6</v>
      </c>
      <c r="D344" s="10">
        <f t="shared" si="44"/>
        <v>25</v>
      </c>
      <c r="E344" s="10"/>
      <c r="H344" s="11"/>
      <c r="I344" s="13"/>
      <c r="K344" s="10" t="s">
        <v>173</v>
      </c>
      <c r="L344" s="13">
        <v>0.35416666666666669</v>
      </c>
      <c r="Q344" s="11">
        <f t="shared" si="45"/>
        <v>0.35416666666666669</v>
      </c>
      <c r="S344" s="10" t="b">
        <f t="shared" si="46"/>
        <v>0</v>
      </c>
    </row>
    <row r="345" spans="1:19" hidden="1">
      <c r="A345" s="9">
        <v>42908</v>
      </c>
      <c r="B345" s="10">
        <f t="shared" si="47"/>
        <v>5</v>
      </c>
      <c r="C345" s="10">
        <f t="shared" si="43"/>
        <v>6</v>
      </c>
      <c r="D345" s="10">
        <f t="shared" si="44"/>
        <v>25</v>
      </c>
      <c r="E345" s="10"/>
      <c r="H345" s="11" t="s">
        <v>74</v>
      </c>
      <c r="I345" s="13">
        <v>0.35416666666666669</v>
      </c>
      <c r="L345" s="13"/>
      <c r="Q345" s="11" t="str">
        <f t="shared" si="45"/>
        <v/>
      </c>
      <c r="S345" s="10" t="b">
        <f t="shared" si="46"/>
        <v>0</v>
      </c>
    </row>
    <row r="346" spans="1:19" ht="27.6" hidden="1">
      <c r="A346" s="9">
        <v>42909</v>
      </c>
      <c r="B346" s="10">
        <f t="shared" si="47"/>
        <v>6</v>
      </c>
      <c r="C346" s="10">
        <f t="shared" si="43"/>
        <v>6</v>
      </c>
      <c r="D346" s="10">
        <f t="shared" si="44"/>
        <v>25</v>
      </c>
      <c r="E346" s="10"/>
      <c r="H346" s="11" t="s">
        <v>74</v>
      </c>
      <c r="I346" s="13">
        <v>0.35416666666666669</v>
      </c>
      <c r="Q346" s="11" t="str">
        <f t="shared" si="45"/>
        <v/>
      </c>
      <c r="R346" s="12" t="s">
        <v>202</v>
      </c>
      <c r="S346" s="10" t="b">
        <f t="shared" si="46"/>
        <v>0</v>
      </c>
    </row>
    <row r="347" spans="1:19" hidden="1">
      <c r="A347" s="9">
        <v>42910</v>
      </c>
      <c r="B347" s="10">
        <f t="shared" si="47"/>
        <v>7</v>
      </c>
      <c r="C347" s="10">
        <f t="shared" si="43"/>
        <v>6</v>
      </c>
      <c r="D347" s="10">
        <f t="shared" si="44"/>
        <v>25</v>
      </c>
      <c r="E347" s="10"/>
      <c r="H347" s="11" t="str">
        <f t="shared" si="48"/>
        <v/>
      </c>
      <c r="Q347" s="11" t="str">
        <f t="shared" si="45"/>
        <v/>
      </c>
      <c r="S347" s="10" t="b">
        <f t="shared" si="46"/>
        <v>0</v>
      </c>
    </row>
    <row r="348" spans="1:19" hidden="1">
      <c r="A348" s="9">
        <v>42911</v>
      </c>
      <c r="B348" s="10">
        <f t="shared" si="47"/>
        <v>1</v>
      </c>
      <c r="C348" s="10">
        <f t="shared" si="43"/>
        <v>6</v>
      </c>
      <c r="D348" s="10">
        <f t="shared" si="44"/>
        <v>26</v>
      </c>
      <c r="E348" s="10"/>
      <c r="H348" s="11" t="str">
        <f t="shared" si="48"/>
        <v/>
      </c>
      <c r="Q348" s="11" t="str">
        <f t="shared" si="45"/>
        <v/>
      </c>
      <c r="S348" s="10" t="b">
        <f t="shared" si="46"/>
        <v>0</v>
      </c>
    </row>
    <row r="349" spans="1:19" ht="27.6" hidden="1">
      <c r="A349" s="9">
        <v>42912</v>
      </c>
      <c r="B349" s="10">
        <f t="shared" si="47"/>
        <v>2</v>
      </c>
      <c r="C349" s="10">
        <f t="shared" si="43"/>
        <v>6</v>
      </c>
      <c r="D349" s="10">
        <f t="shared" si="44"/>
        <v>26</v>
      </c>
      <c r="E349" s="10"/>
      <c r="H349" s="11" t="s">
        <v>74</v>
      </c>
      <c r="I349" s="13">
        <v>0.35416666666666669</v>
      </c>
      <c r="Q349" s="11" t="str">
        <f t="shared" si="45"/>
        <v/>
      </c>
      <c r="R349" s="12" t="s">
        <v>201</v>
      </c>
      <c r="S349" s="10" t="b">
        <f t="shared" si="46"/>
        <v>0</v>
      </c>
    </row>
    <row r="350" spans="1:19" hidden="1">
      <c r="A350" s="9">
        <v>42913</v>
      </c>
      <c r="B350" s="10">
        <f t="shared" si="47"/>
        <v>3</v>
      </c>
      <c r="C350" s="10">
        <f t="shared" si="43"/>
        <v>6</v>
      </c>
      <c r="D350" s="10">
        <f t="shared" si="44"/>
        <v>26</v>
      </c>
      <c r="E350" s="10"/>
      <c r="H350" s="11" t="s">
        <v>74</v>
      </c>
      <c r="I350" s="13">
        <v>0.35416666666666669</v>
      </c>
      <c r="Q350" s="11" t="str">
        <f t="shared" si="45"/>
        <v/>
      </c>
      <c r="S350" s="10" t="b">
        <f t="shared" si="46"/>
        <v>0</v>
      </c>
    </row>
    <row r="351" spans="1:19" hidden="1">
      <c r="A351" s="9">
        <v>42914</v>
      </c>
      <c r="B351" s="10">
        <f t="shared" si="47"/>
        <v>4</v>
      </c>
      <c r="C351" s="10">
        <f t="shared" si="43"/>
        <v>6</v>
      </c>
      <c r="D351" s="10">
        <f t="shared" si="44"/>
        <v>26</v>
      </c>
      <c r="E351" s="10"/>
      <c r="H351" s="11" t="s">
        <v>74</v>
      </c>
      <c r="I351" s="13">
        <v>0.35416666666666669</v>
      </c>
      <c r="Q351" s="11" t="str">
        <f t="shared" si="45"/>
        <v/>
      </c>
      <c r="S351" s="10" t="b">
        <f t="shared" si="46"/>
        <v>0</v>
      </c>
    </row>
    <row r="352" spans="1:19" hidden="1">
      <c r="A352" s="9">
        <v>42915</v>
      </c>
      <c r="B352" s="10">
        <f t="shared" si="47"/>
        <v>5</v>
      </c>
      <c r="C352" s="10">
        <f t="shared" si="43"/>
        <v>6</v>
      </c>
      <c r="D352" s="10">
        <f t="shared" si="44"/>
        <v>26</v>
      </c>
      <c r="E352" s="10"/>
      <c r="H352" s="11"/>
      <c r="I352" s="13"/>
      <c r="K352" s="10" t="s">
        <v>173</v>
      </c>
      <c r="L352" s="13">
        <v>0.35416666666666669</v>
      </c>
      <c r="Q352" s="11">
        <f t="shared" si="45"/>
        <v>0.35416666666666669</v>
      </c>
      <c r="S352" s="10" t="b">
        <f t="shared" si="46"/>
        <v>0</v>
      </c>
    </row>
    <row r="353" spans="1:19" hidden="1">
      <c r="A353" s="9">
        <v>42916</v>
      </c>
      <c r="B353" s="10">
        <f t="shared" si="47"/>
        <v>6</v>
      </c>
      <c r="C353" s="10">
        <f t="shared" si="43"/>
        <v>6</v>
      </c>
      <c r="D353" s="10">
        <f t="shared" si="44"/>
        <v>26</v>
      </c>
      <c r="E353" s="10"/>
      <c r="H353" s="11" t="str">
        <f t="shared" si="48"/>
        <v/>
      </c>
      <c r="K353" s="10" t="s">
        <v>173</v>
      </c>
      <c r="L353" s="13">
        <v>0.35416666666666669</v>
      </c>
      <c r="Q353" s="11">
        <f t="shared" si="45"/>
        <v>0.35416666666666669</v>
      </c>
      <c r="S353" s="10" t="b">
        <f t="shared" si="46"/>
        <v>0</v>
      </c>
    </row>
    <row r="354" spans="1:19" hidden="1">
      <c r="A354" s="9">
        <v>42917</v>
      </c>
      <c r="B354" s="10">
        <f t="shared" si="47"/>
        <v>7</v>
      </c>
      <c r="C354" s="10">
        <f t="shared" si="43"/>
        <v>7</v>
      </c>
      <c r="D354" s="10">
        <f t="shared" si="44"/>
        <v>26</v>
      </c>
      <c r="E354" s="10"/>
      <c r="H354" s="11" t="str">
        <f t="shared" si="48"/>
        <v/>
      </c>
      <c r="Q354" s="11" t="str">
        <f t="shared" si="45"/>
        <v/>
      </c>
      <c r="S354" s="10" t="b">
        <f t="shared" si="46"/>
        <v>0</v>
      </c>
    </row>
    <row r="355" spans="1:19" hidden="1">
      <c r="A355" s="9">
        <v>42918</v>
      </c>
      <c r="B355" s="10">
        <f t="shared" si="47"/>
        <v>1</v>
      </c>
      <c r="C355" s="10">
        <f t="shared" si="43"/>
        <v>7</v>
      </c>
      <c r="D355" s="10">
        <f t="shared" si="44"/>
        <v>27</v>
      </c>
      <c r="E355" s="10"/>
      <c r="H355" s="11" t="str">
        <f t="shared" si="48"/>
        <v/>
      </c>
      <c r="Q355" s="11" t="str">
        <f t="shared" si="45"/>
        <v/>
      </c>
      <c r="S355" s="10" t="b">
        <f t="shared" si="46"/>
        <v>0</v>
      </c>
    </row>
    <row r="356" spans="1:19">
      <c r="A356" s="9">
        <v>42919</v>
      </c>
      <c r="B356" s="10">
        <f t="shared" si="47"/>
        <v>2</v>
      </c>
      <c r="C356" s="10">
        <f t="shared" si="43"/>
        <v>7</v>
      </c>
      <c r="D356" s="10">
        <f t="shared" si="44"/>
        <v>27</v>
      </c>
      <c r="E356" s="10"/>
      <c r="H356" s="11" t="str">
        <f t="shared" si="48"/>
        <v/>
      </c>
      <c r="I356" s="10" t="s">
        <v>198</v>
      </c>
      <c r="J356" s="13">
        <v>0.35416666666666669</v>
      </c>
      <c r="M356" s="10" t="s">
        <v>173</v>
      </c>
      <c r="N356" s="13">
        <v>4.1666666666666664E-2</v>
      </c>
      <c r="Q356" s="11">
        <f t="shared" si="45"/>
        <v>0.39583333333333337</v>
      </c>
      <c r="S356" s="10" t="b">
        <f t="shared" si="46"/>
        <v>1</v>
      </c>
    </row>
    <row r="357" spans="1:19">
      <c r="A357" s="9">
        <v>42920</v>
      </c>
      <c r="B357" s="10">
        <f t="shared" si="47"/>
        <v>3</v>
      </c>
      <c r="C357" s="10">
        <f t="shared" si="43"/>
        <v>7</v>
      </c>
      <c r="D357" s="10">
        <f t="shared" si="44"/>
        <v>27</v>
      </c>
      <c r="E357" s="10"/>
      <c r="H357" s="11" t="str">
        <f t="shared" si="48"/>
        <v/>
      </c>
      <c r="I357" s="10" t="s">
        <v>198</v>
      </c>
      <c r="J357" s="13">
        <v>0.35416666666666669</v>
      </c>
      <c r="Q357" s="11">
        <f t="shared" si="45"/>
        <v>0.35416666666666669</v>
      </c>
      <c r="S357" s="10" t="b">
        <f t="shared" si="46"/>
        <v>0</v>
      </c>
    </row>
    <row r="358" spans="1:19" ht="27.6">
      <c r="A358" s="9">
        <v>42921</v>
      </c>
      <c r="B358" s="10">
        <f t="shared" si="47"/>
        <v>4</v>
      </c>
      <c r="C358" s="10">
        <f t="shared" si="43"/>
        <v>7</v>
      </c>
      <c r="D358" s="10">
        <f t="shared" si="44"/>
        <v>27</v>
      </c>
      <c r="E358" s="10"/>
      <c r="H358" s="11" t="str">
        <f t="shared" si="48"/>
        <v/>
      </c>
      <c r="I358" s="10" t="s">
        <v>74</v>
      </c>
      <c r="J358" s="13">
        <v>0.1875</v>
      </c>
      <c r="M358" s="10" t="s">
        <v>173</v>
      </c>
      <c r="N358" s="13">
        <v>0.16666666666666666</v>
      </c>
      <c r="Q358" s="11">
        <f t="shared" si="45"/>
        <v>0.35416666666666663</v>
      </c>
      <c r="R358" s="12" t="s">
        <v>199</v>
      </c>
      <c r="S358" s="10" t="b">
        <f t="shared" si="46"/>
        <v>0</v>
      </c>
    </row>
    <row r="359" spans="1:19">
      <c r="A359" s="9">
        <v>42922</v>
      </c>
      <c r="B359" s="10">
        <f t="shared" si="47"/>
        <v>5</v>
      </c>
      <c r="C359" s="10">
        <f t="shared" si="43"/>
        <v>7</v>
      </c>
      <c r="D359" s="10">
        <f t="shared" si="44"/>
        <v>27</v>
      </c>
      <c r="E359" s="10"/>
      <c r="H359" s="11" t="str">
        <f t="shared" si="48"/>
        <v/>
      </c>
      <c r="M359" s="10" t="s">
        <v>173</v>
      </c>
      <c r="N359" s="13">
        <v>0.35416666666666669</v>
      </c>
      <c r="Q359" s="11">
        <f t="shared" si="45"/>
        <v>0.35416666666666669</v>
      </c>
      <c r="S359" s="10" t="b">
        <f t="shared" si="46"/>
        <v>0</v>
      </c>
    </row>
    <row r="360" spans="1:19">
      <c r="A360" s="9">
        <v>42923</v>
      </c>
      <c r="B360" s="10">
        <f t="shared" si="47"/>
        <v>6</v>
      </c>
      <c r="C360" s="10">
        <f t="shared" si="43"/>
        <v>7</v>
      </c>
      <c r="D360" s="10">
        <f t="shared" si="44"/>
        <v>27</v>
      </c>
      <c r="E360" s="10"/>
      <c r="H360" s="11" t="str">
        <f t="shared" si="48"/>
        <v/>
      </c>
      <c r="M360" s="10" t="s">
        <v>173</v>
      </c>
      <c r="N360" s="13">
        <v>0.35416666666666669</v>
      </c>
      <c r="Q360" s="11">
        <f t="shared" si="45"/>
        <v>0.35416666666666669</v>
      </c>
      <c r="S360" s="10" t="b">
        <f t="shared" si="46"/>
        <v>0</v>
      </c>
    </row>
    <row r="361" spans="1:19" hidden="1">
      <c r="A361" s="9">
        <v>42924</v>
      </c>
      <c r="B361" s="10">
        <f t="shared" si="47"/>
        <v>7</v>
      </c>
      <c r="C361" s="10">
        <f t="shared" si="43"/>
        <v>7</v>
      </c>
      <c r="D361" s="10">
        <f t="shared" si="44"/>
        <v>27</v>
      </c>
      <c r="E361" s="10"/>
      <c r="H361" s="11" t="str">
        <f t="shared" si="48"/>
        <v/>
      </c>
      <c r="Q361" s="11" t="str">
        <f t="shared" si="45"/>
        <v/>
      </c>
      <c r="S361" s="10" t="b">
        <f t="shared" si="46"/>
        <v>0</v>
      </c>
    </row>
    <row r="362" spans="1:19" hidden="1">
      <c r="A362" s="9">
        <v>42925</v>
      </c>
      <c r="B362" s="10">
        <f t="shared" si="47"/>
        <v>1</v>
      </c>
      <c r="C362" s="10">
        <f t="shared" si="43"/>
        <v>7</v>
      </c>
      <c r="D362" s="10">
        <f t="shared" si="44"/>
        <v>28</v>
      </c>
      <c r="E362" s="10"/>
      <c r="H362" s="11" t="str">
        <f t="shared" si="48"/>
        <v/>
      </c>
      <c r="Q362" s="11" t="str">
        <f t="shared" si="45"/>
        <v/>
      </c>
      <c r="S362" s="10" t="b">
        <f t="shared" si="46"/>
        <v>0</v>
      </c>
    </row>
    <row r="363" spans="1:19">
      <c r="A363" s="9">
        <v>42926</v>
      </c>
      <c r="B363" s="10">
        <f t="shared" si="47"/>
        <v>2</v>
      </c>
      <c r="C363" s="10">
        <f t="shared" si="43"/>
        <v>7</v>
      </c>
      <c r="D363" s="10">
        <f t="shared" si="44"/>
        <v>28</v>
      </c>
      <c r="E363" s="10"/>
      <c r="H363" s="11" t="str">
        <f t="shared" si="48"/>
        <v/>
      </c>
      <c r="I363" s="10" t="s">
        <v>74</v>
      </c>
      <c r="J363" s="13">
        <v>0.35416666666666669</v>
      </c>
      <c r="M363" s="10" t="s">
        <v>173</v>
      </c>
      <c r="N363" s="13">
        <v>4.1666666666666664E-2</v>
      </c>
      <c r="Q363" s="11">
        <f t="shared" si="45"/>
        <v>0.39583333333333337</v>
      </c>
      <c r="S363" s="10" t="b">
        <f t="shared" si="46"/>
        <v>1</v>
      </c>
    </row>
    <row r="364" spans="1:19">
      <c r="A364" s="9">
        <v>42927</v>
      </c>
      <c r="B364" s="10">
        <f t="shared" si="47"/>
        <v>3</v>
      </c>
      <c r="C364" s="10">
        <f t="shared" si="43"/>
        <v>7</v>
      </c>
      <c r="D364" s="10">
        <f t="shared" si="44"/>
        <v>28</v>
      </c>
      <c r="E364" s="10"/>
      <c r="H364" s="11" t="str">
        <f t="shared" si="48"/>
        <v/>
      </c>
      <c r="I364" s="10" t="s">
        <v>74</v>
      </c>
      <c r="J364" s="13">
        <v>0.35416666666666669</v>
      </c>
      <c r="Q364" s="11">
        <f t="shared" si="45"/>
        <v>0.35416666666666669</v>
      </c>
      <c r="S364" s="10" t="b">
        <f t="shared" si="46"/>
        <v>0</v>
      </c>
    </row>
    <row r="365" spans="1:19">
      <c r="A365" s="9">
        <v>42928</v>
      </c>
      <c r="B365" s="10">
        <f t="shared" si="47"/>
        <v>4</v>
      </c>
      <c r="C365" s="10">
        <f t="shared" si="43"/>
        <v>7</v>
      </c>
      <c r="D365" s="10">
        <f t="shared" si="44"/>
        <v>28</v>
      </c>
      <c r="E365" s="10"/>
      <c r="H365" s="11" t="str">
        <f t="shared" si="48"/>
        <v/>
      </c>
      <c r="I365" s="10" t="s">
        <v>74</v>
      </c>
      <c r="J365" s="13">
        <v>0.35416666666666669</v>
      </c>
      <c r="Q365" s="11">
        <f t="shared" si="45"/>
        <v>0.35416666666666669</v>
      </c>
      <c r="S365" s="10" t="b">
        <f t="shared" si="46"/>
        <v>0</v>
      </c>
    </row>
    <row r="366" spans="1:19">
      <c r="A366" s="9">
        <v>42929</v>
      </c>
      <c r="B366" s="10">
        <f t="shared" si="47"/>
        <v>5</v>
      </c>
      <c r="C366" s="10">
        <f t="shared" si="43"/>
        <v>7</v>
      </c>
      <c r="D366" s="10">
        <f t="shared" si="44"/>
        <v>28</v>
      </c>
      <c r="E366" s="10"/>
      <c r="H366" s="11" t="str">
        <f t="shared" si="48"/>
        <v/>
      </c>
      <c r="I366" s="10" t="s">
        <v>74</v>
      </c>
      <c r="J366" s="13">
        <v>0.35416666666666669</v>
      </c>
      <c r="M366" s="10" t="s">
        <v>173</v>
      </c>
      <c r="N366" s="13">
        <v>4.1666666666666664E-2</v>
      </c>
      <c r="Q366" s="11">
        <f t="shared" si="45"/>
        <v>0.39583333333333337</v>
      </c>
      <c r="S366" s="10" t="b">
        <f t="shared" si="46"/>
        <v>1</v>
      </c>
    </row>
    <row r="367" spans="1:19">
      <c r="A367" s="9">
        <v>42930</v>
      </c>
      <c r="B367" s="10">
        <f t="shared" si="47"/>
        <v>6</v>
      </c>
      <c r="C367" s="10">
        <f t="shared" si="43"/>
        <v>7</v>
      </c>
      <c r="D367" s="10">
        <f t="shared" si="44"/>
        <v>28</v>
      </c>
      <c r="E367" s="10"/>
      <c r="H367" s="11" t="str">
        <f t="shared" si="48"/>
        <v/>
      </c>
      <c r="I367" s="10" t="s">
        <v>74</v>
      </c>
      <c r="J367" s="13">
        <v>0.35416666666666669</v>
      </c>
      <c r="Q367" s="11">
        <f t="shared" si="45"/>
        <v>0.35416666666666669</v>
      </c>
      <c r="S367" s="10" t="b">
        <f t="shared" si="46"/>
        <v>0</v>
      </c>
    </row>
    <row r="368" spans="1:19" hidden="1">
      <c r="A368" s="9">
        <v>42931</v>
      </c>
      <c r="B368" s="10">
        <f t="shared" si="47"/>
        <v>7</v>
      </c>
      <c r="C368" s="10">
        <f t="shared" si="43"/>
        <v>7</v>
      </c>
      <c r="D368" s="10">
        <f t="shared" si="44"/>
        <v>28</v>
      </c>
      <c r="E368" s="10"/>
      <c r="H368" s="11" t="str">
        <f t="shared" si="48"/>
        <v/>
      </c>
      <c r="Q368" s="11" t="str">
        <f t="shared" si="45"/>
        <v/>
      </c>
      <c r="S368" s="10" t="b">
        <f t="shared" si="46"/>
        <v>0</v>
      </c>
    </row>
    <row r="369" spans="1:19" hidden="1">
      <c r="A369" s="9">
        <v>42932</v>
      </c>
      <c r="B369" s="10">
        <f t="shared" si="47"/>
        <v>1</v>
      </c>
      <c r="C369" s="10">
        <f t="shared" si="43"/>
        <v>7</v>
      </c>
      <c r="D369" s="10">
        <f t="shared" si="44"/>
        <v>29</v>
      </c>
      <c r="E369" s="10"/>
      <c r="H369" s="11" t="str">
        <f t="shared" si="48"/>
        <v/>
      </c>
      <c r="Q369" s="11" t="str">
        <f t="shared" si="45"/>
        <v/>
      </c>
      <c r="S369" s="10" t="b">
        <f t="shared" si="46"/>
        <v>0</v>
      </c>
    </row>
    <row r="370" spans="1:19" hidden="1">
      <c r="A370" s="9">
        <v>42933</v>
      </c>
      <c r="B370" s="10">
        <f t="shared" si="47"/>
        <v>2</v>
      </c>
      <c r="C370" s="10">
        <f t="shared" si="43"/>
        <v>7</v>
      </c>
      <c r="D370" s="10">
        <f t="shared" si="44"/>
        <v>29</v>
      </c>
      <c r="E370" s="10" t="s">
        <v>80</v>
      </c>
      <c r="H370" s="11" t="str">
        <f t="shared" si="48"/>
        <v/>
      </c>
      <c r="J370" s="13"/>
      <c r="Q370" s="11" t="str">
        <f t="shared" si="45"/>
        <v/>
      </c>
      <c r="R370" s="12" t="s">
        <v>200</v>
      </c>
      <c r="S370" s="10" t="b">
        <f t="shared" si="46"/>
        <v>0</v>
      </c>
    </row>
    <row r="371" spans="1:19">
      <c r="A371" s="9">
        <v>42934</v>
      </c>
      <c r="B371" s="10">
        <f t="shared" si="47"/>
        <v>3</v>
      </c>
      <c r="C371" s="10">
        <f t="shared" si="43"/>
        <v>7</v>
      </c>
      <c r="D371" s="10">
        <f t="shared" si="44"/>
        <v>29</v>
      </c>
      <c r="E371" s="10"/>
      <c r="H371" s="11" t="str">
        <f t="shared" si="48"/>
        <v/>
      </c>
      <c r="I371" s="10" t="s">
        <v>74</v>
      </c>
      <c r="J371" s="13">
        <v>0.35416666666666669</v>
      </c>
      <c r="Q371" s="11">
        <f t="shared" si="45"/>
        <v>0.35416666666666669</v>
      </c>
      <c r="S371" s="10" t="b">
        <f t="shared" si="46"/>
        <v>0</v>
      </c>
    </row>
    <row r="372" spans="1:19">
      <c r="A372" s="9">
        <v>42935</v>
      </c>
      <c r="B372" s="10">
        <f t="shared" si="47"/>
        <v>4</v>
      </c>
      <c r="C372" s="10">
        <f t="shared" si="43"/>
        <v>7</v>
      </c>
      <c r="D372" s="10">
        <f t="shared" si="44"/>
        <v>29</v>
      </c>
      <c r="E372" s="10"/>
      <c r="H372" s="11" t="str">
        <f t="shared" si="48"/>
        <v/>
      </c>
      <c r="M372" s="10" t="s">
        <v>173</v>
      </c>
      <c r="N372" s="13">
        <v>0.35416666666666669</v>
      </c>
      <c r="Q372" s="11">
        <f t="shared" si="45"/>
        <v>0.35416666666666669</v>
      </c>
      <c r="S372" s="10" t="b">
        <f t="shared" si="46"/>
        <v>0</v>
      </c>
    </row>
    <row r="373" spans="1:19" ht="27.6">
      <c r="A373" s="9">
        <v>42936</v>
      </c>
      <c r="B373" s="10">
        <f t="shared" si="47"/>
        <v>5</v>
      </c>
      <c r="C373" s="10">
        <f t="shared" si="43"/>
        <v>7</v>
      </c>
      <c r="D373" s="10">
        <f t="shared" si="44"/>
        <v>29</v>
      </c>
      <c r="E373" s="10"/>
      <c r="F373" s="13"/>
      <c r="H373" s="11" t="str">
        <f t="shared" si="48"/>
        <v/>
      </c>
      <c r="I373" s="10" t="s">
        <v>74</v>
      </c>
      <c r="J373" s="13">
        <v>0.1875</v>
      </c>
      <c r="M373" s="10" t="s">
        <v>173</v>
      </c>
      <c r="N373" s="13">
        <v>4.1666666666666664E-2</v>
      </c>
      <c r="Q373" s="11">
        <f t="shared" si="45"/>
        <v>0.22916666666666666</v>
      </c>
      <c r="R373" s="12" t="s">
        <v>199</v>
      </c>
      <c r="S373" s="10" t="b">
        <f t="shared" si="46"/>
        <v>1</v>
      </c>
    </row>
    <row r="374" spans="1:19">
      <c r="A374" s="9">
        <v>42937</v>
      </c>
      <c r="B374" s="10">
        <f t="shared" si="47"/>
        <v>6</v>
      </c>
      <c r="C374" s="10">
        <f t="shared" si="43"/>
        <v>7</v>
      </c>
      <c r="D374" s="10">
        <f t="shared" si="44"/>
        <v>29</v>
      </c>
      <c r="E374" s="10"/>
      <c r="H374" s="11" t="str">
        <f t="shared" si="48"/>
        <v/>
      </c>
      <c r="M374" s="10" t="s">
        <v>173</v>
      </c>
      <c r="N374" s="13">
        <v>0.35416666666666669</v>
      </c>
      <c r="Q374" s="11">
        <f t="shared" si="45"/>
        <v>0.35416666666666669</v>
      </c>
      <c r="S374" s="10" t="b">
        <f t="shared" si="46"/>
        <v>0</v>
      </c>
    </row>
    <row r="375" spans="1:19" hidden="1">
      <c r="A375" s="9">
        <v>42938</v>
      </c>
      <c r="B375" s="10">
        <f t="shared" si="47"/>
        <v>7</v>
      </c>
      <c r="C375" s="10">
        <f t="shared" si="43"/>
        <v>7</v>
      </c>
      <c r="D375" s="10">
        <f t="shared" si="44"/>
        <v>29</v>
      </c>
      <c r="E375" s="10"/>
      <c r="H375" s="11" t="str">
        <f t="shared" si="48"/>
        <v/>
      </c>
      <c r="Q375" s="11" t="str">
        <f t="shared" si="45"/>
        <v/>
      </c>
      <c r="S375" s="10" t="b">
        <f t="shared" si="46"/>
        <v>0</v>
      </c>
    </row>
    <row r="376" spans="1:19" hidden="1">
      <c r="A376" s="9">
        <v>42939</v>
      </c>
      <c r="B376" s="10">
        <f t="shared" si="47"/>
        <v>1</v>
      </c>
      <c r="C376" s="10">
        <f t="shared" si="43"/>
        <v>7</v>
      </c>
      <c r="D376" s="10">
        <f t="shared" si="44"/>
        <v>30</v>
      </c>
      <c r="E376" s="10"/>
      <c r="H376" s="11" t="str">
        <f t="shared" si="48"/>
        <v/>
      </c>
      <c r="Q376" s="11" t="str">
        <f t="shared" si="45"/>
        <v/>
      </c>
      <c r="S376" s="10" t="b">
        <f t="shared" si="46"/>
        <v>0</v>
      </c>
    </row>
    <row r="377" spans="1:19">
      <c r="A377" s="9">
        <v>42940</v>
      </c>
      <c r="B377" s="10">
        <f t="shared" si="47"/>
        <v>2</v>
      </c>
      <c r="C377" s="10">
        <f t="shared" si="43"/>
        <v>7</v>
      </c>
      <c r="D377" s="10">
        <f t="shared" si="44"/>
        <v>30</v>
      </c>
      <c r="E377" s="10"/>
      <c r="F377" s="13">
        <v>0.34375</v>
      </c>
      <c r="H377" s="11" t="str">
        <f t="shared" si="48"/>
        <v/>
      </c>
      <c r="M377" s="10" t="s">
        <v>173</v>
      </c>
      <c r="N377" s="13">
        <v>0.35416666666666669</v>
      </c>
      <c r="Q377" s="11">
        <f t="shared" si="45"/>
        <v>0.35416666666666669</v>
      </c>
      <c r="S377" s="10" t="b">
        <f t="shared" si="46"/>
        <v>0</v>
      </c>
    </row>
    <row r="378" spans="1:19">
      <c r="A378" s="9">
        <v>42941</v>
      </c>
      <c r="B378" s="10">
        <f t="shared" si="47"/>
        <v>3</v>
      </c>
      <c r="C378" s="10">
        <f t="shared" si="43"/>
        <v>7</v>
      </c>
      <c r="D378" s="10">
        <f t="shared" si="44"/>
        <v>30</v>
      </c>
      <c r="E378" s="10"/>
      <c r="H378" s="11" t="str">
        <f t="shared" si="48"/>
        <v/>
      </c>
      <c r="M378" s="10" t="s">
        <v>173</v>
      </c>
      <c r="N378" s="13">
        <v>0.35416666666666669</v>
      </c>
      <c r="Q378" s="11">
        <f t="shared" si="45"/>
        <v>0.35416666666666669</v>
      </c>
      <c r="S378" s="10" t="b">
        <f t="shared" si="46"/>
        <v>0</v>
      </c>
    </row>
    <row r="379" spans="1:19">
      <c r="A379" s="9">
        <v>42942</v>
      </c>
      <c r="B379" s="10">
        <f t="shared" si="47"/>
        <v>4</v>
      </c>
      <c r="C379" s="10">
        <f t="shared" si="43"/>
        <v>7</v>
      </c>
      <c r="D379" s="10">
        <f t="shared" si="44"/>
        <v>30</v>
      </c>
      <c r="E379" s="10"/>
      <c r="H379" s="11" t="str">
        <f t="shared" si="48"/>
        <v/>
      </c>
      <c r="M379" s="10" t="s">
        <v>173</v>
      </c>
      <c r="N379" s="13">
        <v>0.35416666666666669</v>
      </c>
      <c r="Q379" s="11">
        <f t="shared" si="45"/>
        <v>0.35416666666666669</v>
      </c>
      <c r="S379" s="10" t="b">
        <f t="shared" si="46"/>
        <v>0</v>
      </c>
    </row>
    <row r="380" spans="1:19">
      <c r="A380" s="9">
        <v>42943</v>
      </c>
      <c r="B380" s="10">
        <f t="shared" si="47"/>
        <v>5</v>
      </c>
      <c r="C380" s="10">
        <f t="shared" si="43"/>
        <v>7</v>
      </c>
      <c r="D380" s="10">
        <f t="shared" si="44"/>
        <v>30</v>
      </c>
      <c r="E380" s="10"/>
      <c r="H380" s="11" t="str">
        <f t="shared" si="48"/>
        <v/>
      </c>
      <c r="M380" s="10" t="s">
        <v>173</v>
      </c>
      <c r="N380" s="13">
        <v>0.35416666666666669</v>
      </c>
      <c r="Q380" s="11">
        <f t="shared" si="45"/>
        <v>0.35416666666666669</v>
      </c>
      <c r="S380" s="10" t="b">
        <f t="shared" si="46"/>
        <v>0</v>
      </c>
    </row>
    <row r="381" spans="1:19">
      <c r="A381" s="9">
        <v>42944</v>
      </c>
      <c r="B381" s="10">
        <f t="shared" si="47"/>
        <v>6</v>
      </c>
      <c r="C381" s="10">
        <f t="shared" si="43"/>
        <v>7</v>
      </c>
      <c r="D381" s="10">
        <f t="shared" si="44"/>
        <v>30</v>
      </c>
      <c r="E381" s="10"/>
      <c r="H381" s="11" t="str">
        <f t="shared" si="48"/>
        <v/>
      </c>
      <c r="M381" s="10" t="s">
        <v>173</v>
      </c>
      <c r="N381" s="13">
        <v>0.35416666666666669</v>
      </c>
      <c r="Q381" s="11">
        <f t="shared" si="45"/>
        <v>0.35416666666666669</v>
      </c>
      <c r="S381" s="10" t="b">
        <f t="shared" si="46"/>
        <v>0</v>
      </c>
    </row>
    <row r="382" spans="1:19" hidden="1">
      <c r="A382" s="9">
        <v>42945</v>
      </c>
      <c r="B382" s="10">
        <f t="shared" si="47"/>
        <v>7</v>
      </c>
      <c r="C382" s="10">
        <f t="shared" si="43"/>
        <v>7</v>
      </c>
      <c r="D382" s="10">
        <f t="shared" si="44"/>
        <v>30</v>
      </c>
      <c r="E382" s="10"/>
      <c r="H382" s="11" t="str">
        <f t="shared" si="48"/>
        <v/>
      </c>
      <c r="Q382" s="11" t="str">
        <f t="shared" si="45"/>
        <v/>
      </c>
      <c r="S382" s="10" t="b">
        <f t="shared" si="46"/>
        <v>0</v>
      </c>
    </row>
    <row r="383" spans="1:19" hidden="1">
      <c r="A383" s="9">
        <v>42946</v>
      </c>
      <c r="B383" s="10">
        <f t="shared" si="47"/>
        <v>1</v>
      </c>
      <c r="C383" s="10">
        <f t="shared" si="43"/>
        <v>7</v>
      </c>
      <c r="D383" s="10">
        <f t="shared" si="44"/>
        <v>31</v>
      </c>
      <c r="E383" s="10"/>
      <c r="H383" s="11" t="str">
        <f t="shared" si="48"/>
        <v/>
      </c>
      <c r="Q383" s="11" t="str">
        <f t="shared" si="45"/>
        <v/>
      </c>
      <c r="S383" s="10" t="b">
        <f t="shared" si="46"/>
        <v>0</v>
      </c>
    </row>
    <row r="384" spans="1:19" ht="27.6">
      <c r="A384" s="9">
        <v>42947</v>
      </c>
      <c r="B384" s="10">
        <f t="shared" si="47"/>
        <v>2</v>
      </c>
      <c r="C384" s="10">
        <f t="shared" si="43"/>
        <v>7</v>
      </c>
      <c r="D384" s="10">
        <f t="shared" si="44"/>
        <v>31</v>
      </c>
      <c r="E384" s="10"/>
      <c r="H384" s="11" t="str">
        <f t="shared" si="48"/>
        <v/>
      </c>
      <c r="I384" s="10" t="s">
        <v>74</v>
      </c>
      <c r="J384" s="13">
        <v>0.33333333333333331</v>
      </c>
      <c r="M384" s="10" t="s">
        <v>173</v>
      </c>
      <c r="N384" s="13">
        <v>2.0833333333333332E-2</v>
      </c>
      <c r="Q384" s="11">
        <f t="shared" si="45"/>
        <v>0.35416666666666663</v>
      </c>
      <c r="R384" s="12" t="s">
        <v>199</v>
      </c>
      <c r="S384" s="10" t="b">
        <f t="shared" si="46"/>
        <v>0</v>
      </c>
    </row>
    <row r="385" spans="1:19" hidden="1">
      <c r="A385" s="9">
        <v>42948</v>
      </c>
      <c r="B385" s="10">
        <f t="shared" si="47"/>
        <v>3</v>
      </c>
      <c r="C385" s="10">
        <f t="shared" si="43"/>
        <v>8</v>
      </c>
      <c r="D385" s="10">
        <f t="shared" si="44"/>
        <v>31</v>
      </c>
      <c r="E385" s="10"/>
      <c r="H385" s="11" t="str">
        <f t="shared" si="48"/>
        <v/>
      </c>
      <c r="Q385" s="11" t="str">
        <f t="shared" si="45"/>
        <v/>
      </c>
      <c r="S385" s="10" t="b">
        <f t="shared" si="46"/>
        <v>0</v>
      </c>
    </row>
    <row r="386" spans="1:19" hidden="1">
      <c r="A386" s="9">
        <v>42949</v>
      </c>
      <c r="B386" s="10">
        <f t="shared" si="47"/>
        <v>4</v>
      </c>
      <c r="C386" s="10">
        <f t="shared" si="43"/>
        <v>8</v>
      </c>
      <c r="D386" s="10">
        <f t="shared" si="44"/>
        <v>31</v>
      </c>
      <c r="E386" s="10"/>
      <c r="H386" s="11" t="str">
        <f t="shared" si="48"/>
        <v/>
      </c>
      <c r="Q386" s="11" t="str">
        <f t="shared" si="45"/>
        <v/>
      </c>
      <c r="S386" s="10" t="b">
        <f t="shared" si="46"/>
        <v>0</v>
      </c>
    </row>
    <row r="387" spans="1:19" hidden="1">
      <c r="A387" s="9">
        <v>42950</v>
      </c>
      <c r="B387" s="10">
        <f t="shared" si="47"/>
        <v>5</v>
      </c>
      <c r="C387" s="10">
        <f t="shared" si="43"/>
        <v>8</v>
      </c>
      <c r="D387" s="10">
        <f t="shared" si="44"/>
        <v>31</v>
      </c>
      <c r="E387" s="10"/>
      <c r="H387" s="11" t="str">
        <f t="shared" si="48"/>
        <v/>
      </c>
      <c r="Q387" s="11" t="str">
        <f t="shared" si="45"/>
        <v/>
      </c>
      <c r="S387" s="10" t="b">
        <f t="shared" si="46"/>
        <v>0</v>
      </c>
    </row>
    <row r="388" spans="1:19" hidden="1">
      <c r="A388" s="9">
        <v>42951</v>
      </c>
      <c r="B388" s="10">
        <f t="shared" si="47"/>
        <v>6</v>
      </c>
      <c r="C388" s="10">
        <f t="shared" si="43"/>
        <v>8</v>
      </c>
      <c r="D388" s="10">
        <f t="shared" si="44"/>
        <v>31</v>
      </c>
      <c r="E388" s="10"/>
      <c r="H388" s="11" t="str">
        <f t="shared" si="48"/>
        <v/>
      </c>
      <c r="Q388" s="11" t="str">
        <f t="shared" si="45"/>
        <v/>
      </c>
      <c r="S388" s="10" t="b">
        <f t="shared" si="46"/>
        <v>0</v>
      </c>
    </row>
    <row r="389" spans="1:19" hidden="1">
      <c r="A389" s="9">
        <v>42952</v>
      </c>
      <c r="B389" s="10">
        <f t="shared" si="47"/>
        <v>7</v>
      </c>
      <c r="C389" s="10">
        <f t="shared" si="43"/>
        <v>8</v>
      </c>
      <c r="D389" s="10">
        <f t="shared" si="44"/>
        <v>31</v>
      </c>
      <c r="E389" s="10"/>
      <c r="H389" s="11" t="str">
        <f t="shared" si="48"/>
        <v/>
      </c>
      <c r="Q389" s="11" t="str">
        <f t="shared" si="45"/>
        <v/>
      </c>
      <c r="S389" s="10" t="b">
        <f t="shared" si="46"/>
        <v>0</v>
      </c>
    </row>
    <row r="390" spans="1:19" hidden="1">
      <c r="A390" s="9">
        <v>42953</v>
      </c>
      <c r="B390" s="10">
        <f t="shared" si="47"/>
        <v>1</v>
      </c>
      <c r="C390" s="10">
        <f t="shared" si="43"/>
        <v>8</v>
      </c>
      <c r="D390" s="10">
        <f t="shared" si="44"/>
        <v>32</v>
      </c>
      <c r="E390" s="10"/>
      <c r="H390" s="11" t="str">
        <f t="shared" si="48"/>
        <v/>
      </c>
      <c r="Q390" s="11" t="str">
        <f t="shared" si="45"/>
        <v/>
      </c>
      <c r="S390" s="10" t="b">
        <f t="shared" si="46"/>
        <v>0</v>
      </c>
    </row>
    <row r="391" spans="1:19" hidden="1">
      <c r="A391" s="9">
        <v>42954</v>
      </c>
      <c r="B391" s="10">
        <f t="shared" si="47"/>
        <v>2</v>
      </c>
      <c r="C391" s="10">
        <f t="shared" ref="C391:C447" si="49">MONTH(A391)</f>
        <v>8</v>
      </c>
      <c r="D391" s="10">
        <f t="shared" ref="D391:D447" si="50">WEEKNUM(A391)</f>
        <v>32</v>
      </c>
      <c r="E391" s="10"/>
      <c r="H391" s="11" t="str">
        <f t="shared" si="48"/>
        <v/>
      </c>
      <c r="Q391" s="11" t="str">
        <f t="shared" si="45"/>
        <v/>
      </c>
      <c r="S391" s="10" t="b">
        <f t="shared" si="46"/>
        <v>0</v>
      </c>
    </row>
    <row r="392" spans="1:19" hidden="1">
      <c r="A392" s="9">
        <v>42955</v>
      </c>
      <c r="B392" s="10">
        <f t="shared" si="47"/>
        <v>3</v>
      </c>
      <c r="C392" s="10">
        <f t="shared" si="49"/>
        <v>8</v>
      </c>
      <c r="D392" s="10">
        <f t="shared" si="50"/>
        <v>32</v>
      </c>
      <c r="E392" s="10"/>
      <c r="H392" s="11" t="str">
        <f t="shared" ref="H392:H447" si="51">IF(NOT(OR(ISBLANK(G392),ISBLANK(F392))),G392-F392,"")</f>
        <v/>
      </c>
      <c r="Q392" s="11" t="str">
        <f t="shared" ref="Q392:Q447" si="52">IF(NOT(AND(ISBLANK(J392),ISBLANK(L392),ISBLANK(N392),ISBLANK(P392))),SUM(J392,L392,N392,P392),"")</f>
        <v/>
      </c>
      <c r="S392" s="10" t="b">
        <f t="shared" ref="S392:S447" si="53">IFERROR(AND(NOT(OR(ISBLANK(Q392),ISBLANK(H392))),AND(Q392&lt;H392,ROUNDDOWN(Q392*100,0)&lt;&gt;35)),FALSE)</f>
        <v>0</v>
      </c>
    </row>
    <row r="393" spans="1:19" hidden="1">
      <c r="A393" s="9">
        <v>42956</v>
      </c>
      <c r="B393" s="10">
        <f t="shared" si="47"/>
        <v>4</v>
      </c>
      <c r="C393" s="10">
        <f t="shared" si="49"/>
        <v>8</v>
      </c>
      <c r="D393" s="10">
        <f t="shared" si="50"/>
        <v>32</v>
      </c>
      <c r="E393" s="10"/>
      <c r="H393" s="11" t="str">
        <f t="shared" si="51"/>
        <v/>
      </c>
      <c r="Q393" s="11" t="str">
        <f t="shared" si="52"/>
        <v/>
      </c>
      <c r="S393" s="10" t="b">
        <f t="shared" si="53"/>
        <v>0</v>
      </c>
    </row>
    <row r="394" spans="1:19" hidden="1">
      <c r="A394" s="9">
        <v>42957</v>
      </c>
      <c r="B394" s="10">
        <f t="shared" ref="B394:B447" si="54">WEEKDAY(A394)</f>
        <v>5</v>
      </c>
      <c r="C394" s="10">
        <f t="shared" si="49"/>
        <v>8</v>
      </c>
      <c r="D394" s="10">
        <f t="shared" si="50"/>
        <v>32</v>
      </c>
      <c r="E394" s="10"/>
      <c r="H394" s="11" t="str">
        <f t="shared" si="51"/>
        <v/>
      </c>
      <c r="Q394" s="11" t="str">
        <f t="shared" si="52"/>
        <v/>
      </c>
      <c r="S394" s="10" t="b">
        <f t="shared" si="53"/>
        <v>0</v>
      </c>
    </row>
    <row r="395" spans="1:19" hidden="1">
      <c r="A395" s="9">
        <v>42958</v>
      </c>
      <c r="B395" s="10">
        <f t="shared" si="54"/>
        <v>6</v>
      </c>
      <c r="C395" s="10">
        <f t="shared" si="49"/>
        <v>8</v>
      </c>
      <c r="D395" s="10">
        <f t="shared" si="50"/>
        <v>32</v>
      </c>
      <c r="E395" s="10"/>
      <c r="H395" s="11" t="str">
        <f t="shared" si="51"/>
        <v/>
      </c>
      <c r="Q395" s="11" t="str">
        <f t="shared" si="52"/>
        <v/>
      </c>
      <c r="S395" s="10" t="b">
        <f t="shared" si="53"/>
        <v>0</v>
      </c>
    </row>
    <row r="396" spans="1:19" hidden="1">
      <c r="A396" s="9">
        <v>42959</v>
      </c>
      <c r="B396" s="10">
        <f t="shared" si="54"/>
        <v>7</v>
      </c>
      <c r="C396" s="10">
        <f t="shared" si="49"/>
        <v>8</v>
      </c>
      <c r="D396" s="10">
        <f t="shared" si="50"/>
        <v>32</v>
      </c>
      <c r="E396" s="10"/>
      <c r="H396" s="11" t="str">
        <f t="shared" si="51"/>
        <v/>
      </c>
      <c r="Q396" s="11" t="str">
        <f t="shared" si="52"/>
        <v/>
      </c>
      <c r="S396" s="10" t="b">
        <f t="shared" si="53"/>
        <v>0</v>
      </c>
    </row>
    <row r="397" spans="1:19" hidden="1">
      <c r="A397" s="9">
        <v>42960</v>
      </c>
      <c r="B397" s="10">
        <f t="shared" si="54"/>
        <v>1</v>
      </c>
      <c r="C397" s="10">
        <f t="shared" si="49"/>
        <v>8</v>
      </c>
      <c r="D397" s="10">
        <f t="shared" si="50"/>
        <v>33</v>
      </c>
      <c r="E397" s="10"/>
      <c r="H397" s="11" t="str">
        <f t="shared" si="51"/>
        <v/>
      </c>
      <c r="Q397" s="11" t="str">
        <f t="shared" si="52"/>
        <v/>
      </c>
      <c r="S397" s="10" t="b">
        <f t="shared" si="53"/>
        <v>0</v>
      </c>
    </row>
    <row r="398" spans="1:19" hidden="1">
      <c r="A398" s="9">
        <v>42961</v>
      </c>
      <c r="B398" s="10">
        <f t="shared" si="54"/>
        <v>2</v>
      </c>
      <c r="C398" s="10">
        <f t="shared" si="49"/>
        <v>8</v>
      </c>
      <c r="D398" s="10">
        <f t="shared" si="50"/>
        <v>33</v>
      </c>
      <c r="E398" s="10"/>
      <c r="H398" s="11" t="str">
        <f t="shared" si="51"/>
        <v/>
      </c>
      <c r="Q398" s="11" t="str">
        <f t="shared" si="52"/>
        <v/>
      </c>
      <c r="S398" s="10" t="b">
        <f t="shared" si="53"/>
        <v>0</v>
      </c>
    </row>
    <row r="399" spans="1:19" hidden="1">
      <c r="A399" s="9">
        <v>42962</v>
      </c>
      <c r="B399" s="10">
        <f t="shared" si="54"/>
        <v>3</v>
      </c>
      <c r="C399" s="10">
        <f t="shared" si="49"/>
        <v>8</v>
      </c>
      <c r="D399" s="10">
        <f t="shared" si="50"/>
        <v>33</v>
      </c>
      <c r="E399" s="10"/>
      <c r="H399" s="11" t="str">
        <f t="shared" si="51"/>
        <v/>
      </c>
      <c r="Q399" s="11" t="str">
        <f t="shared" si="52"/>
        <v/>
      </c>
      <c r="S399" s="10" t="b">
        <f t="shared" si="53"/>
        <v>0</v>
      </c>
    </row>
    <row r="400" spans="1:19" hidden="1">
      <c r="A400" s="9">
        <v>42963</v>
      </c>
      <c r="B400" s="10">
        <f t="shared" si="54"/>
        <v>4</v>
      </c>
      <c r="C400" s="10">
        <f t="shared" si="49"/>
        <v>8</v>
      </c>
      <c r="D400" s="10">
        <f t="shared" si="50"/>
        <v>33</v>
      </c>
      <c r="E400" s="10"/>
      <c r="H400" s="11" t="str">
        <f t="shared" si="51"/>
        <v/>
      </c>
      <c r="Q400" s="11" t="str">
        <f t="shared" si="52"/>
        <v/>
      </c>
      <c r="S400" s="10" t="b">
        <f t="shared" si="53"/>
        <v>0</v>
      </c>
    </row>
    <row r="401" spans="1:19" hidden="1">
      <c r="A401" s="9">
        <v>42964</v>
      </c>
      <c r="B401" s="10">
        <f t="shared" si="54"/>
        <v>5</v>
      </c>
      <c r="C401" s="10">
        <f t="shared" si="49"/>
        <v>8</v>
      </c>
      <c r="D401" s="10">
        <f t="shared" si="50"/>
        <v>33</v>
      </c>
      <c r="E401" s="10"/>
      <c r="H401" s="11" t="str">
        <f t="shared" si="51"/>
        <v/>
      </c>
      <c r="Q401" s="11" t="str">
        <f t="shared" si="52"/>
        <v/>
      </c>
      <c r="S401" s="10" t="b">
        <f t="shared" si="53"/>
        <v>0</v>
      </c>
    </row>
    <row r="402" spans="1:19" hidden="1">
      <c r="A402" s="9">
        <v>42965</v>
      </c>
      <c r="B402" s="10">
        <f t="shared" si="54"/>
        <v>6</v>
      </c>
      <c r="C402" s="10">
        <f t="shared" si="49"/>
        <v>8</v>
      </c>
      <c r="D402" s="10">
        <f t="shared" si="50"/>
        <v>33</v>
      </c>
      <c r="E402" s="10"/>
      <c r="H402" s="11" t="str">
        <f t="shared" si="51"/>
        <v/>
      </c>
      <c r="Q402" s="11" t="str">
        <f t="shared" si="52"/>
        <v/>
      </c>
      <c r="S402" s="10" t="b">
        <f t="shared" si="53"/>
        <v>0</v>
      </c>
    </row>
    <row r="403" spans="1:19" hidden="1">
      <c r="A403" s="9">
        <v>42966</v>
      </c>
      <c r="B403" s="10">
        <f t="shared" si="54"/>
        <v>7</v>
      </c>
      <c r="C403" s="10">
        <f t="shared" si="49"/>
        <v>8</v>
      </c>
      <c r="D403" s="10">
        <f t="shared" si="50"/>
        <v>33</v>
      </c>
      <c r="E403" s="10"/>
      <c r="H403" s="11" t="str">
        <f t="shared" si="51"/>
        <v/>
      </c>
      <c r="Q403" s="11" t="str">
        <f t="shared" si="52"/>
        <v/>
      </c>
      <c r="S403" s="10" t="b">
        <f t="shared" si="53"/>
        <v>0</v>
      </c>
    </row>
    <row r="404" spans="1:19" hidden="1">
      <c r="A404" s="9">
        <v>42967</v>
      </c>
      <c r="B404" s="10">
        <f t="shared" si="54"/>
        <v>1</v>
      </c>
      <c r="C404" s="10">
        <f t="shared" si="49"/>
        <v>8</v>
      </c>
      <c r="D404" s="10">
        <f t="shared" si="50"/>
        <v>34</v>
      </c>
      <c r="E404" s="10"/>
      <c r="H404" s="11" t="str">
        <f t="shared" si="51"/>
        <v/>
      </c>
      <c r="Q404" s="11" t="str">
        <f t="shared" si="52"/>
        <v/>
      </c>
      <c r="S404" s="10" t="b">
        <f t="shared" si="53"/>
        <v>0</v>
      </c>
    </row>
    <row r="405" spans="1:19" hidden="1">
      <c r="A405" s="9">
        <v>42968</v>
      </c>
      <c r="B405" s="10">
        <f t="shared" si="54"/>
        <v>2</v>
      </c>
      <c r="C405" s="10">
        <f t="shared" si="49"/>
        <v>8</v>
      </c>
      <c r="D405" s="10">
        <f t="shared" si="50"/>
        <v>34</v>
      </c>
      <c r="E405" s="10"/>
      <c r="H405" s="11" t="str">
        <f t="shared" si="51"/>
        <v/>
      </c>
      <c r="Q405" s="11" t="str">
        <f t="shared" si="52"/>
        <v/>
      </c>
      <c r="S405" s="10" t="b">
        <f t="shared" si="53"/>
        <v>0</v>
      </c>
    </row>
    <row r="406" spans="1:19" hidden="1">
      <c r="A406" s="9">
        <v>42969</v>
      </c>
      <c r="B406" s="10">
        <f t="shared" si="54"/>
        <v>3</v>
      </c>
      <c r="C406" s="10">
        <f t="shared" si="49"/>
        <v>8</v>
      </c>
      <c r="D406" s="10">
        <f t="shared" si="50"/>
        <v>34</v>
      </c>
      <c r="E406" s="10"/>
      <c r="H406" s="11" t="str">
        <f t="shared" si="51"/>
        <v/>
      </c>
      <c r="Q406" s="11" t="str">
        <f t="shared" si="52"/>
        <v/>
      </c>
      <c r="S406" s="10" t="b">
        <f t="shared" si="53"/>
        <v>0</v>
      </c>
    </row>
    <row r="407" spans="1:19" hidden="1">
      <c r="A407" s="9">
        <v>42970</v>
      </c>
      <c r="B407" s="10">
        <f t="shared" si="54"/>
        <v>4</v>
      </c>
      <c r="C407" s="10">
        <f t="shared" si="49"/>
        <v>8</v>
      </c>
      <c r="D407" s="10">
        <f t="shared" si="50"/>
        <v>34</v>
      </c>
      <c r="E407" s="10"/>
      <c r="H407" s="11" t="str">
        <f t="shared" si="51"/>
        <v/>
      </c>
      <c r="Q407" s="11" t="str">
        <f t="shared" si="52"/>
        <v/>
      </c>
      <c r="S407" s="10" t="b">
        <f t="shared" si="53"/>
        <v>0</v>
      </c>
    </row>
    <row r="408" spans="1:19" hidden="1">
      <c r="A408" s="9">
        <v>42971</v>
      </c>
      <c r="B408" s="10">
        <f t="shared" si="54"/>
        <v>5</v>
      </c>
      <c r="C408" s="10">
        <f t="shared" si="49"/>
        <v>8</v>
      </c>
      <c r="D408" s="10">
        <f t="shared" si="50"/>
        <v>34</v>
      </c>
      <c r="E408" s="10"/>
      <c r="H408" s="11" t="str">
        <f t="shared" si="51"/>
        <v/>
      </c>
      <c r="Q408" s="11" t="str">
        <f t="shared" si="52"/>
        <v/>
      </c>
      <c r="S408" s="10" t="b">
        <f t="shared" si="53"/>
        <v>0</v>
      </c>
    </row>
    <row r="409" spans="1:19" hidden="1">
      <c r="A409" s="9">
        <v>42972</v>
      </c>
      <c r="B409" s="10">
        <f t="shared" si="54"/>
        <v>6</v>
      </c>
      <c r="C409" s="10">
        <f t="shared" si="49"/>
        <v>8</v>
      </c>
      <c r="D409" s="10">
        <f t="shared" si="50"/>
        <v>34</v>
      </c>
      <c r="E409" s="10"/>
      <c r="H409" s="11" t="str">
        <f t="shared" si="51"/>
        <v/>
      </c>
      <c r="Q409" s="11" t="str">
        <f t="shared" si="52"/>
        <v/>
      </c>
      <c r="S409" s="10" t="b">
        <f t="shared" si="53"/>
        <v>0</v>
      </c>
    </row>
    <row r="410" spans="1:19" hidden="1">
      <c r="A410" s="9">
        <v>42973</v>
      </c>
      <c r="B410" s="10">
        <f t="shared" si="54"/>
        <v>7</v>
      </c>
      <c r="C410" s="10">
        <f t="shared" si="49"/>
        <v>8</v>
      </c>
      <c r="D410" s="10">
        <f t="shared" si="50"/>
        <v>34</v>
      </c>
      <c r="E410" s="10"/>
      <c r="H410" s="11" t="str">
        <f t="shared" si="51"/>
        <v/>
      </c>
      <c r="Q410" s="11" t="str">
        <f t="shared" si="52"/>
        <v/>
      </c>
      <c r="S410" s="10" t="b">
        <f t="shared" si="53"/>
        <v>0</v>
      </c>
    </row>
    <row r="411" spans="1:19" hidden="1">
      <c r="A411" s="9">
        <v>42974</v>
      </c>
      <c r="B411" s="10">
        <f t="shared" si="54"/>
        <v>1</v>
      </c>
      <c r="C411" s="10">
        <f t="shared" si="49"/>
        <v>8</v>
      </c>
      <c r="D411" s="10">
        <f t="shared" si="50"/>
        <v>35</v>
      </c>
      <c r="E411" s="10"/>
      <c r="H411" s="11" t="str">
        <f t="shared" si="51"/>
        <v/>
      </c>
      <c r="Q411" s="11" t="str">
        <f t="shared" si="52"/>
        <v/>
      </c>
      <c r="S411" s="10" t="b">
        <f t="shared" si="53"/>
        <v>0</v>
      </c>
    </row>
    <row r="412" spans="1:19" hidden="1">
      <c r="A412" s="9">
        <v>42975</v>
      </c>
      <c r="B412" s="10">
        <f t="shared" si="54"/>
        <v>2</v>
      </c>
      <c r="C412" s="10">
        <f t="shared" si="49"/>
        <v>8</v>
      </c>
      <c r="D412" s="10">
        <f t="shared" si="50"/>
        <v>35</v>
      </c>
      <c r="E412" s="10"/>
      <c r="H412" s="11" t="str">
        <f t="shared" si="51"/>
        <v/>
      </c>
      <c r="Q412" s="11" t="str">
        <f t="shared" si="52"/>
        <v/>
      </c>
      <c r="S412" s="10" t="b">
        <f t="shared" si="53"/>
        <v>0</v>
      </c>
    </row>
    <row r="413" spans="1:19" hidden="1">
      <c r="A413" s="9">
        <v>42976</v>
      </c>
      <c r="B413" s="10">
        <f t="shared" si="54"/>
        <v>3</v>
      </c>
      <c r="C413" s="10">
        <f t="shared" si="49"/>
        <v>8</v>
      </c>
      <c r="D413" s="10">
        <f t="shared" si="50"/>
        <v>35</v>
      </c>
      <c r="E413" s="10"/>
      <c r="H413" s="11" t="str">
        <f t="shared" si="51"/>
        <v/>
      </c>
      <c r="Q413" s="11" t="str">
        <f t="shared" si="52"/>
        <v/>
      </c>
      <c r="S413" s="10" t="b">
        <f t="shared" si="53"/>
        <v>0</v>
      </c>
    </row>
    <row r="414" spans="1:19" hidden="1">
      <c r="A414" s="9">
        <v>42977</v>
      </c>
      <c r="B414" s="10">
        <f t="shared" si="54"/>
        <v>4</v>
      </c>
      <c r="C414" s="10">
        <f t="shared" si="49"/>
        <v>8</v>
      </c>
      <c r="D414" s="10">
        <f t="shared" si="50"/>
        <v>35</v>
      </c>
      <c r="E414" s="10"/>
      <c r="H414" s="11" t="str">
        <f t="shared" si="51"/>
        <v/>
      </c>
      <c r="Q414" s="11" t="str">
        <f t="shared" si="52"/>
        <v/>
      </c>
      <c r="S414" s="10" t="b">
        <f t="shared" si="53"/>
        <v>0</v>
      </c>
    </row>
    <row r="415" spans="1:19" hidden="1">
      <c r="A415" s="9">
        <v>42978</v>
      </c>
      <c r="B415" s="10">
        <f t="shared" si="54"/>
        <v>5</v>
      </c>
      <c r="C415" s="10">
        <f t="shared" si="49"/>
        <v>8</v>
      </c>
      <c r="D415" s="10">
        <f t="shared" si="50"/>
        <v>35</v>
      </c>
      <c r="E415" s="10"/>
      <c r="H415" s="11" t="str">
        <f t="shared" si="51"/>
        <v/>
      </c>
      <c r="Q415" s="11" t="str">
        <f t="shared" si="52"/>
        <v/>
      </c>
      <c r="S415" s="10" t="b">
        <f t="shared" si="53"/>
        <v>0</v>
      </c>
    </row>
    <row r="416" spans="1:19" hidden="1">
      <c r="A416" s="9">
        <v>42979</v>
      </c>
      <c r="B416" s="10">
        <f t="shared" si="54"/>
        <v>6</v>
      </c>
      <c r="C416" s="10">
        <f t="shared" si="49"/>
        <v>9</v>
      </c>
      <c r="D416" s="10">
        <f t="shared" si="50"/>
        <v>35</v>
      </c>
      <c r="E416" s="10"/>
      <c r="H416" s="11" t="str">
        <f t="shared" si="51"/>
        <v/>
      </c>
      <c r="Q416" s="11" t="str">
        <f t="shared" si="52"/>
        <v/>
      </c>
      <c r="S416" s="10" t="b">
        <f t="shared" si="53"/>
        <v>0</v>
      </c>
    </row>
    <row r="417" spans="1:19" hidden="1">
      <c r="A417" s="9">
        <v>42980</v>
      </c>
      <c r="B417" s="10">
        <f t="shared" si="54"/>
        <v>7</v>
      </c>
      <c r="C417" s="10">
        <f t="shared" si="49"/>
        <v>9</v>
      </c>
      <c r="D417" s="10">
        <f t="shared" si="50"/>
        <v>35</v>
      </c>
      <c r="E417" s="10"/>
      <c r="H417" s="11" t="str">
        <f t="shared" si="51"/>
        <v/>
      </c>
      <c r="Q417" s="11" t="str">
        <f t="shared" si="52"/>
        <v/>
      </c>
      <c r="S417" s="10" t="b">
        <f t="shared" si="53"/>
        <v>0</v>
      </c>
    </row>
    <row r="418" spans="1:19" hidden="1">
      <c r="A418" s="9">
        <v>42981</v>
      </c>
      <c r="B418" s="10">
        <f t="shared" si="54"/>
        <v>1</v>
      </c>
      <c r="C418" s="10">
        <f t="shared" si="49"/>
        <v>9</v>
      </c>
      <c r="D418" s="10">
        <f t="shared" si="50"/>
        <v>36</v>
      </c>
      <c r="E418" s="10"/>
      <c r="H418" s="11" t="str">
        <f t="shared" si="51"/>
        <v/>
      </c>
      <c r="Q418" s="11" t="str">
        <f t="shared" si="52"/>
        <v/>
      </c>
      <c r="S418" s="10" t="b">
        <f t="shared" si="53"/>
        <v>0</v>
      </c>
    </row>
    <row r="419" spans="1:19" hidden="1">
      <c r="A419" s="9">
        <v>42982</v>
      </c>
      <c r="B419" s="10">
        <f t="shared" si="54"/>
        <v>2</v>
      </c>
      <c r="C419" s="10">
        <f t="shared" si="49"/>
        <v>9</v>
      </c>
      <c r="D419" s="10">
        <f t="shared" si="50"/>
        <v>36</v>
      </c>
      <c r="E419" s="10"/>
      <c r="H419" s="11" t="str">
        <f t="shared" si="51"/>
        <v/>
      </c>
      <c r="Q419" s="11" t="str">
        <f t="shared" si="52"/>
        <v/>
      </c>
      <c r="S419" s="10" t="b">
        <f t="shared" si="53"/>
        <v>0</v>
      </c>
    </row>
    <row r="420" spans="1:19" hidden="1">
      <c r="A420" s="9">
        <v>42983</v>
      </c>
      <c r="B420" s="10">
        <f t="shared" si="54"/>
        <v>3</v>
      </c>
      <c r="C420" s="10">
        <f t="shared" si="49"/>
        <v>9</v>
      </c>
      <c r="D420" s="10">
        <f t="shared" si="50"/>
        <v>36</v>
      </c>
      <c r="E420" s="10"/>
      <c r="H420" s="11" t="str">
        <f t="shared" si="51"/>
        <v/>
      </c>
      <c r="Q420" s="11" t="str">
        <f t="shared" si="52"/>
        <v/>
      </c>
      <c r="S420" s="10" t="b">
        <f t="shared" si="53"/>
        <v>0</v>
      </c>
    </row>
    <row r="421" spans="1:19" hidden="1">
      <c r="A421" s="9">
        <v>42984</v>
      </c>
      <c r="B421" s="10">
        <f t="shared" si="54"/>
        <v>4</v>
      </c>
      <c r="C421" s="10">
        <f t="shared" si="49"/>
        <v>9</v>
      </c>
      <c r="D421" s="10">
        <f t="shared" si="50"/>
        <v>36</v>
      </c>
      <c r="E421" s="10"/>
      <c r="H421" s="11" t="str">
        <f t="shared" si="51"/>
        <v/>
      </c>
      <c r="Q421" s="11" t="str">
        <f t="shared" si="52"/>
        <v/>
      </c>
      <c r="S421" s="10" t="b">
        <f t="shared" si="53"/>
        <v>0</v>
      </c>
    </row>
    <row r="422" spans="1:19" hidden="1">
      <c r="A422" s="9">
        <v>42985</v>
      </c>
      <c r="B422" s="10">
        <f t="shared" si="54"/>
        <v>5</v>
      </c>
      <c r="C422" s="10">
        <f t="shared" si="49"/>
        <v>9</v>
      </c>
      <c r="D422" s="10">
        <f t="shared" si="50"/>
        <v>36</v>
      </c>
      <c r="E422" s="10"/>
      <c r="H422" s="11" t="str">
        <f t="shared" si="51"/>
        <v/>
      </c>
      <c r="Q422" s="11" t="str">
        <f t="shared" si="52"/>
        <v/>
      </c>
      <c r="S422" s="10" t="b">
        <f t="shared" si="53"/>
        <v>0</v>
      </c>
    </row>
    <row r="423" spans="1:19" hidden="1">
      <c r="A423" s="9">
        <v>42986</v>
      </c>
      <c r="B423" s="10">
        <f t="shared" si="54"/>
        <v>6</v>
      </c>
      <c r="C423" s="10">
        <f t="shared" si="49"/>
        <v>9</v>
      </c>
      <c r="D423" s="10">
        <f t="shared" si="50"/>
        <v>36</v>
      </c>
      <c r="E423" s="10"/>
      <c r="H423" s="11" t="str">
        <f t="shared" si="51"/>
        <v/>
      </c>
      <c r="Q423" s="11" t="str">
        <f t="shared" si="52"/>
        <v/>
      </c>
      <c r="S423" s="10" t="b">
        <f t="shared" si="53"/>
        <v>0</v>
      </c>
    </row>
    <row r="424" spans="1:19" hidden="1">
      <c r="A424" s="9">
        <v>42987</v>
      </c>
      <c r="B424" s="10">
        <f t="shared" si="54"/>
        <v>7</v>
      </c>
      <c r="C424" s="10">
        <f t="shared" si="49"/>
        <v>9</v>
      </c>
      <c r="D424" s="10">
        <f t="shared" si="50"/>
        <v>36</v>
      </c>
      <c r="E424" s="10"/>
      <c r="H424" s="11" t="str">
        <f t="shared" si="51"/>
        <v/>
      </c>
      <c r="Q424" s="11" t="str">
        <f t="shared" si="52"/>
        <v/>
      </c>
      <c r="S424" s="10" t="b">
        <f t="shared" si="53"/>
        <v>0</v>
      </c>
    </row>
    <row r="425" spans="1:19" hidden="1">
      <c r="A425" s="9">
        <v>42988</v>
      </c>
      <c r="B425" s="10">
        <f t="shared" si="54"/>
        <v>1</v>
      </c>
      <c r="C425" s="10">
        <f t="shared" si="49"/>
        <v>9</v>
      </c>
      <c r="D425" s="10">
        <f t="shared" si="50"/>
        <v>37</v>
      </c>
      <c r="E425" s="10"/>
      <c r="H425" s="11" t="str">
        <f t="shared" si="51"/>
        <v/>
      </c>
      <c r="Q425" s="11" t="str">
        <f t="shared" si="52"/>
        <v/>
      </c>
      <c r="S425" s="10" t="b">
        <f t="shared" si="53"/>
        <v>0</v>
      </c>
    </row>
    <row r="426" spans="1:19" hidden="1">
      <c r="A426" s="9">
        <v>42989</v>
      </c>
      <c r="B426" s="10">
        <f t="shared" si="54"/>
        <v>2</v>
      </c>
      <c r="C426" s="10">
        <f t="shared" si="49"/>
        <v>9</v>
      </c>
      <c r="D426" s="10">
        <f t="shared" si="50"/>
        <v>37</v>
      </c>
      <c r="E426" s="10"/>
      <c r="H426" s="11" t="str">
        <f t="shared" si="51"/>
        <v/>
      </c>
      <c r="Q426" s="11" t="str">
        <f t="shared" si="52"/>
        <v/>
      </c>
      <c r="S426" s="10" t="b">
        <f t="shared" si="53"/>
        <v>0</v>
      </c>
    </row>
    <row r="427" spans="1:19" hidden="1">
      <c r="A427" s="9">
        <v>42990</v>
      </c>
      <c r="B427" s="10">
        <f t="shared" si="54"/>
        <v>3</v>
      </c>
      <c r="C427" s="10">
        <f t="shared" si="49"/>
        <v>9</v>
      </c>
      <c r="D427" s="10">
        <f t="shared" si="50"/>
        <v>37</v>
      </c>
      <c r="E427" s="10"/>
      <c r="H427" s="11" t="str">
        <f t="shared" si="51"/>
        <v/>
      </c>
      <c r="Q427" s="11" t="str">
        <f t="shared" si="52"/>
        <v/>
      </c>
      <c r="S427" s="10" t="b">
        <f t="shared" si="53"/>
        <v>0</v>
      </c>
    </row>
    <row r="428" spans="1:19" hidden="1">
      <c r="A428" s="9">
        <v>42991</v>
      </c>
      <c r="B428" s="10">
        <f t="shared" si="54"/>
        <v>4</v>
      </c>
      <c r="C428" s="10">
        <f t="shared" si="49"/>
        <v>9</v>
      </c>
      <c r="D428" s="10">
        <f t="shared" si="50"/>
        <v>37</v>
      </c>
      <c r="E428" s="10"/>
      <c r="H428" s="11" t="str">
        <f t="shared" si="51"/>
        <v/>
      </c>
      <c r="Q428" s="11" t="str">
        <f t="shared" si="52"/>
        <v/>
      </c>
      <c r="S428" s="10" t="b">
        <f t="shared" si="53"/>
        <v>0</v>
      </c>
    </row>
    <row r="429" spans="1:19" hidden="1">
      <c r="A429" s="9">
        <v>42992</v>
      </c>
      <c r="B429" s="10">
        <f t="shared" si="54"/>
        <v>5</v>
      </c>
      <c r="C429" s="10">
        <f t="shared" si="49"/>
        <v>9</v>
      </c>
      <c r="D429" s="10">
        <f t="shared" si="50"/>
        <v>37</v>
      </c>
      <c r="E429" s="10"/>
      <c r="H429" s="11" t="str">
        <f t="shared" si="51"/>
        <v/>
      </c>
      <c r="Q429" s="11" t="str">
        <f t="shared" si="52"/>
        <v/>
      </c>
      <c r="S429" s="10" t="b">
        <f t="shared" si="53"/>
        <v>0</v>
      </c>
    </row>
    <row r="430" spans="1:19" hidden="1">
      <c r="A430" s="9">
        <v>42993</v>
      </c>
      <c r="B430" s="10">
        <f t="shared" si="54"/>
        <v>6</v>
      </c>
      <c r="C430" s="10">
        <f t="shared" si="49"/>
        <v>9</v>
      </c>
      <c r="D430" s="10">
        <f t="shared" si="50"/>
        <v>37</v>
      </c>
      <c r="E430" s="10"/>
      <c r="H430" s="11" t="str">
        <f t="shared" si="51"/>
        <v/>
      </c>
      <c r="Q430" s="11" t="str">
        <f t="shared" si="52"/>
        <v/>
      </c>
      <c r="S430" s="10" t="b">
        <f t="shared" si="53"/>
        <v>0</v>
      </c>
    </row>
    <row r="431" spans="1:19" hidden="1">
      <c r="A431" s="9">
        <v>42994</v>
      </c>
      <c r="B431" s="10">
        <f t="shared" si="54"/>
        <v>7</v>
      </c>
      <c r="C431" s="10">
        <f t="shared" si="49"/>
        <v>9</v>
      </c>
      <c r="D431" s="10">
        <f t="shared" si="50"/>
        <v>37</v>
      </c>
      <c r="E431" s="10"/>
      <c r="H431" s="11" t="str">
        <f t="shared" si="51"/>
        <v/>
      </c>
      <c r="Q431" s="11" t="str">
        <f t="shared" si="52"/>
        <v/>
      </c>
      <c r="S431" s="10" t="b">
        <f t="shared" si="53"/>
        <v>0</v>
      </c>
    </row>
    <row r="432" spans="1:19" hidden="1">
      <c r="A432" s="9">
        <v>42995</v>
      </c>
      <c r="B432" s="10">
        <f t="shared" si="54"/>
        <v>1</v>
      </c>
      <c r="C432" s="10">
        <f t="shared" si="49"/>
        <v>9</v>
      </c>
      <c r="D432" s="10">
        <f t="shared" si="50"/>
        <v>38</v>
      </c>
      <c r="E432" s="10"/>
      <c r="H432" s="11" t="str">
        <f t="shared" si="51"/>
        <v/>
      </c>
      <c r="Q432" s="11" t="str">
        <f t="shared" si="52"/>
        <v/>
      </c>
      <c r="S432" s="10" t="b">
        <f t="shared" si="53"/>
        <v>0</v>
      </c>
    </row>
    <row r="433" spans="1:19" hidden="1">
      <c r="A433" s="9">
        <v>42996</v>
      </c>
      <c r="B433" s="10">
        <f t="shared" si="54"/>
        <v>2</v>
      </c>
      <c r="C433" s="10">
        <f t="shared" si="49"/>
        <v>9</v>
      </c>
      <c r="D433" s="10">
        <f t="shared" si="50"/>
        <v>38</v>
      </c>
      <c r="E433" s="10"/>
      <c r="H433" s="11" t="str">
        <f t="shared" si="51"/>
        <v/>
      </c>
      <c r="Q433" s="11" t="str">
        <f t="shared" si="52"/>
        <v/>
      </c>
      <c r="S433" s="10" t="b">
        <f t="shared" si="53"/>
        <v>0</v>
      </c>
    </row>
    <row r="434" spans="1:19" hidden="1">
      <c r="A434" s="9">
        <v>42997</v>
      </c>
      <c r="B434" s="10">
        <f t="shared" si="54"/>
        <v>3</v>
      </c>
      <c r="C434" s="10">
        <f t="shared" si="49"/>
        <v>9</v>
      </c>
      <c r="D434" s="10">
        <f t="shared" si="50"/>
        <v>38</v>
      </c>
      <c r="E434" s="10"/>
      <c r="H434" s="11" t="str">
        <f t="shared" si="51"/>
        <v/>
      </c>
      <c r="Q434" s="11" t="str">
        <f t="shared" si="52"/>
        <v/>
      </c>
      <c r="S434" s="10" t="b">
        <f t="shared" si="53"/>
        <v>0</v>
      </c>
    </row>
    <row r="435" spans="1:19" hidden="1">
      <c r="A435" s="9">
        <v>42998</v>
      </c>
      <c r="B435" s="10">
        <f t="shared" si="54"/>
        <v>4</v>
      </c>
      <c r="C435" s="10">
        <f t="shared" si="49"/>
        <v>9</v>
      </c>
      <c r="D435" s="10">
        <f t="shared" si="50"/>
        <v>38</v>
      </c>
      <c r="E435" s="10"/>
      <c r="H435" s="11" t="str">
        <f t="shared" si="51"/>
        <v/>
      </c>
      <c r="Q435" s="11" t="str">
        <f t="shared" si="52"/>
        <v/>
      </c>
      <c r="S435" s="10" t="b">
        <f t="shared" si="53"/>
        <v>0</v>
      </c>
    </row>
    <row r="436" spans="1:19" hidden="1">
      <c r="A436" s="9">
        <v>42999</v>
      </c>
      <c r="B436" s="10">
        <f t="shared" si="54"/>
        <v>5</v>
      </c>
      <c r="C436" s="10">
        <f t="shared" si="49"/>
        <v>9</v>
      </c>
      <c r="D436" s="10">
        <f t="shared" si="50"/>
        <v>38</v>
      </c>
      <c r="E436" s="10"/>
      <c r="H436" s="11" t="str">
        <f t="shared" si="51"/>
        <v/>
      </c>
      <c r="Q436" s="11" t="str">
        <f t="shared" si="52"/>
        <v/>
      </c>
      <c r="S436" s="10" t="b">
        <f t="shared" si="53"/>
        <v>0</v>
      </c>
    </row>
    <row r="437" spans="1:19" hidden="1">
      <c r="A437" s="9">
        <v>43000</v>
      </c>
      <c r="B437" s="10">
        <f t="shared" si="54"/>
        <v>6</v>
      </c>
      <c r="C437" s="10">
        <f t="shared" si="49"/>
        <v>9</v>
      </c>
      <c r="D437" s="10">
        <f t="shared" si="50"/>
        <v>38</v>
      </c>
      <c r="E437" s="10"/>
      <c r="H437" s="11" t="str">
        <f t="shared" si="51"/>
        <v/>
      </c>
      <c r="Q437" s="11" t="str">
        <f t="shared" si="52"/>
        <v/>
      </c>
      <c r="S437" s="10" t="b">
        <f t="shared" si="53"/>
        <v>0</v>
      </c>
    </row>
    <row r="438" spans="1:19" hidden="1">
      <c r="A438" s="9">
        <v>43001</v>
      </c>
      <c r="B438" s="10">
        <f t="shared" si="54"/>
        <v>7</v>
      </c>
      <c r="C438" s="10">
        <f t="shared" si="49"/>
        <v>9</v>
      </c>
      <c r="D438" s="10">
        <f t="shared" si="50"/>
        <v>38</v>
      </c>
      <c r="E438" s="10"/>
      <c r="H438" s="11" t="str">
        <f t="shared" si="51"/>
        <v/>
      </c>
      <c r="Q438" s="11" t="str">
        <f t="shared" si="52"/>
        <v/>
      </c>
      <c r="S438" s="10" t="b">
        <f t="shared" si="53"/>
        <v>0</v>
      </c>
    </row>
    <row r="439" spans="1:19" hidden="1">
      <c r="A439" s="9">
        <v>43002</v>
      </c>
      <c r="B439" s="10">
        <f t="shared" si="54"/>
        <v>1</v>
      </c>
      <c r="C439" s="10">
        <f t="shared" si="49"/>
        <v>9</v>
      </c>
      <c r="D439" s="10">
        <f t="shared" si="50"/>
        <v>39</v>
      </c>
      <c r="E439" s="10"/>
      <c r="H439" s="11" t="str">
        <f t="shared" si="51"/>
        <v/>
      </c>
      <c r="Q439" s="11" t="str">
        <f t="shared" si="52"/>
        <v/>
      </c>
      <c r="S439" s="10" t="b">
        <f t="shared" si="53"/>
        <v>0</v>
      </c>
    </row>
    <row r="440" spans="1:19" hidden="1">
      <c r="A440" s="9">
        <v>43003</v>
      </c>
      <c r="B440" s="10">
        <f t="shared" si="54"/>
        <v>2</v>
      </c>
      <c r="C440" s="10">
        <f t="shared" si="49"/>
        <v>9</v>
      </c>
      <c r="D440" s="10">
        <f t="shared" si="50"/>
        <v>39</v>
      </c>
      <c r="E440" s="10"/>
      <c r="H440" s="11" t="str">
        <f t="shared" si="51"/>
        <v/>
      </c>
      <c r="Q440" s="11" t="str">
        <f t="shared" si="52"/>
        <v/>
      </c>
      <c r="S440" s="10" t="b">
        <f t="shared" si="53"/>
        <v>0</v>
      </c>
    </row>
    <row r="441" spans="1:19" hidden="1">
      <c r="A441" s="9">
        <v>43004</v>
      </c>
      <c r="B441" s="10">
        <f t="shared" si="54"/>
        <v>3</v>
      </c>
      <c r="C441" s="10">
        <f t="shared" si="49"/>
        <v>9</v>
      </c>
      <c r="D441" s="10">
        <f t="shared" si="50"/>
        <v>39</v>
      </c>
      <c r="E441" s="10"/>
      <c r="H441" s="11" t="str">
        <f t="shared" si="51"/>
        <v/>
      </c>
      <c r="Q441" s="11" t="str">
        <f t="shared" si="52"/>
        <v/>
      </c>
      <c r="S441" s="10" t="b">
        <f t="shared" si="53"/>
        <v>0</v>
      </c>
    </row>
    <row r="442" spans="1:19" hidden="1">
      <c r="A442" s="9">
        <v>43005</v>
      </c>
      <c r="B442" s="10">
        <f t="shared" si="54"/>
        <v>4</v>
      </c>
      <c r="C442" s="10">
        <f t="shared" si="49"/>
        <v>9</v>
      </c>
      <c r="D442" s="10">
        <f t="shared" si="50"/>
        <v>39</v>
      </c>
      <c r="E442" s="10"/>
      <c r="H442" s="11" t="str">
        <f t="shared" si="51"/>
        <v/>
      </c>
      <c r="Q442" s="11" t="str">
        <f t="shared" si="52"/>
        <v/>
      </c>
      <c r="S442" s="10" t="b">
        <f t="shared" si="53"/>
        <v>0</v>
      </c>
    </row>
    <row r="443" spans="1:19" hidden="1">
      <c r="A443" s="9">
        <v>43006</v>
      </c>
      <c r="B443" s="10">
        <f t="shared" si="54"/>
        <v>5</v>
      </c>
      <c r="C443" s="10">
        <f t="shared" si="49"/>
        <v>9</v>
      </c>
      <c r="D443" s="10">
        <f t="shared" si="50"/>
        <v>39</v>
      </c>
      <c r="E443" s="10"/>
      <c r="H443" s="11" t="str">
        <f t="shared" si="51"/>
        <v/>
      </c>
      <c r="Q443" s="11" t="str">
        <f t="shared" si="52"/>
        <v/>
      </c>
      <c r="S443" s="10" t="b">
        <f t="shared" si="53"/>
        <v>0</v>
      </c>
    </row>
    <row r="444" spans="1:19" hidden="1">
      <c r="A444" s="9">
        <v>43007</v>
      </c>
      <c r="B444" s="10">
        <f t="shared" si="54"/>
        <v>6</v>
      </c>
      <c r="C444" s="10">
        <f t="shared" si="49"/>
        <v>9</v>
      </c>
      <c r="D444" s="10">
        <f t="shared" si="50"/>
        <v>39</v>
      </c>
      <c r="E444" s="10"/>
      <c r="H444" s="11" t="str">
        <f t="shared" si="51"/>
        <v/>
      </c>
      <c r="Q444" s="11" t="str">
        <f t="shared" si="52"/>
        <v/>
      </c>
      <c r="S444" s="10" t="b">
        <f t="shared" si="53"/>
        <v>0</v>
      </c>
    </row>
    <row r="445" spans="1:19" hidden="1">
      <c r="A445" s="9">
        <v>43008</v>
      </c>
      <c r="B445" s="10">
        <f t="shared" si="54"/>
        <v>7</v>
      </c>
      <c r="C445" s="10">
        <f t="shared" si="49"/>
        <v>9</v>
      </c>
      <c r="D445" s="10">
        <f t="shared" si="50"/>
        <v>39</v>
      </c>
      <c r="E445" s="10"/>
      <c r="H445" s="11" t="str">
        <f t="shared" si="51"/>
        <v/>
      </c>
      <c r="Q445" s="11" t="str">
        <f t="shared" si="52"/>
        <v/>
      </c>
      <c r="S445" s="10" t="b">
        <f t="shared" si="53"/>
        <v>0</v>
      </c>
    </row>
    <row r="446" spans="1:19" hidden="1">
      <c r="A446" s="9">
        <v>43009</v>
      </c>
      <c r="B446" s="10">
        <f t="shared" si="54"/>
        <v>1</v>
      </c>
      <c r="C446" s="10">
        <f t="shared" si="49"/>
        <v>10</v>
      </c>
      <c r="D446" s="10">
        <f t="shared" si="50"/>
        <v>40</v>
      </c>
      <c r="E446" s="10"/>
      <c r="H446" s="11" t="str">
        <f t="shared" si="51"/>
        <v/>
      </c>
      <c r="Q446" s="11" t="str">
        <f t="shared" si="52"/>
        <v/>
      </c>
      <c r="S446" s="10" t="b">
        <f t="shared" si="53"/>
        <v>0</v>
      </c>
    </row>
    <row r="447" spans="1:19" hidden="1">
      <c r="A447" s="9">
        <v>43010</v>
      </c>
      <c r="B447" s="10">
        <f t="shared" si="54"/>
        <v>2</v>
      </c>
      <c r="C447" s="10">
        <f t="shared" si="49"/>
        <v>10</v>
      </c>
      <c r="D447" s="10">
        <f t="shared" si="50"/>
        <v>40</v>
      </c>
      <c r="E447" s="10"/>
      <c r="H447" s="11" t="str">
        <f t="shared" si="51"/>
        <v/>
      </c>
      <c r="Q447" s="11" t="str">
        <f t="shared" si="52"/>
        <v/>
      </c>
      <c r="S447" s="10" t="b">
        <f t="shared" si="53"/>
        <v>0</v>
      </c>
    </row>
    <row r="448" spans="1:19">
      <c r="Q448" s="11"/>
    </row>
    <row r="449" spans="17:17">
      <c r="Q449" s="11"/>
    </row>
    <row r="450" spans="17:17">
      <c r="Q450" s="11"/>
    </row>
    <row r="451" spans="17:17">
      <c r="Q451" s="11"/>
    </row>
    <row r="452" spans="17:17">
      <c r="Q452" s="11"/>
    </row>
    <row r="453" spans="17:17">
      <c r="Q453" s="11"/>
    </row>
    <row r="454" spans="17:17">
      <c r="Q454" s="11"/>
    </row>
    <row r="455" spans="17:17">
      <c r="Q455" s="11"/>
    </row>
    <row r="456" spans="17:17">
      <c r="Q456" s="11"/>
    </row>
    <row r="457" spans="17:17">
      <c r="Q457" s="11"/>
    </row>
    <row r="458" spans="17:17">
      <c r="Q458" s="11"/>
    </row>
    <row r="459" spans="17:17">
      <c r="Q459" s="11"/>
    </row>
    <row r="460" spans="17:17">
      <c r="Q460" s="11"/>
    </row>
    <row r="461" spans="17:17">
      <c r="Q461" s="11"/>
    </row>
    <row r="462" spans="17:17">
      <c r="Q462" s="11"/>
    </row>
    <row r="463" spans="17:17">
      <c r="Q463" s="11"/>
    </row>
    <row r="464" spans="17:17">
      <c r="Q464" s="11"/>
    </row>
    <row r="465" spans="17:17">
      <c r="Q465" s="11"/>
    </row>
    <row r="466" spans="17:17">
      <c r="Q466" s="11"/>
    </row>
    <row r="467" spans="17:17">
      <c r="Q467" s="11"/>
    </row>
    <row r="468" spans="17:17">
      <c r="Q468" s="11"/>
    </row>
    <row r="469" spans="17:17">
      <c r="Q469" s="11"/>
    </row>
    <row r="470" spans="17:17">
      <c r="Q470" s="11"/>
    </row>
    <row r="471" spans="17:17">
      <c r="Q471" s="11"/>
    </row>
    <row r="472" spans="17:17">
      <c r="Q472" s="11"/>
    </row>
    <row r="473" spans="17:17">
      <c r="Q473" s="11"/>
    </row>
    <row r="474" spans="17:17">
      <c r="Q474" s="11"/>
    </row>
    <row r="475" spans="17:17">
      <c r="Q475" s="11"/>
    </row>
    <row r="476" spans="17:17">
      <c r="Q476" s="11"/>
    </row>
    <row r="477" spans="17:17">
      <c r="Q477" s="11"/>
    </row>
    <row r="478" spans="17:17">
      <c r="Q478" s="11"/>
    </row>
    <row r="479" spans="17:17">
      <c r="Q479" s="11"/>
    </row>
    <row r="480" spans="17:17">
      <c r="Q480" s="11"/>
    </row>
    <row r="481" spans="17:17">
      <c r="Q481" s="11"/>
    </row>
    <row r="482" spans="17:17">
      <c r="Q482" s="11"/>
    </row>
    <row r="483" spans="17:17">
      <c r="Q483" s="11"/>
    </row>
    <row r="484" spans="17:17">
      <c r="Q484" s="11"/>
    </row>
    <row r="485" spans="17:17">
      <c r="Q485" s="11"/>
    </row>
    <row r="486" spans="17:17">
      <c r="Q486" s="11"/>
    </row>
    <row r="487" spans="17:17">
      <c r="Q487" s="11"/>
    </row>
    <row r="488" spans="17:17">
      <c r="Q488" s="11"/>
    </row>
    <row r="489" spans="17:17">
      <c r="Q489" s="11"/>
    </row>
    <row r="490" spans="17:17">
      <c r="Q490" s="11"/>
    </row>
    <row r="491" spans="17:17">
      <c r="Q491" s="11"/>
    </row>
    <row r="492" spans="17:17">
      <c r="Q492" s="11"/>
    </row>
    <row r="493" spans="17:17">
      <c r="Q493" s="11"/>
    </row>
    <row r="494" spans="17:17">
      <c r="Q494" s="11"/>
    </row>
    <row r="495" spans="17:17">
      <c r="Q495" s="11"/>
    </row>
    <row r="496" spans="17:17">
      <c r="Q496" s="11"/>
    </row>
    <row r="497" spans="17:17">
      <c r="Q497" s="11"/>
    </row>
    <row r="498" spans="17:17">
      <c r="Q498" s="11"/>
    </row>
    <row r="499" spans="17:17">
      <c r="Q499" s="11"/>
    </row>
  </sheetData>
  <autoFilter ref="A1:T447">
    <filterColumn colId="0">
      <filters>
        <dateGroupItem year="2017" month="7" dateTimeGrouping="month"/>
      </filters>
    </filterColumn>
    <filterColumn colId="1">
      <filters>
        <filter val="2"/>
        <filter val="3"/>
        <filter val="4"/>
        <filter val="5"/>
        <filter val="6"/>
      </filters>
    </filterColumn>
    <filterColumn colId="4">
      <filters blank="1"/>
    </filterColumn>
  </autoFilter>
  <conditionalFormatting sqref="K1:L184 I1:J239 K186:L259 F310:I310 H336:I337 H328:I330 H349:I352 H343:I346 K261:L1048576 A1:H1048576 I242:J1048576 M1:S1048576">
    <cfRule type="expression" dxfId="3" priority="3">
      <formula>$S1=TRUE</formula>
    </cfRule>
    <cfRule type="expression" dxfId="2" priority="4">
      <formula>IF(OR($B1=7,$B1=1,$E1="Leave",$E1="Holiday"),TRUE,FALSE)</formula>
    </cfRule>
  </conditionalFormatting>
  <conditionalFormatting sqref="K260:L260">
    <cfRule type="expression" dxfId="1" priority="1">
      <formula>$S260=TRUE</formula>
    </cfRule>
    <cfRule type="expression" dxfId="0" priority="2">
      <formula>IF(OR($B260=7,$B260=1,$E260="Leave",$E260="Holiday"),TRUE,FALSE)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F6" sqref="F6:G6"/>
    </sheetView>
  </sheetViews>
  <sheetFormatPr defaultRowHeight="14.4"/>
  <cols>
    <col min="1" max="1" width="8.109375" bestFit="1" customWidth="1"/>
    <col min="2" max="2" width="16.88671875" bestFit="1" customWidth="1"/>
    <col min="3" max="3" width="17.88671875" bestFit="1" customWidth="1"/>
    <col min="4" max="4" width="6.109375" bestFit="1" customWidth="1"/>
    <col min="5" max="5" width="5" bestFit="1" customWidth="1"/>
    <col min="6" max="6" width="16.5546875" bestFit="1" customWidth="1"/>
    <col min="7" max="7" width="15.44140625" bestFit="1" customWidth="1"/>
    <col min="8" max="8" width="14.44140625" bestFit="1" customWidth="1"/>
    <col min="9" max="9" width="13.6640625" bestFit="1" customWidth="1"/>
    <col min="10" max="10" width="15.5546875" style="23" bestFit="1" customWidth="1"/>
  </cols>
  <sheetData>
    <row r="1" spans="1:10" s="42" customFormat="1">
      <c r="A1" s="57" t="s">
        <v>19</v>
      </c>
      <c r="B1" s="57" t="s">
        <v>174</v>
      </c>
      <c r="C1" s="57" t="s">
        <v>175</v>
      </c>
      <c r="D1" s="57" t="s">
        <v>176</v>
      </c>
      <c r="E1" s="57" t="s">
        <v>177</v>
      </c>
      <c r="F1" s="57" t="s">
        <v>178</v>
      </c>
      <c r="G1" s="57" t="s">
        <v>179</v>
      </c>
      <c r="H1" s="57" t="s">
        <v>180</v>
      </c>
      <c r="I1" s="57" t="s">
        <v>181</v>
      </c>
      <c r="J1" s="58" t="s">
        <v>182</v>
      </c>
    </row>
    <row r="2" spans="1:10">
      <c r="A2" s="57" t="s">
        <v>172</v>
      </c>
      <c r="B2" s="59">
        <v>16.5</v>
      </c>
      <c r="C2" s="59">
        <f>B2*8.5</f>
        <v>140.25</v>
      </c>
      <c r="D2" s="60">
        <v>0.75</v>
      </c>
      <c r="E2" s="60">
        <v>0.25</v>
      </c>
      <c r="F2" s="61">
        <f>D2*C2</f>
        <v>105.1875</v>
      </c>
      <c r="G2" s="62">
        <f>E2*C2</f>
        <v>35.0625</v>
      </c>
      <c r="H2" s="63">
        <v>105.5</v>
      </c>
      <c r="I2" s="63">
        <v>35</v>
      </c>
      <c r="J2" s="64" t="s">
        <v>183</v>
      </c>
    </row>
    <row r="3" spans="1:10">
      <c r="A3" s="57" t="s">
        <v>186</v>
      </c>
      <c r="B3" s="59">
        <v>21</v>
      </c>
      <c r="C3" s="59">
        <f>B3*8.5</f>
        <v>178.5</v>
      </c>
      <c r="D3" s="60">
        <v>0.5</v>
      </c>
      <c r="E3" s="60">
        <v>0.5</v>
      </c>
      <c r="F3" s="61">
        <f>D3*C3</f>
        <v>89.25</v>
      </c>
      <c r="G3" s="62">
        <f>E3*C3</f>
        <v>89.25</v>
      </c>
      <c r="H3" s="59">
        <v>98.5</v>
      </c>
      <c r="I3" s="59">
        <f>C3-H3</f>
        <v>80</v>
      </c>
      <c r="J3" s="64" t="s">
        <v>187</v>
      </c>
    </row>
    <row r="4" spans="1:10">
      <c r="A4" s="57" t="s">
        <v>191</v>
      </c>
      <c r="B4" s="59">
        <v>20</v>
      </c>
      <c r="C4" s="59">
        <f>B4*8.5</f>
        <v>170</v>
      </c>
      <c r="D4" s="60">
        <v>0.5</v>
      </c>
      <c r="E4" s="60">
        <v>0.5</v>
      </c>
      <c r="F4" s="61">
        <f>D4*C4</f>
        <v>85</v>
      </c>
      <c r="G4" s="62">
        <f>E4*C4</f>
        <v>85</v>
      </c>
      <c r="H4" s="59">
        <v>103</v>
      </c>
      <c r="I4" s="62">
        <v>67</v>
      </c>
      <c r="J4" s="64">
        <v>0</v>
      </c>
    </row>
    <row r="5" spans="1:10" ht="28.8">
      <c r="A5" s="57" t="s">
        <v>193</v>
      </c>
      <c r="B5" s="59">
        <v>19</v>
      </c>
      <c r="C5" s="59">
        <f>B5*8.5</f>
        <v>161.5</v>
      </c>
      <c r="D5" s="60">
        <v>0.5</v>
      </c>
      <c r="E5" s="60">
        <v>0.5</v>
      </c>
      <c r="F5" s="61">
        <f>D5*C5</f>
        <v>80.75</v>
      </c>
      <c r="G5" s="62">
        <f>E5*C5</f>
        <v>80.75</v>
      </c>
      <c r="H5" s="59">
        <v>81</v>
      </c>
      <c r="I5" s="62">
        <v>81</v>
      </c>
      <c r="J5" s="64" t="s">
        <v>194</v>
      </c>
    </row>
    <row r="6" spans="1:10" ht="28.8">
      <c r="A6" s="57" t="s">
        <v>195</v>
      </c>
      <c r="B6" s="59">
        <v>22</v>
      </c>
      <c r="C6" s="59">
        <f>B6*8.5</f>
        <v>187</v>
      </c>
      <c r="D6" s="60">
        <v>0.5</v>
      </c>
      <c r="E6" s="60">
        <v>0.5</v>
      </c>
      <c r="F6" s="61">
        <f>D6*C6</f>
        <v>93.5</v>
      </c>
      <c r="G6" s="62">
        <f>E6*C6</f>
        <v>93.5</v>
      </c>
      <c r="H6" s="59">
        <v>51</v>
      </c>
      <c r="I6" s="62">
        <v>59.5</v>
      </c>
      <c r="J6" s="64" t="s">
        <v>204</v>
      </c>
    </row>
    <row r="7" spans="1:10" ht="43.2">
      <c r="A7" s="85" t="s">
        <v>203</v>
      </c>
      <c r="B7" s="86">
        <v>20</v>
      </c>
      <c r="C7" s="86">
        <f>B7*8.5</f>
        <v>170</v>
      </c>
      <c r="D7" s="60">
        <v>0.5</v>
      </c>
      <c r="E7" s="60">
        <v>0.5</v>
      </c>
      <c r="F7" s="61">
        <f>D7*C7</f>
        <v>85</v>
      </c>
      <c r="G7" s="62">
        <f>E7*C7</f>
        <v>85</v>
      </c>
      <c r="H7" s="59">
        <f>85-17</f>
        <v>68</v>
      </c>
      <c r="I7" s="62">
        <v>85</v>
      </c>
      <c r="J7" s="64" t="s">
        <v>205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K7"/>
  <sheetViews>
    <sheetView workbookViewId="0">
      <selection activeCell="C2" sqref="C2"/>
    </sheetView>
  </sheetViews>
  <sheetFormatPr defaultRowHeight="14.4"/>
  <cols>
    <col min="1" max="1" width="18.6640625" style="47" customWidth="1"/>
    <col min="2" max="2" width="8.44140625" style="47" customWidth="1"/>
    <col min="3" max="3" width="12.33203125" style="47" bestFit="1" customWidth="1"/>
    <col min="4" max="4" width="9.6640625" style="47" bestFit="1" customWidth="1"/>
    <col min="5" max="5" width="9.21875" style="47" customWidth="1"/>
    <col min="6" max="6" width="8.21875" style="47" bestFit="1" customWidth="1"/>
    <col min="7" max="7" width="15.88671875" style="47" bestFit="1" customWidth="1"/>
    <col min="8" max="8" width="13.21875" style="47" bestFit="1" customWidth="1"/>
    <col min="9" max="9" width="19.33203125" style="47" bestFit="1" customWidth="1"/>
    <col min="10" max="10" width="18.21875" style="47" bestFit="1" customWidth="1"/>
    <col min="11" max="11" width="15" style="47" bestFit="1" customWidth="1"/>
    <col min="12" max="16384" width="8.88671875" style="47"/>
  </cols>
  <sheetData>
    <row r="1" spans="1:11" ht="54">
      <c r="A1" s="43" t="s">
        <v>144</v>
      </c>
      <c r="B1" s="43" t="s">
        <v>23</v>
      </c>
      <c r="C1" s="43" t="s">
        <v>24</v>
      </c>
      <c r="D1" s="43" t="s">
        <v>25</v>
      </c>
      <c r="E1" s="43" t="s">
        <v>26</v>
      </c>
      <c r="F1" s="43" t="s">
        <v>143</v>
      </c>
      <c r="G1" s="43" t="s">
        <v>150</v>
      </c>
      <c r="H1" s="43" t="s">
        <v>151</v>
      </c>
      <c r="I1" s="43" t="s">
        <v>152</v>
      </c>
      <c r="J1" s="43" t="s">
        <v>160</v>
      </c>
      <c r="K1" s="43" t="s">
        <v>161</v>
      </c>
    </row>
    <row r="2" spans="1:11" s="51" customFormat="1" ht="15">
      <c r="A2" s="44" t="s">
        <v>21</v>
      </c>
      <c r="B2" s="44">
        <v>9629</v>
      </c>
      <c r="C2" s="48">
        <v>6075850</v>
      </c>
      <c r="D2" s="44"/>
      <c r="E2" s="49" t="s">
        <v>27</v>
      </c>
      <c r="F2" s="44" t="s">
        <v>36</v>
      </c>
      <c r="G2" s="44">
        <v>800</v>
      </c>
      <c r="H2" s="44">
        <v>92</v>
      </c>
      <c r="I2" s="44"/>
      <c r="J2" s="44"/>
      <c r="K2" s="50"/>
    </row>
    <row r="3" spans="1:11" ht="15" hidden="1">
      <c r="A3" s="45" t="s">
        <v>165</v>
      </c>
      <c r="B3" s="45" t="s">
        <v>196</v>
      </c>
      <c r="C3" s="52" t="s">
        <v>196</v>
      </c>
      <c r="D3" s="45" t="s">
        <v>196</v>
      </c>
      <c r="E3" s="45" t="s">
        <v>196</v>
      </c>
      <c r="F3" s="45" t="s">
        <v>196</v>
      </c>
      <c r="G3" s="45"/>
      <c r="H3" s="45"/>
      <c r="I3" s="45"/>
      <c r="J3" s="45"/>
      <c r="K3" s="54"/>
    </row>
    <row r="4" spans="1:11" ht="43.2">
      <c r="A4" s="46" t="s">
        <v>72</v>
      </c>
      <c r="B4" s="45">
        <v>9629</v>
      </c>
      <c r="C4" s="45">
        <v>6073385</v>
      </c>
      <c r="D4" s="45"/>
      <c r="E4" s="53" t="s">
        <v>70</v>
      </c>
      <c r="F4" s="45" t="s">
        <v>36</v>
      </c>
      <c r="G4" s="45"/>
      <c r="H4" s="45"/>
      <c r="I4" s="45"/>
      <c r="J4" s="45"/>
      <c r="K4" s="54"/>
    </row>
    <row r="5" spans="1:11" s="51" customFormat="1">
      <c r="A5" s="44" t="s">
        <v>22</v>
      </c>
      <c r="B5" s="44">
        <v>9629</v>
      </c>
      <c r="C5" s="44">
        <v>9081250</v>
      </c>
      <c r="D5" s="44">
        <v>1401</v>
      </c>
      <c r="E5" s="44"/>
      <c r="F5" s="44" t="s">
        <v>37</v>
      </c>
      <c r="G5" s="44"/>
      <c r="H5" s="44"/>
      <c r="I5" s="44"/>
      <c r="J5" s="44"/>
      <c r="K5" s="50"/>
    </row>
    <row r="6" spans="1:11" s="51" customFormat="1">
      <c r="A6" s="44" t="s">
        <v>167</v>
      </c>
      <c r="B6" s="44">
        <v>9629</v>
      </c>
      <c r="C6" s="44">
        <v>8037624</v>
      </c>
      <c r="D6" s="44">
        <v>1401</v>
      </c>
      <c r="E6" s="44"/>
      <c r="F6" s="44" t="s">
        <v>37</v>
      </c>
      <c r="G6" s="44" t="s">
        <v>168</v>
      </c>
      <c r="H6" s="44"/>
      <c r="I6" s="44"/>
      <c r="J6" s="44"/>
      <c r="K6" s="44"/>
    </row>
    <row r="7" spans="1:11" hidden="1">
      <c r="A7" s="45" t="s">
        <v>169</v>
      </c>
      <c r="B7" s="45"/>
      <c r="C7" s="45"/>
      <c r="D7" s="45"/>
      <c r="E7" s="45"/>
      <c r="F7" s="45" t="s">
        <v>197</v>
      </c>
      <c r="G7" s="45"/>
      <c r="H7" s="45"/>
      <c r="I7" s="45"/>
      <c r="J7" s="45"/>
      <c r="K7" s="45"/>
    </row>
  </sheetData>
  <autoFilter ref="A1:K7">
    <filterColumn colId="5">
      <filters>
        <filter val="CN25"/>
        <filter val="KB21N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4.4"/>
  <cols>
    <col min="1" max="1" width="46.33203125" bestFit="1" customWidth="1"/>
    <col min="2" max="2" width="17.44140625" bestFit="1" customWidth="1"/>
    <col min="3" max="3" width="9.6640625" bestFit="1" customWidth="1"/>
    <col min="4" max="4" width="7.44140625" bestFit="1" customWidth="1"/>
    <col min="5" max="5" width="11.6640625" bestFit="1" customWidth="1"/>
    <col min="6" max="6" width="6.44140625" bestFit="1" customWidth="1"/>
    <col min="7" max="7" width="15.88671875" bestFit="1" customWidth="1"/>
    <col min="8" max="8" width="13.21875" bestFit="1" customWidth="1"/>
    <col min="9" max="9" width="19.33203125" bestFit="1" customWidth="1"/>
    <col min="10" max="10" width="18.21875" bestFit="1" customWidth="1"/>
    <col min="11" max="11" width="15" bestFit="1" customWidth="1"/>
  </cols>
  <sheetData>
    <row r="1" spans="1:11" ht="18">
      <c r="A1" s="32" t="s">
        <v>144</v>
      </c>
      <c r="B1" s="32" t="s">
        <v>23</v>
      </c>
      <c r="C1" s="32" t="s">
        <v>24</v>
      </c>
      <c r="D1" s="32" t="s">
        <v>25</v>
      </c>
      <c r="E1" s="32" t="s">
        <v>26</v>
      </c>
      <c r="F1" s="32" t="s">
        <v>143</v>
      </c>
      <c r="G1" s="32" t="s">
        <v>150</v>
      </c>
      <c r="H1" s="32" t="s">
        <v>151</v>
      </c>
      <c r="I1" s="32" t="s">
        <v>152</v>
      </c>
      <c r="J1" s="32" t="s">
        <v>160</v>
      </c>
      <c r="K1" s="32" t="s">
        <v>161</v>
      </c>
    </row>
    <row r="2" spans="1:11">
      <c r="A2" s="16" t="s">
        <v>21</v>
      </c>
      <c r="B2" s="16">
        <v>9629</v>
      </c>
      <c r="C2" s="16">
        <v>6072122</v>
      </c>
      <c r="D2" s="16">
        <v>1401</v>
      </c>
      <c r="E2" s="17" t="s">
        <v>27</v>
      </c>
      <c r="F2" s="16" t="s">
        <v>36</v>
      </c>
      <c r="G2" s="16">
        <v>775</v>
      </c>
      <c r="H2" s="3">
        <v>790.3</v>
      </c>
      <c r="I2" s="3">
        <f>G2-H2</f>
        <v>-15.299999999999955</v>
      </c>
      <c r="J2" s="3">
        <f>I2/8.5</f>
        <v>-1.7999999999999947</v>
      </c>
      <c r="K2" s="37">
        <v>42698</v>
      </c>
    </row>
    <row r="3" spans="1:11">
      <c r="A3" s="33" t="s">
        <v>71</v>
      </c>
      <c r="B3" s="33">
        <v>9629</v>
      </c>
      <c r="C3" s="34">
        <v>6073376</v>
      </c>
      <c r="D3" s="33"/>
      <c r="E3" s="35" t="s">
        <v>70</v>
      </c>
      <c r="F3" s="33" t="s">
        <v>36</v>
      </c>
      <c r="G3" s="3">
        <v>40</v>
      </c>
      <c r="H3" s="3">
        <v>40</v>
      </c>
      <c r="I3" s="3">
        <f t="shared" ref="I3:I7" si="0">G3-H3</f>
        <v>0</v>
      </c>
      <c r="J3" s="3">
        <f t="shared" ref="J3:J7" si="1">I3/8.5</f>
        <v>0</v>
      </c>
      <c r="K3" s="37">
        <v>42639</v>
      </c>
    </row>
    <row r="4" spans="1:11">
      <c r="A4" s="18" t="s">
        <v>72</v>
      </c>
      <c r="B4" s="16">
        <v>9629</v>
      </c>
      <c r="C4" s="16">
        <v>6073385</v>
      </c>
      <c r="D4" s="16"/>
      <c r="E4" s="17" t="s">
        <v>70</v>
      </c>
      <c r="F4" s="16" t="s">
        <v>36</v>
      </c>
      <c r="G4" s="3"/>
      <c r="H4" s="3">
        <v>99.5</v>
      </c>
      <c r="I4" s="3">
        <f t="shared" si="0"/>
        <v>-99.5</v>
      </c>
      <c r="J4" s="3">
        <f t="shared" si="1"/>
        <v>-11.705882352941176</v>
      </c>
      <c r="K4" s="37">
        <v>42639</v>
      </c>
    </row>
    <row r="5" spans="1:11">
      <c r="A5" s="19" t="s">
        <v>22</v>
      </c>
      <c r="B5" s="19">
        <v>9629</v>
      </c>
      <c r="C5" s="19">
        <v>9081250</v>
      </c>
      <c r="D5" s="19">
        <v>1401</v>
      </c>
      <c r="E5" s="19"/>
      <c r="F5" s="19" t="s">
        <v>37</v>
      </c>
      <c r="G5" s="3"/>
      <c r="H5" s="3">
        <v>75</v>
      </c>
      <c r="I5" s="3">
        <f t="shared" si="0"/>
        <v>-75</v>
      </c>
      <c r="J5" s="3">
        <f t="shared" si="1"/>
        <v>-8.8235294117647065</v>
      </c>
      <c r="K5" s="37">
        <v>42639</v>
      </c>
    </row>
    <row r="6" spans="1:11">
      <c r="A6" s="19" t="s">
        <v>73</v>
      </c>
      <c r="B6" s="19">
        <v>9629</v>
      </c>
      <c r="C6" s="20">
        <v>9081244</v>
      </c>
      <c r="D6" s="19">
        <v>1401</v>
      </c>
      <c r="E6" s="19"/>
      <c r="F6" s="19" t="s">
        <v>37</v>
      </c>
      <c r="G6" s="3"/>
      <c r="H6" s="3">
        <v>8.5</v>
      </c>
      <c r="I6" s="3">
        <f t="shared" si="0"/>
        <v>-8.5</v>
      </c>
      <c r="J6" s="3">
        <f t="shared" si="1"/>
        <v>-1</v>
      </c>
      <c r="K6" s="37">
        <v>42639</v>
      </c>
    </row>
    <row r="7" spans="1:11">
      <c r="A7" s="3" t="s">
        <v>154</v>
      </c>
      <c r="B7" s="3">
        <v>9629</v>
      </c>
      <c r="C7" s="3">
        <v>9081247</v>
      </c>
      <c r="D7" s="3">
        <v>1401</v>
      </c>
      <c r="E7" s="3"/>
      <c r="F7" s="19" t="s">
        <v>37</v>
      </c>
      <c r="G7" s="3">
        <v>200</v>
      </c>
      <c r="H7" s="3">
        <v>109.1</v>
      </c>
      <c r="I7" s="3">
        <f t="shared" si="0"/>
        <v>90.9</v>
      </c>
      <c r="J7" s="3">
        <f t="shared" si="1"/>
        <v>10.694117647058825</v>
      </c>
      <c r="K7" s="37">
        <v>42639</v>
      </c>
    </row>
  </sheetData>
  <sortState ref="A3:F6">
    <sortCondition ref="F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H31"/>
  <sheetViews>
    <sheetView workbookViewId="0">
      <selection activeCell="G12" sqref="G12"/>
    </sheetView>
  </sheetViews>
  <sheetFormatPr defaultRowHeight="14.4"/>
  <cols>
    <col min="2" max="2" width="16" bestFit="1" customWidth="1"/>
    <col min="3" max="3" width="41.6640625" bestFit="1" customWidth="1"/>
    <col min="4" max="4" width="24.5546875" bestFit="1" customWidth="1"/>
    <col min="5" max="5" width="26.44140625" bestFit="1" customWidth="1"/>
    <col min="6" max="6" width="29.44140625" bestFit="1" customWidth="1"/>
    <col min="7" max="7" width="15.44140625" bestFit="1" customWidth="1"/>
    <col min="8" max="8" width="26.44140625" bestFit="1" customWidth="1"/>
  </cols>
  <sheetData>
    <row r="3" spans="2:7">
      <c r="B3" s="65" t="s">
        <v>29</v>
      </c>
      <c r="C3" s="66" t="s">
        <v>30</v>
      </c>
      <c r="D3" s="65" t="s">
        <v>31</v>
      </c>
      <c r="E3" s="65"/>
      <c r="F3" s="65" t="s">
        <v>32</v>
      </c>
      <c r="G3" s="65"/>
    </row>
    <row r="4" spans="2:7">
      <c r="B4" s="65"/>
      <c r="C4" s="67"/>
      <c r="D4" s="1" t="s">
        <v>33</v>
      </c>
      <c r="E4" s="1" t="s">
        <v>34</v>
      </c>
      <c r="F4" s="1" t="s">
        <v>33</v>
      </c>
      <c r="G4" s="1" t="s">
        <v>34</v>
      </c>
    </row>
    <row r="5" spans="2:7">
      <c r="B5" s="2">
        <v>1</v>
      </c>
      <c r="C5" s="3" t="s">
        <v>35</v>
      </c>
      <c r="D5" s="2" t="s">
        <v>36</v>
      </c>
      <c r="E5" s="2" t="s">
        <v>37</v>
      </c>
      <c r="F5" s="2" t="s">
        <v>36</v>
      </c>
      <c r="G5" s="2" t="s">
        <v>37</v>
      </c>
    </row>
    <row r="6" spans="2:7">
      <c r="B6" s="2">
        <v>2</v>
      </c>
      <c r="C6" s="3" t="s">
        <v>38</v>
      </c>
      <c r="D6" s="2" t="s">
        <v>36</v>
      </c>
      <c r="E6" s="2" t="s">
        <v>37</v>
      </c>
      <c r="F6" s="2" t="s">
        <v>36</v>
      </c>
      <c r="G6" s="2" t="s">
        <v>37</v>
      </c>
    </row>
    <row r="7" spans="2:7">
      <c r="B7" s="2">
        <v>3</v>
      </c>
      <c r="C7" s="3" t="s">
        <v>39</v>
      </c>
      <c r="D7" s="2" t="s">
        <v>36</v>
      </c>
      <c r="E7" s="2" t="s">
        <v>37</v>
      </c>
      <c r="F7" s="2" t="s">
        <v>36</v>
      </c>
      <c r="G7" s="2" t="s">
        <v>37</v>
      </c>
    </row>
    <row r="8" spans="2:7">
      <c r="B8" s="2">
        <v>4</v>
      </c>
      <c r="C8" s="3" t="s">
        <v>40</v>
      </c>
      <c r="D8" s="2" t="s">
        <v>36</v>
      </c>
      <c r="E8" s="2" t="s">
        <v>37</v>
      </c>
      <c r="F8" s="2" t="s">
        <v>36</v>
      </c>
      <c r="G8" s="2" t="s">
        <v>37</v>
      </c>
    </row>
    <row r="9" spans="2:7">
      <c r="B9" s="2">
        <v>5</v>
      </c>
      <c r="C9" s="3" t="s">
        <v>41</v>
      </c>
      <c r="D9" s="2" t="s">
        <v>42</v>
      </c>
      <c r="E9" s="2" t="s">
        <v>43</v>
      </c>
      <c r="F9" s="2" t="s">
        <v>36</v>
      </c>
      <c r="G9" s="2" t="s">
        <v>37</v>
      </c>
    </row>
    <row r="10" spans="2:7">
      <c r="B10" s="2">
        <v>6</v>
      </c>
      <c r="C10" s="3" t="s">
        <v>44</v>
      </c>
      <c r="D10" s="2" t="s">
        <v>45</v>
      </c>
      <c r="E10" s="2" t="s">
        <v>45</v>
      </c>
      <c r="F10" s="2" t="s">
        <v>46</v>
      </c>
      <c r="G10" s="2" t="s">
        <v>46</v>
      </c>
    </row>
    <row r="11" spans="2:7">
      <c r="B11" s="2">
        <v>7</v>
      </c>
      <c r="C11" s="3" t="s">
        <v>16</v>
      </c>
      <c r="D11" s="2" t="s">
        <v>47</v>
      </c>
      <c r="E11" s="2" t="s">
        <v>47</v>
      </c>
      <c r="F11" s="4" t="s">
        <v>47</v>
      </c>
      <c r="G11" s="4" t="s">
        <v>47</v>
      </c>
    </row>
    <row r="12" spans="2:7">
      <c r="B12" s="2">
        <v>8</v>
      </c>
      <c r="C12" s="3" t="s">
        <v>48</v>
      </c>
      <c r="D12" s="2" t="s">
        <v>45</v>
      </c>
      <c r="E12" s="2" t="s">
        <v>45</v>
      </c>
      <c r="F12" s="2" t="s">
        <v>49</v>
      </c>
      <c r="G12" s="2" t="s">
        <v>49</v>
      </c>
    </row>
    <row r="13" spans="2:7">
      <c r="B13" s="2">
        <v>9</v>
      </c>
      <c r="C13" s="3" t="s">
        <v>50</v>
      </c>
      <c r="D13" s="2" t="s">
        <v>45</v>
      </c>
      <c r="E13" s="2" t="s">
        <v>45</v>
      </c>
      <c r="F13" s="2" t="s">
        <v>51</v>
      </c>
      <c r="G13" s="2" t="s">
        <v>51</v>
      </c>
    </row>
    <row r="14" spans="2:7">
      <c r="B14" s="2">
        <v>10</v>
      </c>
      <c r="C14" s="3" t="s">
        <v>52</v>
      </c>
      <c r="D14" s="2" t="s">
        <v>45</v>
      </c>
      <c r="E14" s="2" t="s">
        <v>45</v>
      </c>
      <c r="F14" s="2" t="s">
        <v>53</v>
      </c>
      <c r="G14" s="2" t="s">
        <v>53</v>
      </c>
    </row>
    <row r="15" spans="2:7">
      <c r="B15" s="2">
        <v>11</v>
      </c>
      <c r="C15" s="3" t="s">
        <v>54</v>
      </c>
      <c r="D15" s="2" t="s">
        <v>45</v>
      </c>
      <c r="E15" s="2" t="s">
        <v>45</v>
      </c>
      <c r="F15" s="2" t="s">
        <v>55</v>
      </c>
      <c r="G15" s="2" t="s">
        <v>55</v>
      </c>
    </row>
    <row r="16" spans="2:7">
      <c r="B16" s="2">
        <v>12</v>
      </c>
      <c r="C16" s="3" t="s">
        <v>56</v>
      </c>
      <c r="D16" s="2" t="s">
        <v>45</v>
      </c>
      <c r="E16" s="2" t="s">
        <v>45</v>
      </c>
      <c r="F16" s="2" t="s">
        <v>53</v>
      </c>
      <c r="G16" s="2" t="s">
        <v>53</v>
      </c>
    </row>
    <row r="17" spans="2:8">
      <c r="B17" s="2">
        <v>13</v>
      </c>
      <c r="C17" s="3" t="s">
        <v>57</v>
      </c>
      <c r="D17" s="2" t="s">
        <v>45</v>
      </c>
      <c r="E17" s="2" t="s">
        <v>45</v>
      </c>
      <c r="F17" s="2" t="s">
        <v>51</v>
      </c>
      <c r="G17" s="2" t="s">
        <v>51</v>
      </c>
    </row>
    <row r="18" spans="2:8">
      <c r="B18" s="2">
        <v>14</v>
      </c>
      <c r="C18" s="3" t="s">
        <v>58</v>
      </c>
      <c r="D18" s="2" t="s">
        <v>45</v>
      </c>
      <c r="E18" s="2" t="s">
        <v>45</v>
      </c>
      <c r="F18" s="2" t="s">
        <v>55</v>
      </c>
      <c r="G18" s="2" t="s">
        <v>55</v>
      </c>
    </row>
    <row r="19" spans="2:8">
      <c r="B19" s="2">
        <v>15</v>
      </c>
      <c r="C19" s="3" t="s">
        <v>59</v>
      </c>
      <c r="D19" s="2" t="s">
        <v>45</v>
      </c>
      <c r="E19" s="2" t="s">
        <v>45</v>
      </c>
      <c r="F19" s="2" t="s">
        <v>55</v>
      </c>
      <c r="G19" s="2" t="s">
        <v>55</v>
      </c>
    </row>
    <row r="20" spans="2:8">
      <c r="B20" s="2">
        <v>16</v>
      </c>
      <c r="C20" s="3" t="s">
        <v>60</v>
      </c>
      <c r="D20" s="2" t="s">
        <v>45</v>
      </c>
      <c r="E20" s="2" t="s">
        <v>45</v>
      </c>
      <c r="F20" s="2" t="s">
        <v>55</v>
      </c>
      <c r="G20" s="2" t="s">
        <v>55</v>
      </c>
    </row>
    <row r="21" spans="2:8">
      <c r="B21" s="2">
        <v>17</v>
      </c>
      <c r="C21" s="5" t="s">
        <v>61</v>
      </c>
      <c r="D21" s="2" t="s">
        <v>45</v>
      </c>
      <c r="E21" s="2" t="s">
        <v>45</v>
      </c>
      <c r="F21" s="2" t="s">
        <v>55</v>
      </c>
      <c r="G21" s="2" t="s">
        <v>55</v>
      </c>
    </row>
    <row r="22" spans="2:8">
      <c r="B22" s="2">
        <v>18</v>
      </c>
      <c r="C22" s="3" t="s">
        <v>62</v>
      </c>
      <c r="D22" s="2" t="s">
        <v>45</v>
      </c>
      <c r="E22" s="2" t="s">
        <v>45</v>
      </c>
      <c r="F22" s="2" t="s">
        <v>55</v>
      </c>
      <c r="G22" s="2" t="s">
        <v>55</v>
      </c>
    </row>
    <row r="26" spans="2:8">
      <c r="B26" s="6" t="s">
        <v>63</v>
      </c>
      <c r="C26" s="3"/>
      <c r="D26" s="3"/>
      <c r="E26" s="3"/>
      <c r="F26" s="3"/>
      <c r="G26" s="3"/>
      <c r="H26" s="3"/>
    </row>
    <row r="27" spans="2:8" ht="28.8">
      <c r="B27" s="7" t="s">
        <v>64</v>
      </c>
      <c r="C27" s="5" t="s">
        <v>61</v>
      </c>
      <c r="D27" s="3" t="s">
        <v>65</v>
      </c>
      <c r="E27" s="3" t="s">
        <v>58</v>
      </c>
      <c r="F27" s="3" t="s">
        <v>59</v>
      </c>
      <c r="G27" s="3" t="s">
        <v>60</v>
      </c>
      <c r="H27" s="3" t="s">
        <v>62</v>
      </c>
    </row>
    <row r="28" spans="2:8" ht="28.8">
      <c r="B28" s="7" t="s">
        <v>66</v>
      </c>
      <c r="C28" s="3" t="s">
        <v>52</v>
      </c>
      <c r="D28" s="3" t="s">
        <v>56</v>
      </c>
      <c r="E28" s="3"/>
      <c r="F28" s="3"/>
      <c r="G28" s="3"/>
      <c r="H28" s="3"/>
    </row>
    <row r="29" spans="2:8" ht="28.8">
      <c r="B29" s="7" t="s">
        <v>67</v>
      </c>
      <c r="C29" s="3" t="s">
        <v>50</v>
      </c>
      <c r="D29" s="3" t="s">
        <v>57</v>
      </c>
      <c r="E29" s="3"/>
      <c r="F29" s="3"/>
      <c r="G29" s="3"/>
      <c r="H29" s="3"/>
    </row>
    <row r="30" spans="2:8" ht="28.8">
      <c r="B30" s="7" t="s">
        <v>68</v>
      </c>
      <c r="C30" s="3" t="s">
        <v>44</v>
      </c>
      <c r="D30" s="3"/>
      <c r="E30" s="3"/>
      <c r="F30" s="3"/>
      <c r="G30" s="3"/>
      <c r="H30" s="3"/>
    </row>
    <row r="31" spans="2:8" ht="28.8">
      <c r="B31" s="7" t="s">
        <v>69</v>
      </c>
      <c r="C31" s="3" t="s">
        <v>48</v>
      </c>
      <c r="D31" s="3"/>
      <c r="E31" s="3"/>
      <c r="F31" s="3"/>
      <c r="G31" s="3"/>
      <c r="H31" s="3"/>
    </row>
  </sheetData>
  <mergeCells count="4">
    <mergeCell ref="B3:B4"/>
    <mergeCell ref="C3:C4"/>
    <mergeCell ref="D3:E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W55"/>
  <sheetViews>
    <sheetView workbookViewId="0">
      <selection sqref="A1:W1"/>
    </sheetView>
  </sheetViews>
  <sheetFormatPr defaultRowHeight="14.4"/>
  <cols>
    <col min="19" max="19" width="12.109375" bestFit="1" customWidth="1"/>
    <col min="20" max="20" width="9.88671875" bestFit="1" customWidth="1"/>
  </cols>
  <sheetData>
    <row r="1" spans="1:23" ht="15" thickBot="1">
      <c r="A1" s="68" t="s">
        <v>87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>
      <c r="A2" s="69" t="s">
        <v>88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3" ht="15" thickBot="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1"/>
      <c r="W3" s="71"/>
    </row>
    <row r="4" spans="1:23" ht="28.2" thickBot="1">
      <c r="A4" s="21"/>
      <c r="B4" s="80"/>
      <c r="C4" s="81"/>
      <c r="D4" s="22" t="s">
        <v>89</v>
      </c>
      <c r="E4" s="22" t="s">
        <v>90</v>
      </c>
      <c r="F4" s="22" t="s">
        <v>91</v>
      </c>
      <c r="G4" s="22" t="s">
        <v>92</v>
      </c>
      <c r="H4" s="22" t="s">
        <v>93</v>
      </c>
      <c r="I4" s="22" t="s">
        <v>94</v>
      </c>
      <c r="J4" s="22" t="s">
        <v>95</v>
      </c>
      <c r="K4" s="22" t="s">
        <v>96</v>
      </c>
      <c r="L4" s="22" t="s">
        <v>95</v>
      </c>
      <c r="M4" s="80" t="s">
        <v>97</v>
      </c>
      <c r="N4" s="82"/>
      <c r="O4" s="22" t="s">
        <v>98</v>
      </c>
      <c r="P4" s="22" t="s">
        <v>99</v>
      </c>
      <c r="Q4" s="22" t="s">
        <v>100</v>
      </c>
      <c r="R4" s="22" t="s">
        <v>101</v>
      </c>
      <c r="S4" s="22" t="s">
        <v>102</v>
      </c>
      <c r="T4" s="22" t="s">
        <v>103</v>
      </c>
      <c r="U4" s="80" t="s">
        <v>104</v>
      </c>
      <c r="V4" s="82"/>
      <c r="W4" s="23"/>
    </row>
    <row r="5" spans="1:23" ht="15" hidden="1" thickBot="1">
      <c r="A5" s="21"/>
      <c r="B5" s="80" t="s">
        <v>105</v>
      </c>
      <c r="C5" s="81"/>
      <c r="D5" s="24"/>
      <c r="E5" s="24"/>
      <c r="F5" s="24"/>
      <c r="G5" s="24"/>
      <c r="H5" s="24"/>
      <c r="I5" s="24"/>
      <c r="J5" s="24"/>
      <c r="K5" s="24"/>
      <c r="L5" s="24"/>
      <c r="M5" s="80"/>
      <c r="N5" s="82"/>
      <c r="O5" s="24"/>
      <c r="P5" s="24"/>
      <c r="Q5" s="24"/>
      <c r="R5" s="24"/>
      <c r="S5" s="24"/>
      <c r="T5" s="25">
        <v>325500</v>
      </c>
      <c r="U5" s="80" t="s">
        <v>106</v>
      </c>
      <c r="V5" s="82"/>
      <c r="W5" s="23"/>
    </row>
    <row r="6" spans="1:23" hidden="1">
      <c r="A6" s="21"/>
      <c r="B6" s="73" t="s">
        <v>107</v>
      </c>
      <c r="C6" s="70"/>
      <c r="D6" s="21"/>
      <c r="E6" s="21"/>
      <c r="F6" s="21"/>
      <c r="G6" s="21"/>
      <c r="H6" s="21"/>
      <c r="I6" s="21"/>
      <c r="J6" s="21"/>
      <c r="K6" s="21"/>
      <c r="L6" s="21"/>
      <c r="M6" s="73"/>
      <c r="N6" s="74"/>
      <c r="O6" s="21"/>
      <c r="P6" s="21"/>
      <c r="Q6" s="21"/>
      <c r="R6" s="21"/>
      <c r="S6" s="26">
        <v>42559</v>
      </c>
      <c r="T6" s="27">
        <v>29500</v>
      </c>
      <c r="U6" s="73" t="s">
        <v>108</v>
      </c>
      <c r="V6" s="74"/>
      <c r="W6" s="23"/>
    </row>
    <row r="7" spans="1:23" hidden="1">
      <c r="A7" s="21"/>
      <c r="B7" s="75">
        <v>6008518500</v>
      </c>
      <c r="C7" s="76"/>
      <c r="D7" s="77"/>
      <c r="E7" s="28" t="s">
        <v>109</v>
      </c>
      <c r="F7" s="28">
        <v>54426</v>
      </c>
      <c r="G7" s="21">
        <v>2016</v>
      </c>
      <c r="H7" s="21">
        <v>7</v>
      </c>
      <c r="I7" s="21">
        <v>1401</v>
      </c>
      <c r="J7" s="21">
        <v>9629</v>
      </c>
      <c r="K7" s="21" t="s">
        <v>110</v>
      </c>
      <c r="L7" s="21"/>
      <c r="M7" s="78">
        <v>9081250</v>
      </c>
      <c r="N7" s="79"/>
      <c r="O7" s="21"/>
      <c r="P7" s="21"/>
      <c r="Q7" s="21" t="s">
        <v>111</v>
      </c>
      <c r="R7" s="21">
        <v>911001</v>
      </c>
      <c r="S7" s="26">
        <v>42559</v>
      </c>
      <c r="T7" s="27">
        <v>2000</v>
      </c>
      <c r="U7" s="78" t="s">
        <v>112</v>
      </c>
      <c r="V7" s="79"/>
      <c r="W7" s="23"/>
    </row>
    <row r="8" spans="1:23" hidden="1">
      <c r="A8" s="21"/>
      <c r="B8" s="75">
        <v>6008518500</v>
      </c>
      <c r="C8" s="76"/>
      <c r="D8" s="77"/>
      <c r="E8" s="28" t="s">
        <v>109</v>
      </c>
      <c r="F8" s="28">
        <v>54426</v>
      </c>
      <c r="G8" s="28">
        <v>2016</v>
      </c>
      <c r="H8" s="28">
        <v>7</v>
      </c>
      <c r="I8" s="28">
        <v>8001</v>
      </c>
      <c r="J8" s="28">
        <v>9629</v>
      </c>
      <c r="K8" s="28" t="s">
        <v>110</v>
      </c>
      <c r="L8" s="28">
        <v>9629</v>
      </c>
      <c r="M8" s="75">
        <v>10</v>
      </c>
      <c r="N8" s="77"/>
      <c r="O8" s="28"/>
      <c r="P8" s="28"/>
      <c r="Q8" s="28" t="s">
        <v>111</v>
      </c>
      <c r="R8" s="28">
        <v>911088</v>
      </c>
      <c r="S8" s="29">
        <v>42559</v>
      </c>
      <c r="T8" s="30">
        <v>2000</v>
      </c>
      <c r="U8" s="75" t="s">
        <v>113</v>
      </c>
      <c r="V8" s="77"/>
      <c r="W8" s="23"/>
    </row>
    <row r="9" spans="1:23" hidden="1">
      <c r="A9" s="21"/>
      <c r="B9" s="75">
        <v>6008518500</v>
      </c>
      <c r="C9" s="76"/>
      <c r="D9" s="77"/>
      <c r="E9" s="28" t="s">
        <v>109</v>
      </c>
      <c r="F9" s="28">
        <v>54426</v>
      </c>
      <c r="G9" s="21">
        <v>2016</v>
      </c>
      <c r="H9" s="21">
        <v>7</v>
      </c>
      <c r="I9" s="21">
        <v>8001</v>
      </c>
      <c r="J9" s="21">
        <v>9629</v>
      </c>
      <c r="K9" s="21" t="s">
        <v>110</v>
      </c>
      <c r="L9" s="21">
        <v>9629</v>
      </c>
      <c r="M9" s="78">
        <v>70</v>
      </c>
      <c r="N9" s="79"/>
      <c r="O9" s="21"/>
      <c r="P9" s="21"/>
      <c r="Q9" s="21" t="s">
        <v>111</v>
      </c>
      <c r="R9" s="21">
        <v>911088</v>
      </c>
      <c r="S9" s="26">
        <v>42559</v>
      </c>
      <c r="T9" s="27">
        <v>8500</v>
      </c>
      <c r="U9" s="78" t="s">
        <v>114</v>
      </c>
      <c r="V9" s="79"/>
      <c r="W9" s="23"/>
    </row>
    <row r="10" spans="1:23">
      <c r="A10" s="21"/>
      <c r="B10" s="75">
        <v>6008518604</v>
      </c>
      <c r="C10" s="76"/>
      <c r="D10" s="77"/>
      <c r="E10" s="28" t="s">
        <v>109</v>
      </c>
      <c r="F10" s="28">
        <v>54426</v>
      </c>
      <c r="G10" s="28">
        <v>2016</v>
      </c>
      <c r="H10" s="28">
        <v>7</v>
      </c>
      <c r="I10" s="28">
        <v>1401</v>
      </c>
      <c r="J10" s="28">
        <v>9629</v>
      </c>
      <c r="K10" s="28" t="s">
        <v>110</v>
      </c>
      <c r="L10" s="28"/>
      <c r="M10" s="75"/>
      <c r="N10" s="77"/>
      <c r="O10" s="28">
        <v>6072122</v>
      </c>
      <c r="P10" s="28">
        <v>70</v>
      </c>
      <c r="Q10" s="28" t="s">
        <v>111</v>
      </c>
      <c r="R10" s="28">
        <v>911001</v>
      </c>
      <c r="S10" s="29">
        <v>42559</v>
      </c>
      <c r="T10" s="30">
        <v>17000</v>
      </c>
      <c r="U10" s="75" t="s">
        <v>115</v>
      </c>
      <c r="V10" s="77"/>
      <c r="W10" s="23"/>
    </row>
    <row r="11" spans="1:23" hidden="1">
      <c r="A11" s="21"/>
      <c r="B11" s="78" t="s">
        <v>107</v>
      </c>
      <c r="C11" s="71"/>
      <c r="D11" s="21"/>
      <c r="E11" s="21"/>
      <c r="F11" s="21"/>
      <c r="G11" s="21"/>
      <c r="H11" s="21"/>
      <c r="I11" s="21"/>
      <c r="J11" s="21"/>
      <c r="K11" s="21"/>
      <c r="L11" s="21"/>
      <c r="M11" s="78"/>
      <c r="N11" s="79"/>
      <c r="O11" s="21"/>
      <c r="P11" s="21"/>
      <c r="Q11" s="21"/>
      <c r="R11" s="21"/>
      <c r="S11" s="26">
        <v>42565</v>
      </c>
      <c r="T11" s="27">
        <v>35000</v>
      </c>
      <c r="U11" s="78" t="s">
        <v>116</v>
      </c>
      <c r="V11" s="79"/>
      <c r="W11" s="23"/>
    </row>
    <row r="12" spans="1:23">
      <c r="A12" s="21"/>
      <c r="B12" s="75">
        <v>6008522360</v>
      </c>
      <c r="C12" s="76"/>
      <c r="D12" s="77"/>
      <c r="E12" s="28" t="s">
        <v>109</v>
      </c>
      <c r="F12" s="28">
        <v>54426</v>
      </c>
      <c r="G12" s="21">
        <v>2016</v>
      </c>
      <c r="H12" s="21">
        <v>7</v>
      </c>
      <c r="I12" s="21">
        <v>1401</v>
      </c>
      <c r="J12" s="21">
        <v>9629</v>
      </c>
      <c r="K12" s="21" t="s">
        <v>110</v>
      </c>
      <c r="L12" s="21"/>
      <c r="M12" s="78"/>
      <c r="N12" s="79"/>
      <c r="O12" s="21">
        <v>6072122</v>
      </c>
      <c r="P12" s="21">
        <v>70</v>
      </c>
      <c r="Q12" s="21" t="s">
        <v>111</v>
      </c>
      <c r="R12" s="21">
        <v>911001</v>
      </c>
      <c r="S12" s="26">
        <v>42565</v>
      </c>
      <c r="T12" s="27">
        <v>17000</v>
      </c>
      <c r="U12" s="78" t="s">
        <v>115</v>
      </c>
      <c r="V12" s="79"/>
      <c r="W12" s="23"/>
    </row>
    <row r="13" spans="1:23" hidden="1">
      <c r="A13" s="21"/>
      <c r="B13" s="75">
        <v>6008522374</v>
      </c>
      <c r="C13" s="76"/>
      <c r="D13" s="77"/>
      <c r="E13" s="28" t="s">
        <v>109</v>
      </c>
      <c r="F13" s="28">
        <v>54426</v>
      </c>
      <c r="G13" s="28">
        <v>2016</v>
      </c>
      <c r="H13" s="28">
        <v>7</v>
      </c>
      <c r="I13" s="28">
        <v>1401</v>
      </c>
      <c r="J13" s="28">
        <v>9629</v>
      </c>
      <c r="K13" s="28" t="s">
        <v>110</v>
      </c>
      <c r="L13" s="28"/>
      <c r="M13" s="75">
        <v>9081250</v>
      </c>
      <c r="N13" s="77"/>
      <c r="O13" s="28"/>
      <c r="P13" s="28"/>
      <c r="Q13" s="28" t="s">
        <v>111</v>
      </c>
      <c r="R13" s="28">
        <v>911001</v>
      </c>
      <c r="S13" s="29">
        <v>42565</v>
      </c>
      <c r="T13" s="30">
        <v>2000</v>
      </c>
      <c r="U13" s="75" t="s">
        <v>112</v>
      </c>
      <c r="V13" s="77"/>
      <c r="W13" s="23"/>
    </row>
    <row r="14" spans="1:23" hidden="1">
      <c r="A14" s="21"/>
      <c r="B14" s="75">
        <v>6008522374</v>
      </c>
      <c r="C14" s="76"/>
      <c r="D14" s="77"/>
      <c r="E14" s="28" t="s">
        <v>109</v>
      </c>
      <c r="F14" s="28">
        <v>54426</v>
      </c>
      <c r="G14" s="21">
        <v>2016</v>
      </c>
      <c r="H14" s="21">
        <v>7</v>
      </c>
      <c r="I14" s="21">
        <v>8001</v>
      </c>
      <c r="J14" s="21">
        <v>9629</v>
      </c>
      <c r="K14" s="21" t="s">
        <v>110</v>
      </c>
      <c r="L14" s="21">
        <v>9629</v>
      </c>
      <c r="M14" s="78">
        <v>10</v>
      </c>
      <c r="N14" s="79"/>
      <c r="O14" s="21"/>
      <c r="P14" s="21"/>
      <c r="Q14" s="21" t="s">
        <v>111</v>
      </c>
      <c r="R14" s="21">
        <v>911088</v>
      </c>
      <c r="S14" s="26">
        <v>42565</v>
      </c>
      <c r="T14" s="21" t="s">
        <v>117</v>
      </c>
      <c r="U14" s="78" t="s">
        <v>118</v>
      </c>
      <c r="V14" s="79"/>
      <c r="W14" s="23"/>
    </row>
    <row r="15" spans="1:23" hidden="1">
      <c r="A15" s="21"/>
      <c r="B15" s="75">
        <v>6008522374</v>
      </c>
      <c r="C15" s="76"/>
      <c r="D15" s="77"/>
      <c r="E15" s="28" t="s">
        <v>109</v>
      </c>
      <c r="F15" s="28">
        <v>54426</v>
      </c>
      <c r="G15" s="28">
        <v>2016</v>
      </c>
      <c r="H15" s="28">
        <v>7</v>
      </c>
      <c r="I15" s="28">
        <v>8001</v>
      </c>
      <c r="J15" s="28">
        <v>9629</v>
      </c>
      <c r="K15" s="28" t="s">
        <v>110</v>
      </c>
      <c r="L15" s="28">
        <v>9629</v>
      </c>
      <c r="M15" s="75">
        <v>10</v>
      </c>
      <c r="N15" s="77"/>
      <c r="O15" s="28"/>
      <c r="P15" s="28"/>
      <c r="Q15" s="28" t="s">
        <v>111</v>
      </c>
      <c r="R15" s="28">
        <v>911088</v>
      </c>
      <c r="S15" s="29">
        <v>42565</v>
      </c>
      <c r="T15" s="28" t="s">
        <v>117</v>
      </c>
      <c r="U15" s="75" t="s">
        <v>118</v>
      </c>
      <c r="V15" s="77"/>
      <c r="W15" s="23"/>
    </row>
    <row r="16" spans="1:23" hidden="1">
      <c r="A16" s="21"/>
      <c r="B16" s="75">
        <v>6008522374</v>
      </c>
      <c r="C16" s="76"/>
      <c r="D16" s="77"/>
      <c r="E16" s="28" t="s">
        <v>109</v>
      </c>
      <c r="F16" s="28">
        <v>54426</v>
      </c>
      <c r="G16" s="21">
        <v>2016</v>
      </c>
      <c r="H16" s="21">
        <v>7</v>
      </c>
      <c r="I16" s="21">
        <v>8001</v>
      </c>
      <c r="J16" s="21">
        <v>9629</v>
      </c>
      <c r="K16" s="21" t="s">
        <v>110</v>
      </c>
      <c r="L16" s="21">
        <v>9629</v>
      </c>
      <c r="M16" s="78">
        <v>10</v>
      </c>
      <c r="N16" s="79"/>
      <c r="O16" s="21"/>
      <c r="P16" s="21"/>
      <c r="Q16" s="21" t="s">
        <v>111</v>
      </c>
      <c r="R16" s="21">
        <v>911088</v>
      </c>
      <c r="S16" s="26">
        <v>42565</v>
      </c>
      <c r="T16" s="27">
        <v>15000</v>
      </c>
      <c r="U16" s="78" t="s">
        <v>119</v>
      </c>
      <c r="V16" s="79"/>
      <c r="W16" s="23"/>
    </row>
    <row r="17" spans="1:23" hidden="1">
      <c r="A17" s="21"/>
      <c r="B17" s="78" t="s">
        <v>107</v>
      </c>
      <c r="C17" s="71"/>
      <c r="D17" s="21"/>
      <c r="E17" s="21"/>
      <c r="F17" s="21"/>
      <c r="G17" s="21"/>
      <c r="H17" s="21"/>
      <c r="I17" s="21"/>
      <c r="J17" s="21"/>
      <c r="K17" s="21"/>
      <c r="L17" s="21"/>
      <c r="M17" s="78"/>
      <c r="N17" s="79"/>
      <c r="O17" s="21"/>
      <c r="P17" s="21"/>
      <c r="Q17" s="21"/>
      <c r="R17" s="21"/>
      <c r="S17" s="26">
        <v>42576</v>
      </c>
      <c r="T17" s="27">
        <v>17000</v>
      </c>
      <c r="U17" s="78" t="s">
        <v>120</v>
      </c>
      <c r="V17" s="79"/>
      <c r="W17" s="23"/>
    </row>
    <row r="18" spans="1:23" hidden="1">
      <c r="A18" s="21"/>
      <c r="B18" s="75">
        <v>6008524034</v>
      </c>
      <c r="C18" s="76"/>
      <c r="D18" s="77"/>
      <c r="E18" s="28" t="s">
        <v>109</v>
      </c>
      <c r="F18" s="28">
        <v>54426</v>
      </c>
      <c r="G18" s="28">
        <v>2016</v>
      </c>
      <c r="H18" s="28">
        <v>7</v>
      </c>
      <c r="I18" s="28">
        <v>1401</v>
      </c>
      <c r="J18" s="28">
        <v>9629</v>
      </c>
      <c r="K18" s="28" t="s">
        <v>110</v>
      </c>
      <c r="L18" s="28"/>
      <c r="M18" s="75">
        <v>9081250</v>
      </c>
      <c r="N18" s="77"/>
      <c r="O18" s="28"/>
      <c r="P18" s="28"/>
      <c r="Q18" s="28" t="s">
        <v>111</v>
      </c>
      <c r="R18" s="28">
        <v>911001</v>
      </c>
      <c r="S18" s="29">
        <v>42576</v>
      </c>
      <c r="T18" s="30">
        <v>2000</v>
      </c>
      <c r="U18" s="75" t="s">
        <v>112</v>
      </c>
      <c r="V18" s="77"/>
      <c r="W18" s="23"/>
    </row>
    <row r="19" spans="1:23" hidden="1">
      <c r="A19" s="21"/>
      <c r="B19" s="75">
        <v>6008524034</v>
      </c>
      <c r="C19" s="76"/>
      <c r="D19" s="77"/>
      <c r="E19" s="28" t="s">
        <v>109</v>
      </c>
      <c r="F19" s="28">
        <v>54426</v>
      </c>
      <c r="G19" s="21">
        <v>2016</v>
      </c>
      <c r="H19" s="21">
        <v>7</v>
      </c>
      <c r="I19" s="21">
        <v>8001</v>
      </c>
      <c r="J19" s="21">
        <v>9629</v>
      </c>
      <c r="K19" s="21" t="s">
        <v>110</v>
      </c>
      <c r="L19" s="21">
        <v>9629</v>
      </c>
      <c r="M19" s="78">
        <v>10</v>
      </c>
      <c r="N19" s="79"/>
      <c r="O19" s="21"/>
      <c r="P19" s="21"/>
      <c r="Q19" s="21" t="s">
        <v>111</v>
      </c>
      <c r="R19" s="21">
        <v>911088</v>
      </c>
      <c r="S19" s="26">
        <v>42576</v>
      </c>
      <c r="T19" s="27">
        <v>8500</v>
      </c>
      <c r="U19" s="78" t="s">
        <v>114</v>
      </c>
      <c r="V19" s="79"/>
      <c r="W19" s="23"/>
    </row>
    <row r="20" spans="1:23">
      <c r="A20" s="21"/>
      <c r="B20" s="75">
        <v>6008524035</v>
      </c>
      <c r="C20" s="76"/>
      <c r="D20" s="77"/>
      <c r="E20" s="28" t="s">
        <v>109</v>
      </c>
      <c r="F20" s="28">
        <v>54426</v>
      </c>
      <c r="G20" s="28">
        <v>2016</v>
      </c>
      <c r="H20" s="28">
        <v>7</v>
      </c>
      <c r="I20" s="28">
        <v>1401</v>
      </c>
      <c r="J20" s="28">
        <v>9629</v>
      </c>
      <c r="K20" s="28" t="s">
        <v>110</v>
      </c>
      <c r="L20" s="28"/>
      <c r="M20" s="75"/>
      <c r="N20" s="77"/>
      <c r="O20" s="28">
        <v>6072122</v>
      </c>
      <c r="P20" s="28">
        <v>70</v>
      </c>
      <c r="Q20" s="28" t="s">
        <v>111</v>
      </c>
      <c r="R20" s="28">
        <v>911001</v>
      </c>
      <c r="S20" s="29">
        <v>42576</v>
      </c>
      <c r="T20" s="30">
        <v>6500</v>
      </c>
      <c r="U20" s="75" t="s">
        <v>121</v>
      </c>
      <c r="V20" s="77"/>
      <c r="W20" s="23"/>
    </row>
    <row r="21" spans="1:23" hidden="1">
      <c r="A21" s="21"/>
      <c r="B21" s="78" t="s">
        <v>107</v>
      </c>
      <c r="C21" s="71"/>
      <c r="D21" s="21"/>
      <c r="E21" s="21"/>
      <c r="F21" s="21"/>
      <c r="G21" s="21"/>
      <c r="H21" s="21"/>
      <c r="I21" s="21"/>
      <c r="J21" s="21"/>
      <c r="K21" s="21"/>
      <c r="L21" s="21"/>
      <c r="M21" s="78"/>
      <c r="N21" s="79"/>
      <c r="O21" s="21"/>
      <c r="P21" s="21"/>
      <c r="Q21" s="21"/>
      <c r="R21" s="21"/>
      <c r="S21" s="26">
        <v>42578</v>
      </c>
      <c r="T21" s="27">
        <v>54500</v>
      </c>
      <c r="U21" s="78" t="s">
        <v>122</v>
      </c>
      <c r="V21" s="79"/>
      <c r="W21" s="23"/>
    </row>
    <row r="22" spans="1:23">
      <c r="A22" s="21"/>
      <c r="B22" s="75">
        <v>6008525157</v>
      </c>
      <c r="C22" s="76"/>
      <c r="D22" s="77"/>
      <c r="E22" s="28" t="s">
        <v>109</v>
      </c>
      <c r="F22" s="28">
        <v>54426</v>
      </c>
      <c r="G22" s="21">
        <v>2016</v>
      </c>
      <c r="H22" s="21">
        <v>7</v>
      </c>
      <c r="I22" s="21">
        <v>1401</v>
      </c>
      <c r="J22" s="21">
        <v>9629</v>
      </c>
      <c r="K22" s="21" t="s">
        <v>110</v>
      </c>
      <c r="L22" s="21"/>
      <c r="M22" s="78"/>
      <c r="N22" s="79"/>
      <c r="O22" s="21">
        <v>6072122</v>
      </c>
      <c r="P22" s="21">
        <v>70</v>
      </c>
      <c r="Q22" s="21" t="s">
        <v>111</v>
      </c>
      <c r="R22" s="21">
        <v>911001</v>
      </c>
      <c r="S22" s="26">
        <v>42578</v>
      </c>
      <c r="T22" s="27">
        <v>19000</v>
      </c>
      <c r="U22" s="78" t="s">
        <v>123</v>
      </c>
      <c r="V22" s="79"/>
      <c r="W22" s="23"/>
    </row>
    <row r="23" spans="1:23" hidden="1">
      <c r="A23" s="21"/>
      <c r="B23" s="75">
        <v>6008525158</v>
      </c>
      <c r="C23" s="76"/>
      <c r="D23" s="77"/>
      <c r="E23" s="28" t="s">
        <v>109</v>
      </c>
      <c r="F23" s="28">
        <v>54426</v>
      </c>
      <c r="G23" s="28">
        <v>2016</v>
      </c>
      <c r="H23" s="28">
        <v>7</v>
      </c>
      <c r="I23" s="28">
        <v>1401</v>
      </c>
      <c r="J23" s="28">
        <v>9629</v>
      </c>
      <c r="K23" s="28" t="s">
        <v>110</v>
      </c>
      <c r="L23" s="28"/>
      <c r="M23" s="75">
        <v>9081250</v>
      </c>
      <c r="N23" s="77"/>
      <c r="O23" s="28"/>
      <c r="P23" s="28"/>
      <c r="Q23" s="28" t="s">
        <v>111</v>
      </c>
      <c r="R23" s="28">
        <v>911001</v>
      </c>
      <c r="S23" s="29">
        <v>42578</v>
      </c>
      <c r="T23" s="30">
        <v>2000</v>
      </c>
      <c r="U23" s="75" t="s">
        <v>112</v>
      </c>
      <c r="V23" s="77"/>
      <c r="W23" s="23"/>
    </row>
    <row r="24" spans="1:23" hidden="1">
      <c r="A24" s="21"/>
      <c r="B24" s="75">
        <v>6008525158</v>
      </c>
      <c r="C24" s="76"/>
      <c r="D24" s="77"/>
      <c r="E24" s="28" t="s">
        <v>109</v>
      </c>
      <c r="F24" s="28">
        <v>54426</v>
      </c>
      <c r="G24" s="21">
        <v>2016</v>
      </c>
      <c r="H24" s="21">
        <v>7</v>
      </c>
      <c r="I24" s="21">
        <v>8001</v>
      </c>
      <c r="J24" s="21">
        <v>9629</v>
      </c>
      <c r="K24" s="21" t="s">
        <v>110</v>
      </c>
      <c r="L24" s="21">
        <v>9629</v>
      </c>
      <c r="M24" s="78">
        <v>10</v>
      </c>
      <c r="N24" s="79"/>
      <c r="O24" s="21"/>
      <c r="P24" s="21"/>
      <c r="Q24" s="21" t="s">
        <v>111</v>
      </c>
      <c r="R24" s="21">
        <v>911088</v>
      </c>
      <c r="S24" s="26">
        <v>42578</v>
      </c>
      <c r="T24" s="27">
        <v>20500</v>
      </c>
      <c r="U24" s="78" t="s">
        <v>124</v>
      </c>
      <c r="V24" s="79"/>
      <c r="W24" s="23"/>
    </row>
    <row r="25" spans="1:23" hidden="1">
      <c r="A25" s="21"/>
      <c r="B25" s="75">
        <v>6008525158</v>
      </c>
      <c r="C25" s="76"/>
      <c r="D25" s="77"/>
      <c r="E25" s="28" t="s">
        <v>109</v>
      </c>
      <c r="F25" s="28">
        <v>54426</v>
      </c>
      <c r="G25" s="28">
        <v>2016</v>
      </c>
      <c r="H25" s="28">
        <v>7</v>
      </c>
      <c r="I25" s="28">
        <v>8001</v>
      </c>
      <c r="J25" s="28">
        <v>9629</v>
      </c>
      <c r="K25" s="28" t="s">
        <v>110</v>
      </c>
      <c r="L25" s="28">
        <v>9629</v>
      </c>
      <c r="M25" s="75">
        <v>10</v>
      </c>
      <c r="N25" s="77"/>
      <c r="O25" s="28"/>
      <c r="P25" s="28"/>
      <c r="Q25" s="28" t="s">
        <v>111</v>
      </c>
      <c r="R25" s="28">
        <v>911088</v>
      </c>
      <c r="S25" s="29">
        <v>42578</v>
      </c>
      <c r="T25" s="30">
        <v>1000</v>
      </c>
      <c r="U25" s="75" t="s">
        <v>125</v>
      </c>
      <c r="V25" s="77"/>
      <c r="W25" s="23"/>
    </row>
    <row r="26" spans="1:23">
      <c r="A26" s="21"/>
      <c r="B26" s="75">
        <v>6008525159</v>
      </c>
      <c r="C26" s="76"/>
      <c r="D26" s="77"/>
      <c r="E26" s="28" t="s">
        <v>109</v>
      </c>
      <c r="F26" s="28">
        <v>54426</v>
      </c>
      <c r="G26" s="21">
        <v>2016</v>
      </c>
      <c r="H26" s="21">
        <v>7</v>
      </c>
      <c r="I26" s="21">
        <v>1401</v>
      </c>
      <c r="J26" s="21">
        <v>9629</v>
      </c>
      <c r="K26" s="21" t="s">
        <v>110</v>
      </c>
      <c r="L26" s="21"/>
      <c r="M26" s="78"/>
      <c r="N26" s="79"/>
      <c r="O26" s="21">
        <v>6072122</v>
      </c>
      <c r="P26" s="21">
        <v>70</v>
      </c>
      <c r="Q26" s="21" t="s">
        <v>111</v>
      </c>
      <c r="R26" s="21">
        <v>911001</v>
      </c>
      <c r="S26" s="26">
        <v>42578</v>
      </c>
      <c r="T26" s="27">
        <v>4000</v>
      </c>
      <c r="U26" s="78" t="s">
        <v>126</v>
      </c>
      <c r="V26" s="79"/>
      <c r="W26" s="23"/>
    </row>
    <row r="27" spans="1:23" hidden="1">
      <c r="A27" s="21"/>
      <c r="B27" s="75">
        <v>6008525164</v>
      </c>
      <c r="C27" s="76"/>
      <c r="D27" s="77"/>
      <c r="E27" s="28" t="s">
        <v>109</v>
      </c>
      <c r="F27" s="28">
        <v>54426</v>
      </c>
      <c r="G27" s="28">
        <v>2016</v>
      </c>
      <c r="H27" s="28">
        <v>7</v>
      </c>
      <c r="I27" s="28">
        <v>1401</v>
      </c>
      <c r="J27" s="28">
        <v>9629</v>
      </c>
      <c r="K27" s="28" t="s">
        <v>110</v>
      </c>
      <c r="L27" s="28"/>
      <c r="M27" s="75"/>
      <c r="N27" s="77"/>
      <c r="O27" s="28">
        <v>6073376</v>
      </c>
      <c r="P27" s="28">
        <v>20</v>
      </c>
      <c r="Q27" s="28" t="s">
        <v>111</v>
      </c>
      <c r="R27" s="28">
        <v>911001</v>
      </c>
      <c r="S27" s="29">
        <v>42578</v>
      </c>
      <c r="T27" s="30">
        <v>8000</v>
      </c>
      <c r="U27" s="75" t="s">
        <v>127</v>
      </c>
      <c r="V27" s="77"/>
      <c r="W27" s="23"/>
    </row>
    <row r="28" spans="1:23" hidden="1">
      <c r="A28" s="21"/>
      <c r="B28" s="78" t="s">
        <v>107</v>
      </c>
      <c r="C28" s="71"/>
      <c r="D28" s="21"/>
      <c r="E28" s="21"/>
      <c r="F28" s="21"/>
      <c r="G28" s="21"/>
      <c r="H28" s="21"/>
      <c r="I28" s="21"/>
      <c r="J28" s="21"/>
      <c r="K28" s="21"/>
      <c r="L28" s="21"/>
      <c r="M28" s="78"/>
      <c r="N28" s="79"/>
      <c r="O28" s="21"/>
      <c r="P28" s="21"/>
      <c r="Q28" s="21"/>
      <c r="R28" s="21"/>
      <c r="S28" s="26">
        <v>42590</v>
      </c>
      <c r="T28" s="27">
        <v>25500</v>
      </c>
      <c r="U28" s="78" t="s">
        <v>128</v>
      </c>
      <c r="V28" s="79"/>
      <c r="W28" s="23"/>
    </row>
    <row r="29" spans="1:23">
      <c r="A29" s="21"/>
      <c r="B29" s="75">
        <v>6008532583</v>
      </c>
      <c r="C29" s="76"/>
      <c r="D29" s="77"/>
      <c r="E29" s="28" t="s">
        <v>109</v>
      </c>
      <c r="F29" s="28">
        <v>54426</v>
      </c>
      <c r="G29" s="21">
        <v>2016</v>
      </c>
      <c r="H29" s="21">
        <v>8</v>
      </c>
      <c r="I29" s="21">
        <v>1401</v>
      </c>
      <c r="J29" s="21">
        <v>9629</v>
      </c>
      <c r="K29" s="21" t="s">
        <v>110</v>
      </c>
      <c r="L29" s="21"/>
      <c r="M29" s="78"/>
      <c r="N29" s="79"/>
      <c r="O29" s="21">
        <v>6072122</v>
      </c>
      <c r="P29" s="21">
        <v>70</v>
      </c>
      <c r="Q29" s="21" t="s">
        <v>111</v>
      </c>
      <c r="R29" s="21">
        <v>911001</v>
      </c>
      <c r="S29" s="26">
        <v>42590</v>
      </c>
      <c r="T29" s="27">
        <v>8500</v>
      </c>
      <c r="U29" s="78" t="s">
        <v>129</v>
      </c>
      <c r="V29" s="79"/>
      <c r="W29" s="23"/>
    </row>
    <row r="30" spans="1:23" hidden="1">
      <c r="A30" s="21"/>
      <c r="B30" s="75">
        <v>6008532584</v>
      </c>
      <c r="C30" s="76"/>
      <c r="D30" s="77"/>
      <c r="E30" s="28" t="s">
        <v>109</v>
      </c>
      <c r="F30" s="28">
        <v>54426</v>
      </c>
      <c r="G30" s="28">
        <v>2016</v>
      </c>
      <c r="H30" s="28">
        <v>8</v>
      </c>
      <c r="I30" s="28">
        <v>1401</v>
      </c>
      <c r="J30" s="28">
        <v>9629</v>
      </c>
      <c r="K30" s="28" t="s">
        <v>110</v>
      </c>
      <c r="L30" s="28"/>
      <c r="M30" s="75"/>
      <c r="N30" s="77"/>
      <c r="O30" s="28">
        <v>6073385</v>
      </c>
      <c r="P30" s="28">
        <v>20</v>
      </c>
      <c r="Q30" s="28" t="s">
        <v>111</v>
      </c>
      <c r="R30" s="28">
        <v>911001</v>
      </c>
      <c r="S30" s="29">
        <v>42590</v>
      </c>
      <c r="T30" s="30">
        <v>14000</v>
      </c>
      <c r="U30" s="75" t="s">
        <v>130</v>
      </c>
      <c r="V30" s="77"/>
      <c r="W30" s="23"/>
    </row>
    <row r="31" spans="1:23" hidden="1">
      <c r="A31" s="21"/>
      <c r="B31" s="75">
        <v>6008532586</v>
      </c>
      <c r="C31" s="76"/>
      <c r="D31" s="77"/>
      <c r="E31" s="28" t="s">
        <v>109</v>
      </c>
      <c r="F31" s="28">
        <v>54426</v>
      </c>
      <c r="G31" s="21">
        <v>2016</v>
      </c>
      <c r="H31" s="21">
        <v>8</v>
      </c>
      <c r="I31" s="21">
        <v>1401</v>
      </c>
      <c r="J31" s="21">
        <v>9629</v>
      </c>
      <c r="K31" s="21" t="s">
        <v>110</v>
      </c>
      <c r="L31" s="21"/>
      <c r="M31" s="78">
        <v>9081250</v>
      </c>
      <c r="N31" s="79"/>
      <c r="O31" s="21"/>
      <c r="P31" s="21"/>
      <c r="Q31" s="21" t="s">
        <v>111</v>
      </c>
      <c r="R31" s="21">
        <v>911001</v>
      </c>
      <c r="S31" s="26">
        <v>42590</v>
      </c>
      <c r="T31" s="27">
        <v>2000</v>
      </c>
      <c r="U31" s="78" t="s">
        <v>112</v>
      </c>
      <c r="V31" s="79"/>
      <c r="W31" s="23"/>
    </row>
    <row r="32" spans="1:23" hidden="1">
      <c r="A32" s="21"/>
      <c r="B32" s="75">
        <v>6008532586</v>
      </c>
      <c r="C32" s="76"/>
      <c r="D32" s="77"/>
      <c r="E32" s="28" t="s">
        <v>109</v>
      </c>
      <c r="F32" s="28">
        <v>54426</v>
      </c>
      <c r="G32" s="28">
        <v>2016</v>
      </c>
      <c r="H32" s="28">
        <v>8</v>
      </c>
      <c r="I32" s="28">
        <v>8001</v>
      </c>
      <c r="J32" s="28">
        <v>9629</v>
      </c>
      <c r="K32" s="28" t="s">
        <v>110</v>
      </c>
      <c r="L32" s="28">
        <v>9629</v>
      </c>
      <c r="M32" s="75">
        <v>10</v>
      </c>
      <c r="N32" s="77"/>
      <c r="O32" s="28"/>
      <c r="P32" s="28"/>
      <c r="Q32" s="28" t="s">
        <v>111</v>
      </c>
      <c r="R32" s="28">
        <v>911088</v>
      </c>
      <c r="S32" s="29">
        <v>42590</v>
      </c>
      <c r="T32" s="30">
        <v>1000</v>
      </c>
      <c r="U32" s="75" t="s">
        <v>125</v>
      </c>
      <c r="V32" s="77"/>
      <c r="W32" s="23"/>
    </row>
    <row r="33" spans="1:23" hidden="1">
      <c r="A33" s="21"/>
      <c r="B33" s="78" t="s">
        <v>107</v>
      </c>
      <c r="C33" s="71"/>
      <c r="D33" s="21"/>
      <c r="E33" s="21"/>
      <c r="F33" s="21"/>
      <c r="G33" s="21"/>
      <c r="H33" s="21"/>
      <c r="I33" s="21"/>
      <c r="J33" s="21"/>
      <c r="K33" s="21"/>
      <c r="L33" s="21"/>
      <c r="M33" s="78"/>
      <c r="N33" s="79"/>
      <c r="O33" s="21"/>
      <c r="P33" s="21"/>
      <c r="Q33" s="21"/>
      <c r="R33" s="21"/>
      <c r="S33" s="26">
        <v>42594</v>
      </c>
      <c r="T33" s="27">
        <v>42500</v>
      </c>
      <c r="U33" s="78" t="s">
        <v>131</v>
      </c>
      <c r="V33" s="79"/>
      <c r="W33" s="23"/>
    </row>
    <row r="34" spans="1:23">
      <c r="A34" s="21"/>
      <c r="B34" s="75">
        <v>6008537477</v>
      </c>
      <c r="C34" s="76"/>
      <c r="D34" s="77"/>
      <c r="E34" s="28" t="s">
        <v>109</v>
      </c>
      <c r="F34" s="28">
        <v>54426</v>
      </c>
      <c r="G34" s="21">
        <v>2016</v>
      </c>
      <c r="H34" s="21">
        <v>8</v>
      </c>
      <c r="I34" s="21">
        <v>1401</v>
      </c>
      <c r="J34" s="21">
        <v>9629</v>
      </c>
      <c r="K34" s="21" t="s">
        <v>110</v>
      </c>
      <c r="L34" s="21"/>
      <c r="M34" s="78"/>
      <c r="N34" s="79"/>
      <c r="O34" s="21">
        <v>6072122</v>
      </c>
      <c r="P34" s="21">
        <v>70</v>
      </c>
      <c r="Q34" s="21" t="s">
        <v>111</v>
      </c>
      <c r="R34" s="21">
        <v>911001</v>
      </c>
      <c r="S34" s="26">
        <v>42594</v>
      </c>
      <c r="T34" s="27">
        <v>18000</v>
      </c>
      <c r="U34" s="78" t="s">
        <v>132</v>
      </c>
      <c r="V34" s="79"/>
      <c r="W34" s="23"/>
    </row>
    <row r="35" spans="1:23" hidden="1">
      <c r="A35" s="21"/>
      <c r="B35" s="75">
        <v>6008537479</v>
      </c>
      <c r="C35" s="76"/>
      <c r="D35" s="77"/>
      <c r="E35" s="28" t="s">
        <v>109</v>
      </c>
      <c r="F35" s="28">
        <v>54426</v>
      </c>
      <c r="G35" s="28">
        <v>2016</v>
      </c>
      <c r="H35" s="28">
        <v>8</v>
      </c>
      <c r="I35" s="28">
        <v>1401</v>
      </c>
      <c r="J35" s="28">
        <v>9629</v>
      </c>
      <c r="K35" s="28" t="s">
        <v>110</v>
      </c>
      <c r="L35" s="28"/>
      <c r="M35" s="75"/>
      <c r="N35" s="77"/>
      <c r="O35" s="28">
        <v>6073385</v>
      </c>
      <c r="P35" s="28">
        <v>20</v>
      </c>
      <c r="Q35" s="28" t="s">
        <v>111</v>
      </c>
      <c r="R35" s="28">
        <v>911001</v>
      </c>
      <c r="S35" s="29">
        <v>42594</v>
      </c>
      <c r="T35" s="30">
        <v>17000</v>
      </c>
      <c r="U35" s="75" t="s">
        <v>115</v>
      </c>
      <c r="V35" s="77"/>
      <c r="W35" s="23"/>
    </row>
    <row r="36" spans="1:23" hidden="1">
      <c r="A36" s="21"/>
      <c r="B36" s="75">
        <v>6008537480</v>
      </c>
      <c r="C36" s="76"/>
      <c r="D36" s="77"/>
      <c r="E36" s="28" t="s">
        <v>109</v>
      </c>
      <c r="F36" s="28">
        <v>54426</v>
      </c>
      <c r="G36" s="21">
        <v>2016</v>
      </c>
      <c r="H36" s="21">
        <v>8</v>
      </c>
      <c r="I36" s="21">
        <v>1401</v>
      </c>
      <c r="J36" s="21">
        <v>9629</v>
      </c>
      <c r="K36" s="21" t="s">
        <v>110</v>
      </c>
      <c r="L36" s="21"/>
      <c r="M36" s="78"/>
      <c r="N36" s="79"/>
      <c r="O36" s="21">
        <v>6073376</v>
      </c>
      <c r="P36" s="21">
        <v>20</v>
      </c>
      <c r="Q36" s="21" t="s">
        <v>111</v>
      </c>
      <c r="R36" s="21">
        <v>911001</v>
      </c>
      <c r="S36" s="26">
        <v>42594</v>
      </c>
      <c r="T36" s="27">
        <v>4000</v>
      </c>
      <c r="U36" s="78" t="s">
        <v>126</v>
      </c>
      <c r="V36" s="79"/>
      <c r="W36" s="23"/>
    </row>
    <row r="37" spans="1:23" hidden="1">
      <c r="A37" s="21"/>
      <c r="B37" s="75">
        <v>6008537492</v>
      </c>
      <c r="C37" s="76"/>
      <c r="D37" s="77"/>
      <c r="E37" s="28" t="s">
        <v>109</v>
      </c>
      <c r="F37" s="28">
        <v>54426</v>
      </c>
      <c r="G37" s="28">
        <v>2016</v>
      </c>
      <c r="H37" s="28">
        <v>8</v>
      </c>
      <c r="I37" s="28">
        <v>1401</v>
      </c>
      <c r="J37" s="28">
        <v>9629</v>
      </c>
      <c r="K37" s="28" t="s">
        <v>110</v>
      </c>
      <c r="L37" s="28"/>
      <c r="M37" s="75">
        <v>9081250</v>
      </c>
      <c r="N37" s="77"/>
      <c r="O37" s="28"/>
      <c r="P37" s="28"/>
      <c r="Q37" s="28" t="s">
        <v>111</v>
      </c>
      <c r="R37" s="28">
        <v>911001</v>
      </c>
      <c r="S37" s="29">
        <v>42594</v>
      </c>
      <c r="T37" s="30">
        <v>2000</v>
      </c>
      <c r="U37" s="75" t="s">
        <v>112</v>
      </c>
      <c r="V37" s="77"/>
      <c r="W37" s="23"/>
    </row>
    <row r="38" spans="1:23" hidden="1">
      <c r="A38" s="21"/>
      <c r="B38" s="75">
        <v>6008537492</v>
      </c>
      <c r="C38" s="76"/>
      <c r="D38" s="77"/>
      <c r="E38" s="28" t="s">
        <v>109</v>
      </c>
      <c r="F38" s="28">
        <v>54426</v>
      </c>
      <c r="G38" s="21">
        <v>2016</v>
      </c>
      <c r="H38" s="21">
        <v>8</v>
      </c>
      <c r="I38" s="21">
        <v>8001</v>
      </c>
      <c r="J38" s="21">
        <v>9629</v>
      </c>
      <c r="K38" s="21" t="s">
        <v>110</v>
      </c>
      <c r="L38" s="21">
        <v>9629</v>
      </c>
      <c r="M38" s="78">
        <v>10</v>
      </c>
      <c r="N38" s="79"/>
      <c r="O38" s="21"/>
      <c r="P38" s="21"/>
      <c r="Q38" s="21" t="s">
        <v>111</v>
      </c>
      <c r="R38" s="21">
        <v>911088</v>
      </c>
      <c r="S38" s="26">
        <v>42594</v>
      </c>
      <c r="T38" s="27">
        <v>1500</v>
      </c>
      <c r="U38" s="78" t="s">
        <v>133</v>
      </c>
      <c r="V38" s="79"/>
      <c r="W38" s="23"/>
    </row>
    <row r="39" spans="1:23" hidden="1">
      <c r="A39" s="21"/>
      <c r="B39" s="78" t="s">
        <v>107</v>
      </c>
      <c r="C39" s="71"/>
      <c r="D39" s="21"/>
      <c r="E39" s="21"/>
      <c r="F39" s="21"/>
      <c r="G39" s="21"/>
      <c r="H39" s="21"/>
      <c r="I39" s="21"/>
      <c r="J39" s="21"/>
      <c r="K39" s="21"/>
      <c r="L39" s="21"/>
      <c r="M39" s="78"/>
      <c r="N39" s="79"/>
      <c r="O39" s="21"/>
      <c r="P39" s="21"/>
      <c r="Q39" s="21"/>
      <c r="R39" s="21"/>
      <c r="S39" s="26">
        <v>42601</v>
      </c>
      <c r="T39" s="27">
        <v>23500</v>
      </c>
      <c r="U39" s="78" t="s">
        <v>134</v>
      </c>
      <c r="V39" s="79"/>
      <c r="W39" s="23"/>
    </row>
    <row r="40" spans="1:23" hidden="1">
      <c r="A40" s="21"/>
      <c r="B40" s="75">
        <v>6008546628</v>
      </c>
      <c r="C40" s="76"/>
      <c r="D40" s="77"/>
      <c r="E40" s="28" t="s">
        <v>109</v>
      </c>
      <c r="F40" s="28">
        <v>54426</v>
      </c>
      <c r="G40" s="28">
        <v>2016</v>
      </c>
      <c r="H40" s="28">
        <v>8</v>
      </c>
      <c r="I40" s="28">
        <v>1401</v>
      </c>
      <c r="J40" s="28">
        <v>9629</v>
      </c>
      <c r="K40" s="28" t="s">
        <v>110</v>
      </c>
      <c r="L40" s="28"/>
      <c r="M40" s="75">
        <v>9081250</v>
      </c>
      <c r="N40" s="77"/>
      <c r="O40" s="28"/>
      <c r="P40" s="28"/>
      <c r="Q40" s="28" t="s">
        <v>111</v>
      </c>
      <c r="R40" s="28">
        <v>911001</v>
      </c>
      <c r="S40" s="29">
        <v>42601</v>
      </c>
      <c r="T40" s="30">
        <v>2000</v>
      </c>
      <c r="U40" s="75" t="s">
        <v>112</v>
      </c>
      <c r="V40" s="77"/>
      <c r="W40" s="23"/>
    </row>
    <row r="41" spans="1:23" hidden="1">
      <c r="A41" s="21"/>
      <c r="B41" s="75">
        <v>6008546628</v>
      </c>
      <c r="C41" s="76"/>
      <c r="D41" s="77"/>
      <c r="E41" s="28" t="s">
        <v>109</v>
      </c>
      <c r="F41" s="28">
        <v>54426</v>
      </c>
      <c r="G41" s="21">
        <v>2016</v>
      </c>
      <c r="H41" s="21">
        <v>8</v>
      </c>
      <c r="I41" s="21">
        <v>8001</v>
      </c>
      <c r="J41" s="21">
        <v>9629</v>
      </c>
      <c r="K41" s="21" t="s">
        <v>110</v>
      </c>
      <c r="L41" s="21">
        <v>9629</v>
      </c>
      <c r="M41" s="78">
        <v>10</v>
      </c>
      <c r="N41" s="79"/>
      <c r="O41" s="21"/>
      <c r="P41" s="21"/>
      <c r="Q41" s="21" t="s">
        <v>111</v>
      </c>
      <c r="R41" s="21">
        <v>911088</v>
      </c>
      <c r="S41" s="26">
        <v>42601</v>
      </c>
      <c r="T41" s="27">
        <v>1500</v>
      </c>
      <c r="U41" s="78" t="s">
        <v>133</v>
      </c>
      <c r="V41" s="79"/>
      <c r="W41" s="23"/>
    </row>
    <row r="42" spans="1:23" hidden="1">
      <c r="A42" s="21"/>
      <c r="B42" s="75">
        <v>6008546628</v>
      </c>
      <c r="C42" s="76"/>
      <c r="D42" s="77"/>
      <c r="E42" s="28" t="s">
        <v>109</v>
      </c>
      <c r="F42" s="28">
        <v>54426</v>
      </c>
      <c r="G42" s="28">
        <v>2016</v>
      </c>
      <c r="H42" s="28">
        <v>8</v>
      </c>
      <c r="I42" s="28">
        <v>8001</v>
      </c>
      <c r="J42" s="28">
        <v>9629</v>
      </c>
      <c r="K42" s="28" t="s">
        <v>110</v>
      </c>
      <c r="L42" s="28">
        <v>9629</v>
      </c>
      <c r="M42" s="75">
        <v>10</v>
      </c>
      <c r="N42" s="77"/>
      <c r="O42" s="28"/>
      <c r="P42" s="28"/>
      <c r="Q42" s="28" t="s">
        <v>111</v>
      </c>
      <c r="R42" s="28">
        <v>911088</v>
      </c>
      <c r="S42" s="29">
        <v>42601</v>
      </c>
      <c r="T42" s="28" t="s">
        <v>117</v>
      </c>
      <c r="U42" s="75" t="s">
        <v>118</v>
      </c>
      <c r="V42" s="77"/>
      <c r="W42" s="23"/>
    </row>
    <row r="43" spans="1:23" hidden="1">
      <c r="A43" s="21"/>
      <c r="B43" s="75">
        <v>6008546628</v>
      </c>
      <c r="C43" s="76"/>
      <c r="D43" s="77"/>
      <c r="E43" s="28" t="s">
        <v>109</v>
      </c>
      <c r="F43" s="28">
        <v>54426</v>
      </c>
      <c r="G43" s="21">
        <v>2016</v>
      </c>
      <c r="H43" s="21">
        <v>8</v>
      </c>
      <c r="I43" s="21">
        <v>8001</v>
      </c>
      <c r="J43" s="21">
        <v>9629</v>
      </c>
      <c r="K43" s="21" t="s">
        <v>110</v>
      </c>
      <c r="L43" s="21">
        <v>9629</v>
      </c>
      <c r="M43" s="78">
        <v>70</v>
      </c>
      <c r="N43" s="79"/>
      <c r="O43" s="21"/>
      <c r="P43" s="21"/>
      <c r="Q43" s="21" t="s">
        <v>111</v>
      </c>
      <c r="R43" s="21">
        <v>911088</v>
      </c>
      <c r="S43" s="26">
        <v>42601</v>
      </c>
      <c r="T43" s="27">
        <v>4000</v>
      </c>
      <c r="U43" s="78" t="s">
        <v>135</v>
      </c>
      <c r="V43" s="79"/>
      <c r="W43" s="23"/>
    </row>
    <row r="44" spans="1:23" hidden="1">
      <c r="A44" s="21"/>
      <c r="B44" s="75">
        <v>6008546629</v>
      </c>
      <c r="C44" s="76"/>
      <c r="D44" s="77"/>
      <c r="E44" s="28" t="s">
        <v>109</v>
      </c>
      <c r="F44" s="28">
        <v>54426</v>
      </c>
      <c r="G44" s="28">
        <v>2016</v>
      </c>
      <c r="H44" s="28">
        <v>8</v>
      </c>
      <c r="I44" s="28">
        <v>1401</v>
      </c>
      <c r="J44" s="28">
        <v>9629</v>
      </c>
      <c r="K44" s="28" t="s">
        <v>110</v>
      </c>
      <c r="L44" s="28"/>
      <c r="M44" s="75"/>
      <c r="N44" s="77"/>
      <c r="O44" s="28">
        <v>6073385</v>
      </c>
      <c r="P44" s="28">
        <v>20</v>
      </c>
      <c r="Q44" s="28" t="s">
        <v>111</v>
      </c>
      <c r="R44" s="28">
        <v>911001</v>
      </c>
      <c r="S44" s="29">
        <v>42601</v>
      </c>
      <c r="T44" s="30">
        <v>7000</v>
      </c>
      <c r="U44" s="75" t="s">
        <v>136</v>
      </c>
      <c r="V44" s="77"/>
      <c r="W44" s="23"/>
    </row>
    <row r="45" spans="1:23">
      <c r="A45" s="21"/>
      <c r="B45" s="75">
        <v>6008546631</v>
      </c>
      <c r="C45" s="76"/>
      <c r="D45" s="77"/>
      <c r="E45" s="28" t="s">
        <v>109</v>
      </c>
      <c r="F45" s="28">
        <v>54426</v>
      </c>
      <c r="G45" s="21">
        <v>2016</v>
      </c>
      <c r="H45" s="21">
        <v>8</v>
      </c>
      <c r="I45" s="21">
        <v>1401</v>
      </c>
      <c r="J45" s="21">
        <v>9629</v>
      </c>
      <c r="K45" s="21" t="s">
        <v>110</v>
      </c>
      <c r="L45" s="21"/>
      <c r="M45" s="78"/>
      <c r="N45" s="79"/>
      <c r="O45" s="21">
        <v>6072122</v>
      </c>
      <c r="P45" s="21">
        <v>70</v>
      </c>
      <c r="Q45" s="21" t="s">
        <v>111</v>
      </c>
      <c r="R45" s="21">
        <v>911001</v>
      </c>
      <c r="S45" s="26">
        <v>42601</v>
      </c>
      <c r="T45" s="27">
        <v>8500</v>
      </c>
      <c r="U45" s="78" t="s">
        <v>129</v>
      </c>
      <c r="V45" s="79"/>
      <c r="W45" s="23"/>
    </row>
    <row r="46" spans="1:23" hidden="1">
      <c r="A46" s="21"/>
      <c r="B46" s="78" t="s">
        <v>107</v>
      </c>
      <c r="C46" s="71"/>
      <c r="D46" s="21"/>
      <c r="E46" s="21"/>
      <c r="F46" s="21"/>
      <c r="G46" s="21"/>
      <c r="H46" s="21"/>
      <c r="I46" s="21"/>
      <c r="J46" s="21"/>
      <c r="K46" s="21"/>
      <c r="L46" s="21"/>
      <c r="M46" s="78"/>
      <c r="N46" s="79"/>
      <c r="O46" s="21"/>
      <c r="P46" s="21"/>
      <c r="Q46" s="21"/>
      <c r="R46" s="21"/>
      <c r="S46" s="26">
        <v>42604</v>
      </c>
      <c r="T46" s="27">
        <v>2000</v>
      </c>
      <c r="U46" s="78" t="s">
        <v>112</v>
      </c>
      <c r="V46" s="79"/>
      <c r="W46" s="23"/>
    </row>
    <row r="47" spans="1:23">
      <c r="A47" s="21"/>
      <c r="B47" s="75">
        <v>6008547487</v>
      </c>
      <c r="C47" s="76"/>
      <c r="D47" s="77"/>
      <c r="E47" s="28" t="s">
        <v>109</v>
      </c>
      <c r="F47" s="28">
        <v>54426</v>
      </c>
      <c r="G47" s="28">
        <v>2016</v>
      </c>
      <c r="H47" s="28">
        <v>8</v>
      </c>
      <c r="I47" s="28">
        <v>1401</v>
      </c>
      <c r="J47" s="28">
        <v>9629</v>
      </c>
      <c r="K47" s="28" t="s">
        <v>110</v>
      </c>
      <c r="L47" s="28"/>
      <c r="M47" s="75"/>
      <c r="N47" s="77"/>
      <c r="O47" s="28">
        <v>6072122</v>
      </c>
      <c r="P47" s="28">
        <v>70</v>
      </c>
      <c r="Q47" s="28" t="s">
        <v>111</v>
      </c>
      <c r="R47" s="28">
        <v>911001</v>
      </c>
      <c r="S47" s="29">
        <v>42604</v>
      </c>
      <c r="T47" s="30">
        <v>2000</v>
      </c>
      <c r="U47" s="75" t="s">
        <v>112</v>
      </c>
      <c r="V47" s="77"/>
      <c r="W47" s="23"/>
    </row>
    <row r="48" spans="1:23" hidden="1">
      <c r="A48" s="21"/>
      <c r="B48" s="78" t="s">
        <v>107</v>
      </c>
      <c r="C48" s="71"/>
      <c r="D48" s="21"/>
      <c r="E48" s="21"/>
      <c r="F48" s="21"/>
      <c r="G48" s="21"/>
      <c r="H48" s="21"/>
      <c r="I48" s="21"/>
      <c r="J48" s="21"/>
      <c r="K48" s="21"/>
      <c r="L48" s="21"/>
      <c r="M48" s="78"/>
      <c r="N48" s="79"/>
      <c r="O48" s="21"/>
      <c r="P48" s="21"/>
      <c r="Q48" s="21"/>
      <c r="R48" s="21"/>
      <c r="S48" s="26">
        <v>42608</v>
      </c>
      <c r="T48" s="27">
        <v>96000</v>
      </c>
      <c r="U48" s="78" t="s">
        <v>137</v>
      </c>
      <c r="V48" s="79"/>
      <c r="W48" s="23"/>
    </row>
    <row r="49" spans="1:23" hidden="1">
      <c r="A49" s="21"/>
      <c r="B49" s="75">
        <v>6008556116</v>
      </c>
      <c r="C49" s="76"/>
      <c r="D49" s="77"/>
      <c r="E49" s="28" t="s">
        <v>109</v>
      </c>
      <c r="F49" s="28">
        <v>54426</v>
      </c>
      <c r="G49" s="21">
        <v>2016</v>
      </c>
      <c r="H49" s="21">
        <v>8</v>
      </c>
      <c r="I49" s="21">
        <v>1401</v>
      </c>
      <c r="J49" s="21">
        <v>9629</v>
      </c>
      <c r="K49" s="21" t="s">
        <v>110</v>
      </c>
      <c r="L49" s="21"/>
      <c r="M49" s="78">
        <v>9081250</v>
      </c>
      <c r="N49" s="79"/>
      <c r="O49" s="21"/>
      <c r="P49" s="21"/>
      <c r="Q49" s="21" t="s">
        <v>111</v>
      </c>
      <c r="R49" s="21">
        <v>911001</v>
      </c>
      <c r="S49" s="26">
        <v>42608</v>
      </c>
      <c r="T49" s="27">
        <v>4000</v>
      </c>
      <c r="U49" s="78" t="s">
        <v>126</v>
      </c>
      <c r="V49" s="79"/>
      <c r="W49" s="23"/>
    </row>
    <row r="50" spans="1:23" hidden="1">
      <c r="A50" s="21"/>
      <c r="B50" s="75">
        <v>6008556116</v>
      </c>
      <c r="C50" s="76"/>
      <c r="D50" s="77"/>
      <c r="E50" s="28" t="s">
        <v>109</v>
      </c>
      <c r="F50" s="28">
        <v>54426</v>
      </c>
      <c r="G50" s="28">
        <v>2016</v>
      </c>
      <c r="H50" s="28">
        <v>8</v>
      </c>
      <c r="I50" s="28">
        <v>8001</v>
      </c>
      <c r="J50" s="28">
        <v>9629</v>
      </c>
      <c r="K50" s="28" t="s">
        <v>110</v>
      </c>
      <c r="L50" s="28">
        <v>9629</v>
      </c>
      <c r="M50" s="75">
        <v>30</v>
      </c>
      <c r="N50" s="77"/>
      <c r="O50" s="28"/>
      <c r="P50" s="28"/>
      <c r="Q50" s="28" t="s">
        <v>111</v>
      </c>
      <c r="R50" s="28">
        <v>911088</v>
      </c>
      <c r="S50" s="29">
        <v>42608</v>
      </c>
      <c r="T50" s="28" t="s">
        <v>117</v>
      </c>
      <c r="U50" s="75" t="s">
        <v>118</v>
      </c>
      <c r="V50" s="77"/>
      <c r="W50" s="23"/>
    </row>
    <row r="51" spans="1:23">
      <c r="A51" s="21"/>
      <c r="B51" s="75">
        <v>6008556128</v>
      </c>
      <c r="C51" s="76"/>
      <c r="D51" s="77"/>
      <c r="E51" s="28" t="s">
        <v>109</v>
      </c>
      <c r="F51" s="28">
        <v>54426</v>
      </c>
      <c r="G51" s="21">
        <v>2016</v>
      </c>
      <c r="H51" s="21">
        <v>8</v>
      </c>
      <c r="I51" s="21">
        <v>1401</v>
      </c>
      <c r="J51" s="21">
        <v>9629</v>
      </c>
      <c r="K51" s="21" t="s">
        <v>110</v>
      </c>
      <c r="L51" s="21"/>
      <c r="M51" s="78"/>
      <c r="N51" s="79"/>
      <c r="O51" s="21">
        <v>6072122</v>
      </c>
      <c r="P51" s="21">
        <v>70</v>
      </c>
      <c r="Q51" s="21" t="s">
        <v>111</v>
      </c>
      <c r="R51" s="21">
        <v>911001</v>
      </c>
      <c r="S51" s="26">
        <v>42608</v>
      </c>
      <c r="T51" s="27">
        <v>15000</v>
      </c>
      <c r="U51" s="78" t="s">
        <v>138</v>
      </c>
      <c r="V51" s="79"/>
      <c r="W51" s="23"/>
    </row>
    <row r="52" spans="1:23" hidden="1">
      <c r="A52" s="21"/>
      <c r="B52" s="75">
        <v>6008556129</v>
      </c>
      <c r="C52" s="76"/>
      <c r="D52" s="77"/>
      <c r="E52" s="28" t="s">
        <v>109</v>
      </c>
      <c r="F52" s="28">
        <v>20</v>
      </c>
      <c r="G52" s="28">
        <v>2016</v>
      </c>
      <c r="H52" s="28">
        <v>8</v>
      </c>
      <c r="I52" s="28">
        <v>1401</v>
      </c>
      <c r="J52" s="28">
        <v>9629</v>
      </c>
      <c r="K52" s="28" t="s">
        <v>110</v>
      </c>
      <c r="L52" s="28"/>
      <c r="M52" s="75"/>
      <c r="N52" s="77"/>
      <c r="O52" s="28">
        <v>6073376</v>
      </c>
      <c r="P52" s="28">
        <v>20</v>
      </c>
      <c r="Q52" s="28" t="s">
        <v>111</v>
      </c>
      <c r="R52" s="28">
        <v>911001</v>
      </c>
      <c r="S52" s="29">
        <v>42608</v>
      </c>
      <c r="T52" s="30">
        <v>28000</v>
      </c>
      <c r="U52" s="75" t="s">
        <v>139</v>
      </c>
      <c r="V52" s="77"/>
      <c r="W52" s="23"/>
    </row>
    <row r="53" spans="1:23" hidden="1">
      <c r="A53" s="21"/>
      <c r="B53" s="75">
        <v>6008556132</v>
      </c>
      <c r="C53" s="76"/>
      <c r="D53" s="77"/>
      <c r="E53" s="28" t="s">
        <v>109</v>
      </c>
      <c r="F53" s="28">
        <v>54426</v>
      </c>
      <c r="G53" s="21">
        <v>2016</v>
      </c>
      <c r="H53" s="21">
        <v>8</v>
      </c>
      <c r="I53" s="21">
        <v>1401</v>
      </c>
      <c r="J53" s="21">
        <v>9629</v>
      </c>
      <c r="K53" s="21" t="s">
        <v>110</v>
      </c>
      <c r="L53" s="21"/>
      <c r="M53" s="78"/>
      <c r="N53" s="79"/>
      <c r="O53" s="21">
        <v>6073385</v>
      </c>
      <c r="P53" s="21">
        <v>20</v>
      </c>
      <c r="Q53" s="21" t="s">
        <v>111</v>
      </c>
      <c r="R53" s="21">
        <v>911001</v>
      </c>
      <c r="S53" s="26">
        <v>42608</v>
      </c>
      <c r="T53" s="27">
        <v>20500</v>
      </c>
      <c r="U53" s="78" t="s">
        <v>140</v>
      </c>
      <c r="V53" s="79"/>
      <c r="W53" s="23"/>
    </row>
    <row r="54" spans="1:23" ht="15" hidden="1" thickBot="1">
      <c r="A54" s="21"/>
      <c r="B54" s="83">
        <v>6008556231</v>
      </c>
      <c r="C54" s="68"/>
      <c r="D54" s="84"/>
      <c r="E54" s="24" t="s">
        <v>109</v>
      </c>
      <c r="F54" s="24">
        <v>54426</v>
      </c>
      <c r="G54" s="24">
        <v>2016</v>
      </c>
      <c r="H54" s="24">
        <v>8</v>
      </c>
      <c r="I54" s="24">
        <v>1401</v>
      </c>
      <c r="J54" s="24">
        <v>9629</v>
      </c>
      <c r="K54" s="24" t="s">
        <v>110</v>
      </c>
      <c r="L54" s="24"/>
      <c r="M54" s="83"/>
      <c r="N54" s="84"/>
      <c r="O54" s="24">
        <v>6073376</v>
      </c>
      <c r="P54" s="24">
        <v>20</v>
      </c>
      <c r="Q54" s="24" t="s">
        <v>111</v>
      </c>
      <c r="R54" s="24">
        <v>911001</v>
      </c>
      <c r="S54" s="31">
        <v>42608</v>
      </c>
      <c r="T54" s="25">
        <v>28000</v>
      </c>
      <c r="U54" s="83" t="s">
        <v>139</v>
      </c>
      <c r="V54" s="84"/>
      <c r="W54" s="23"/>
    </row>
    <row r="55" spans="1:2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</sheetData>
  <autoFilter ref="B4:V54">
    <filterColumn colId="0" showButton="0"/>
    <filterColumn colId="11" showButton="0"/>
    <filterColumn colId="13">
      <filters>
        <filter val="6072122"/>
      </filters>
    </filterColumn>
    <filterColumn colId="19" showButton="0"/>
  </autoFilter>
  <mergeCells count="159">
    <mergeCell ref="B54:D54"/>
    <mergeCell ref="M54:N54"/>
    <mergeCell ref="U54:V54"/>
    <mergeCell ref="B52:D52"/>
    <mergeCell ref="M52:N52"/>
    <mergeCell ref="U52:V52"/>
    <mergeCell ref="B53:D53"/>
    <mergeCell ref="M53:N53"/>
    <mergeCell ref="U53:V53"/>
    <mergeCell ref="B50:D50"/>
    <mergeCell ref="M50:N50"/>
    <mergeCell ref="U50:V50"/>
    <mergeCell ref="B51:D51"/>
    <mergeCell ref="M51:N51"/>
    <mergeCell ref="U51:V51"/>
    <mergeCell ref="B48:C48"/>
    <mergeCell ref="M48:N48"/>
    <mergeCell ref="U48:V48"/>
    <mergeCell ref="B49:D49"/>
    <mergeCell ref="M49:N49"/>
    <mergeCell ref="U49:V49"/>
    <mergeCell ref="B46:C46"/>
    <mergeCell ref="M46:N46"/>
    <mergeCell ref="U46:V46"/>
    <mergeCell ref="B47:D47"/>
    <mergeCell ref="M47:N47"/>
    <mergeCell ref="U47:V47"/>
    <mergeCell ref="B44:D44"/>
    <mergeCell ref="M44:N44"/>
    <mergeCell ref="U44:V44"/>
    <mergeCell ref="B45:D45"/>
    <mergeCell ref="M45:N45"/>
    <mergeCell ref="U45:V45"/>
    <mergeCell ref="B42:D42"/>
    <mergeCell ref="M42:N42"/>
    <mergeCell ref="U42:V42"/>
    <mergeCell ref="B43:D43"/>
    <mergeCell ref="M43:N43"/>
    <mergeCell ref="U43:V43"/>
    <mergeCell ref="B40:D40"/>
    <mergeCell ref="M40:N40"/>
    <mergeCell ref="U40:V40"/>
    <mergeCell ref="B41:D41"/>
    <mergeCell ref="M41:N41"/>
    <mergeCell ref="U41:V41"/>
    <mergeCell ref="B38:D38"/>
    <mergeCell ref="M38:N38"/>
    <mergeCell ref="U38:V38"/>
    <mergeCell ref="B39:C39"/>
    <mergeCell ref="M39:N39"/>
    <mergeCell ref="U39:V39"/>
    <mergeCell ref="B36:D36"/>
    <mergeCell ref="M36:N36"/>
    <mergeCell ref="U36:V36"/>
    <mergeCell ref="B37:D37"/>
    <mergeCell ref="M37:N37"/>
    <mergeCell ref="U37:V37"/>
    <mergeCell ref="B34:D34"/>
    <mergeCell ref="M34:N34"/>
    <mergeCell ref="U34:V34"/>
    <mergeCell ref="B35:D35"/>
    <mergeCell ref="M35:N35"/>
    <mergeCell ref="U35:V35"/>
    <mergeCell ref="B32:D32"/>
    <mergeCell ref="M32:N32"/>
    <mergeCell ref="U32:V32"/>
    <mergeCell ref="B33:C33"/>
    <mergeCell ref="M33:N33"/>
    <mergeCell ref="U33:V33"/>
    <mergeCell ref="B30:D30"/>
    <mergeCell ref="M30:N30"/>
    <mergeCell ref="U30:V30"/>
    <mergeCell ref="B31:D31"/>
    <mergeCell ref="M31:N31"/>
    <mergeCell ref="U31:V31"/>
    <mergeCell ref="B28:C28"/>
    <mergeCell ref="M28:N28"/>
    <mergeCell ref="U28:V28"/>
    <mergeCell ref="B29:D29"/>
    <mergeCell ref="M29:N29"/>
    <mergeCell ref="U29:V29"/>
    <mergeCell ref="B26:D26"/>
    <mergeCell ref="M26:N26"/>
    <mergeCell ref="U26:V26"/>
    <mergeCell ref="B27:D27"/>
    <mergeCell ref="M27:N27"/>
    <mergeCell ref="U27:V27"/>
    <mergeCell ref="B24:D24"/>
    <mergeCell ref="M24:N24"/>
    <mergeCell ref="U24:V24"/>
    <mergeCell ref="B25:D25"/>
    <mergeCell ref="M25:N25"/>
    <mergeCell ref="U25:V25"/>
    <mergeCell ref="B22:D22"/>
    <mergeCell ref="M22:N22"/>
    <mergeCell ref="U22:V22"/>
    <mergeCell ref="B23:D23"/>
    <mergeCell ref="M23:N23"/>
    <mergeCell ref="U23:V23"/>
    <mergeCell ref="B20:D20"/>
    <mergeCell ref="M20:N20"/>
    <mergeCell ref="U20:V20"/>
    <mergeCell ref="B21:C21"/>
    <mergeCell ref="M21:N21"/>
    <mergeCell ref="U21:V21"/>
    <mergeCell ref="B18:D18"/>
    <mergeCell ref="M18:N18"/>
    <mergeCell ref="U18:V18"/>
    <mergeCell ref="B19:D19"/>
    <mergeCell ref="M19:N19"/>
    <mergeCell ref="U19:V19"/>
    <mergeCell ref="B16:D16"/>
    <mergeCell ref="M16:N16"/>
    <mergeCell ref="U16:V16"/>
    <mergeCell ref="B17:C17"/>
    <mergeCell ref="M17:N17"/>
    <mergeCell ref="U17:V17"/>
    <mergeCell ref="B14:D14"/>
    <mergeCell ref="M14:N14"/>
    <mergeCell ref="U14:V14"/>
    <mergeCell ref="B15:D15"/>
    <mergeCell ref="M15:N15"/>
    <mergeCell ref="U15:V15"/>
    <mergeCell ref="B12:D12"/>
    <mergeCell ref="M12:N12"/>
    <mergeCell ref="U12:V12"/>
    <mergeCell ref="B13:D13"/>
    <mergeCell ref="M13:N13"/>
    <mergeCell ref="U13:V13"/>
    <mergeCell ref="B10:D10"/>
    <mergeCell ref="M10:N10"/>
    <mergeCell ref="U10:V10"/>
    <mergeCell ref="B11:C11"/>
    <mergeCell ref="M11:N11"/>
    <mergeCell ref="U11:V11"/>
    <mergeCell ref="B8:D8"/>
    <mergeCell ref="M8:N8"/>
    <mergeCell ref="U8:V8"/>
    <mergeCell ref="B9:D9"/>
    <mergeCell ref="M9:N9"/>
    <mergeCell ref="U9:V9"/>
    <mergeCell ref="B7:D7"/>
    <mergeCell ref="M7:N7"/>
    <mergeCell ref="U7:V7"/>
    <mergeCell ref="B4:C4"/>
    <mergeCell ref="M4:N4"/>
    <mergeCell ref="U4:V4"/>
    <mergeCell ref="B5:C5"/>
    <mergeCell ref="M5:N5"/>
    <mergeCell ref="U5:V5"/>
    <mergeCell ref="A1:W1"/>
    <mergeCell ref="A2:M2"/>
    <mergeCell ref="N2:W2"/>
    <mergeCell ref="A3:B3"/>
    <mergeCell ref="C3:U3"/>
    <mergeCell ref="V3:W3"/>
    <mergeCell ref="B6:C6"/>
    <mergeCell ref="M6:N6"/>
    <mergeCell ref="U6:V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 Sheet</vt:lpstr>
      <vt:lpstr>Time Balance</vt:lpstr>
      <vt:lpstr>Billing2017</vt:lpstr>
      <vt:lpstr>Billing2016</vt:lpstr>
      <vt:lpstr>Sheet1</vt:lpstr>
      <vt:lpstr>Categories</vt:lpstr>
      <vt:lpstr>Sheet2</vt:lpstr>
    </vt:vector>
  </TitlesOfParts>
  <Company>GKN Aerospace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YY54426</dc:creator>
  <cp:lastModifiedBy>YY54426</cp:lastModifiedBy>
  <dcterms:created xsi:type="dcterms:W3CDTF">2016-07-21T04:50:28Z</dcterms:created>
  <dcterms:modified xsi:type="dcterms:W3CDTF">2017-07-24T05:44:05Z</dcterms:modified>
</cp:coreProperties>
</file>