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075" windowHeight="5070"/>
  </bookViews>
  <sheets>
    <sheet name="Mortgage Calculator" sheetId="1" r:id="rId1"/>
  </sheets>
  <definedNames>
    <definedName name="_xlnm.Print_Area" localSheetId="0">'Mortgage Calculator'!$A:$N</definedName>
  </definedNames>
  <calcPr calcId="145621"/>
</workbook>
</file>

<file path=xl/calcChain.xml><?xml version="1.0" encoding="utf-8"?>
<calcChain xmlns="http://schemas.openxmlformats.org/spreadsheetml/2006/main">
  <c r="L7" i="1" l="1"/>
  <c r="Z14" i="1"/>
  <c r="Z13" i="1"/>
  <c r="Z12" i="1"/>
  <c r="O9" i="1"/>
  <c r="Z15" i="1" l="1"/>
  <c r="W13" i="1"/>
  <c r="X12" i="1"/>
  <c r="V12" i="1"/>
  <c r="W14" i="1"/>
  <c r="X14" i="1" s="1"/>
  <c r="U14" i="1"/>
  <c r="V14" i="1" s="1"/>
  <c r="U13" i="1"/>
  <c r="U15" i="1" s="1"/>
  <c r="W15" i="1" l="1"/>
  <c r="X13" i="1"/>
  <c r="X15" i="1" s="1"/>
  <c r="V13" i="1"/>
  <c r="V15" i="1" s="1"/>
  <c r="L4" i="1"/>
  <c r="L3" i="1" s="1"/>
  <c r="B8" i="1" s="1"/>
  <c r="S250" i="1" l="1"/>
  <c r="S252" i="1"/>
  <c r="S254" i="1"/>
  <c r="S256" i="1"/>
  <c r="S258" i="1"/>
  <c r="S260" i="1"/>
  <c r="S262" i="1"/>
  <c r="S264" i="1"/>
  <c r="S266" i="1"/>
  <c r="S268" i="1"/>
  <c r="S270" i="1"/>
  <c r="S272" i="1"/>
  <c r="S274" i="1"/>
  <c r="S276" i="1"/>
  <c r="S278" i="1"/>
  <c r="S280" i="1"/>
  <c r="S282" i="1"/>
  <c r="S284" i="1"/>
  <c r="S286" i="1"/>
  <c r="S288" i="1"/>
  <c r="S290" i="1"/>
  <c r="S292" i="1"/>
  <c r="S294" i="1"/>
  <c r="S296" i="1"/>
  <c r="S298" i="1"/>
  <c r="S300" i="1"/>
  <c r="S302" i="1"/>
  <c r="S304" i="1"/>
  <c r="S306" i="1"/>
  <c r="S308" i="1"/>
  <c r="S310" i="1"/>
  <c r="S312" i="1"/>
  <c r="S314" i="1"/>
  <c r="S316" i="1"/>
  <c r="S318" i="1"/>
  <c r="S320" i="1"/>
  <c r="S322" i="1"/>
  <c r="S324" i="1"/>
  <c r="S326" i="1"/>
  <c r="S328" i="1"/>
  <c r="S330" i="1"/>
  <c r="S332" i="1"/>
  <c r="S334" i="1"/>
  <c r="S336" i="1"/>
  <c r="S338" i="1"/>
  <c r="S340" i="1"/>
  <c r="S342" i="1"/>
  <c r="S344" i="1"/>
  <c r="S346" i="1"/>
  <c r="S348" i="1"/>
  <c r="S350" i="1"/>
  <c r="S352" i="1"/>
  <c r="S354" i="1"/>
  <c r="S356" i="1"/>
  <c r="S358" i="1"/>
  <c r="S360" i="1"/>
  <c r="S362" i="1"/>
  <c r="S364" i="1"/>
  <c r="S366" i="1"/>
  <c r="S368" i="1"/>
  <c r="S370" i="1"/>
  <c r="S372" i="1"/>
  <c r="S374" i="1"/>
  <c r="S376" i="1"/>
  <c r="S378" i="1"/>
  <c r="S380" i="1"/>
  <c r="S382" i="1"/>
  <c r="S384" i="1"/>
  <c r="S386" i="1"/>
  <c r="S388" i="1"/>
  <c r="S390" i="1"/>
  <c r="S392" i="1"/>
  <c r="S394" i="1"/>
  <c r="S396" i="1"/>
  <c r="S398" i="1"/>
  <c r="S400" i="1"/>
  <c r="S402" i="1"/>
  <c r="S404" i="1"/>
  <c r="S406" i="1"/>
  <c r="S408" i="1"/>
  <c r="S410" i="1"/>
  <c r="S412" i="1"/>
  <c r="S414" i="1"/>
  <c r="S416" i="1"/>
  <c r="S418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1" i="1"/>
  <c r="S423" i="1"/>
  <c r="S425" i="1"/>
  <c r="S427" i="1"/>
  <c r="S429" i="1"/>
  <c r="S431" i="1"/>
  <c r="S433" i="1"/>
  <c r="S435" i="1"/>
  <c r="S437" i="1"/>
  <c r="S439" i="1"/>
  <c r="S441" i="1"/>
  <c r="S443" i="1"/>
  <c r="S445" i="1"/>
  <c r="S447" i="1"/>
  <c r="S449" i="1"/>
  <c r="S451" i="1"/>
  <c r="S453" i="1"/>
  <c r="S455" i="1"/>
  <c r="S457" i="1"/>
  <c r="S459" i="1"/>
  <c r="S461" i="1"/>
  <c r="S463" i="1"/>
  <c r="S465" i="1"/>
  <c r="S467" i="1"/>
  <c r="S469" i="1"/>
  <c r="S471" i="1"/>
  <c r="S473" i="1"/>
  <c r="S475" i="1"/>
  <c r="S477" i="1"/>
  <c r="S479" i="1"/>
  <c r="S481" i="1"/>
  <c r="S483" i="1"/>
  <c r="S485" i="1"/>
  <c r="S487" i="1"/>
  <c r="S489" i="1"/>
  <c r="S491" i="1"/>
  <c r="S493" i="1"/>
  <c r="S495" i="1"/>
  <c r="S497" i="1"/>
  <c r="S499" i="1"/>
  <c r="S501" i="1"/>
  <c r="S503" i="1"/>
  <c r="S505" i="1"/>
  <c r="S507" i="1"/>
  <c r="S509" i="1"/>
  <c r="S511" i="1"/>
  <c r="S513" i="1"/>
  <c r="S515" i="1"/>
  <c r="S517" i="1"/>
  <c r="S519" i="1"/>
  <c r="S521" i="1"/>
  <c r="S523" i="1"/>
  <c r="S525" i="1"/>
  <c r="S527" i="1"/>
  <c r="S529" i="1"/>
  <c r="S531" i="1"/>
  <c r="S533" i="1"/>
  <c r="S535" i="1"/>
  <c r="S537" i="1"/>
  <c r="S539" i="1"/>
  <c r="S541" i="1"/>
  <c r="S543" i="1"/>
  <c r="S545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255" i="1"/>
  <c r="S271" i="1"/>
  <c r="S287" i="1"/>
  <c r="S303" i="1"/>
  <c r="S319" i="1"/>
  <c r="S335" i="1"/>
  <c r="S351" i="1"/>
  <c r="S367" i="1"/>
  <c r="S383" i="1"/>
  <c r="S399" i="1"/>
  <c r="S415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253" i="1"/>
  <c r="S269" i="1"/>
  <c r="S285" i="1"/>
  <c r="S301" i="1"/>
  <c r="S317" i="1"/>
  <c r="S333" i="1"/>
  <c r="S349" i="1"/>
  <c r="S365" i="1"/>
  <c r="S381" i="1"/>
  <c r="S397" i="1"/>
  <c r="S413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47" i="1"/>
  <c r="S549" i="1"/>
  <c r="S551" i="1"/>
  <c r="S553" i="1"/>
  <c r="S555" i="1"/>
  <c r="S557" i="1"/>
  <c r="S559" i="1"/>
  <c r="S561" i="1"/>
  <c r="S563" i="1"/>
  <c r="S565" i="1"/>
  <c r="S567" i="1"/>
  <c r="S569" i="1"/>
  <c r="S571" i="1"/>
  <c r="S573" i="1"/>
  <c r="S575" i="1"/>
  <c r="S577" i="1"/>
  <c r="S579" i="1"/>
  <c r="S581" i="1"/>
  <c r="S583" i="1"/>
  <c r="S585" i="1"/>
  <c r="S587" i="1"/>
  <c r="S589" i="1"/>
  <c r="S591" i="1"/>
  <c r="S593" i="1"/>
  <c r="S595" i="1"/>
  <c r="S597" i="1"/>
  <c r="S599" i="1"/>
  <c r="S601" i="1"/>
  <c r="S603" i="1"/>
  <c r="S605" i="1"/>
  <c r="S607" i="1"/>
  <c r="S609" i="1"/>
  <c r="S611" i="1"/>
  <c r="S613" i="1"/>
  <c r="S615" i="1"/>
  <c r="S617" i="1"/>
  <c r="S619" i="1"/>
  <c r="S621" i="1"/>
  <c r="S623" i="1"/>
  <c r="S625" i="1"/>
  <c r="S627" i="1"/>
  <c r="S629" i="1"/>
  <c r="S631" i="1"/>
  <c r="S633" i="1"/>
  <c r="S635" i="1"/>
  <c r="S637" i="1"/>
  <c r="S639" i="1"/>
  <c r="S641" i="1"/>
  <c r="S643" i="1"/>
  <c r="S645" i="1"/>
  <c r="S647" i="1"/>
  <c r="S649" i="1"/>
  <c r="S651" i="1"/>
  <c r="S653" i="1"/>
  <c r="S655" i="1"/>
  <c r="S657" i="1"/>
  <c r="S659" i="1"/>
  <c r="S661" i="1"/>
  <c r="S263" i="1"/>
  <c r="S295" i="1"/>
  <c r="S327" i="1"/>
  <c r="S359" i="1"/>
  <c r="S391" i="1"/>
  <c r="S420" i="1"/>
  <c r="S436" i="1"/>
  <c r="S452" i="1"/>
  <c r="S468" i="1"/>
  <c r="S484" i="1"/>
  <c r="S500" i="1"/>
  <c r="S516" i="1"/>
  <c r="S532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277" i="1"/>
  <c r="S309" i="1"/>
  <c r="S341" i="1"/>
  <c r="S373" i="1"/>
  <c r="S405" i="1"/>
  <c r="S426" i="1"/>
  <c r="S458" i="1"/>
  <c r="S490" i="1"/>
  <c r="S506" i="1"/>
  <c r="S550" i="1"/>
  <c r="S566" i="1"/>
  <c r="S590" i="1"/>
  <c r="S606" i="1"/>
  <c r="S614" i="1"/>
  <c r="S630" i="1"/>
  <c r="S646" i="1"/>
  <c r="S662" i="1"/>
  <c r="S666" i="1"/>
  <c r="S670" i="1"/>
  <c r="S674" i="1"/>
  <c r="S678" i="1"/>
  <c r="S682" i="1"/>
  <c r="S686" i="1"/>
  <c r="S690" i="1"/>
  <c r="S694" i="1"/>
  <c r="S698" i="1"/>
  <c r="S702" i="1"/>
  <c r="S706" i="1"/>
  <c r="S710" i="1"/>
  <c r="S714" i="1"/>
  <c r="S720" i="1"/>
  <c r="S724" i="1"/>
  <c r="S728" i="1"/>
  <c r="S261" i="1"/>
  <c r="S293" i="1"/>
  <c r="S325" i="1"/>
  <c r="S357" i="1"/>
  <c r="S389" i="1"/>
  <c r="S434" i="1"/>
  <c r="S450" i="1"/>
  <c r="S466" i="1"/>
  <c r="S482" i="1"/>
  <c r="S498" i="1"/>
  <c r="S514" i="1"/>
  <c r="S530" i="1"/>
  <c r="S546" i="1"/>
  <c r="S554" i="1"/>
  <c r="S562" i="1"/>
  <c r="S570" i="1"/>
  <c r="S578" i="1"/>
  <c r="S586" i="1"/>
  <c r="S594" i="1"/>
  <c r="S602" i="1"/>
  <c r="S610" i="1"/>
  <c r="S618" i="1"/>
  <c r="S626" i="1"/>
  <c r="S634" i="1"/>
  <c r="S642" i="1"/>
  <c r="S650" i="1"/>
  <c r="S658" i="1"/>
  <c r="S663" i="1"/>
  <c r="S665" i="1"/>
  <c r="S667" i="1"/>
  <c r="S669" i="1"/>
  <c r="S671" i="1"/>
  <c r="S673" i="1"/>
  <c r="S675" i="1"/>
  <c r="S677" i="1"/>
  <c r="S679" i="1"/>
  <c r="S681" i="1"/>
  <c r="S683" i="1"/>
  <c r="S685" i="1"/>
  <c r="S687" i="1"/>
  <c r="S689" i="1"/>
  <c r="S691" i="1"/>
  <c r="S693" i="1"/>
  <c r="S695" i="1"/>
  <c r="S697" i="1"/>
  <c r="S699" i="1"/>
  <c r="S701" i="1"/>
  <c r="S703" i="1"/>
  <c r="S705" i="1"/>
  <c r="S707" i="1"/>
  <c r="S709" i="1"/>
  <c r="S711" i="1"/>
  <c r="S713" i="1"/>
  <c r="S715" i="1"/>
  <c r="S717" i="1"/>
  <c r="S719" i="1"/>
  <c r="S721" i="1"/>
  <c r="S723" i="1"/>
  <c r="S725" i="1"/>
  <c r="S727" i="1"/>
  <c r="S729" i="1"/>
  <c r="S279" i="1"/>
  <c r="S311" i="1"/>
  <c r="S343" i="1"/>
  <c r="S375" i="1"/>
  <c r="S407" i="1"/>
  <c r="S428" i="1"/>
  <c r="S444" i="1"/>
  <c r="S460" i="1"/>
  <c r="S476" i="1"/>
  <c r="S492" i="1"/>
  <c r="S508" i="1"/>
  <c r="S524" i="1"/>
  <c r="S540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442" i="1"/>
  <c r="S474" i="1"/>
  <c r="S522" i="1"/>
  <c r="S538" i="1"/>
  <c r="S558" i="1"/>
  <c r="S574" i="1"/>
  <c r="S582" i="1"/>
  <c r="S598" i="1"/>
  <c r="S622" i="1"/>
  <c r="S638" i="1"/>
  <c r="S654" i="1"/>
  <c r="S664" i="1"/>
  <c r="S668" i="1"/>
  <c r="S672" i="1"/>
  <c r="S676" i="1"/>
  <c r="S680" i="1"/>
  <c r="S684" i="1"/>
  <c r="S688" i="1"/>
  <c r="S692" i="1"/>
  <c r="S696" i="1"/>
  <c r="S700" i="1"/>
  <c r="S704" i="1"/>
  <c r="S708" i="1"/>
  <c r="S712" i="1"/>
  <c r="S716" i="1"/>
  <c r="S718" i="1"/>
  <c r="S722" i="1"/>
  <c r="S726" i="1"/>
  <c r="B729" i="1"/>
  <c r="B1008" i="1"/>
  <c r="B1010" i="1"/>
  <c r="B1012" i="1"/>
  <c r="B1014" i="1"/>
  <c r="B1016" i="1"/>
  <c r="B1018" i="1"/>
  <c r="B1020" i="1"/>
  <c r="B1013" i="1"/>
  <c r="B1027" i="1"/>
  <c r="B1028" i="1"/>
  <c r="B1035" i="1"/>
  <c r="B1036" i="1"/>
  <c r="B1043" i="1"/>
  <c r="B1044" i="1"/>
  <c r="B1051" i="1"/>
  <c r="B1052" i="1"/>
  <c r="B1059" i="1"/>
  <c r="B1060" i="1"/>
  <c r="B1065" i="1"/>
  <c r="B1067" i="1"/>
  <c r="B1069" i="1"/>
  <c r="B1071" i="1"/>
  <c r="B1073" i="1"/>
  <c r="B1075" i="1"/>
  <c r="B1077" i="1"/>
  <c r="B1079" i="1"/>
  <c r="B1081" i="1"/>
  <c r="B1083" i="1"/>
  <c r="B1011" i="1"/>
  <c r="B1019" i="1"/>
  <c r="B1022" i="1"/>
  <c r="B1029" i="1"/>
  <c r="B1030" i="1"/>
  <c r="B1037" i="1"/>
  <c r="B1038" i="1"/>
  <c r="B1045" i="1"/>
  <c r="B1046" i="1"/>
  <c r="B1053" i="1"/>
  <c r="B1054" i="1"/>
  <c r="B1061" i="1"/>
  <c r="B1062" i="1"/>
  <c r="B1015" i="1"/>
  <c r="B1025" i="1"/>
  <c r="B1026" i="1"/>
  <c r="B1033" i="1"/>
  <c r="B1034" i="1"/>
  <c r="B1041" i="1"/>
  <c r="B1042" i="1"/>
  <c r="B1049" i="1"/>
  <c r="B1050" i="1"/>
  <c r="B1057" i="1"/>
  <c r="B1058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399" i="1"/>
  <c r="B400" i="1"/>
  <c r="B404" i="1"/>
  <c r="B408" i="1"/>
  <c r="B1024" i="1"/>
  <c r="B1066" i="1"/>
  <c r="B443" i="1"/>
  <c r="B480" i="1"/>
  <c r="B534" i="1"/>
  <c r="B608" i="1"/>
  <c r="B699" i="1"/>
  <c r="B395" i="1"/>
  <c r="B642" i="1"/>
  <c r="B690" i="1"/>
  <c r="B711" i="1"/>
  <c r="B426" i="1"/>
  <c r="B396" i="1"/>
  <c r="B1047" i="1"/>
  <c r="B1070" i="1"/>
  <c r="B1086" i="1"/>
  <c r="B430" i="1"/>
  <c r="B451" i="1"/>
  <c r="B472" i="1"/>
  <c r="B488" i="1"/>
  <c r="B510" i="1"/>
  <c r="B552" i="1"/>
  <c r="B574" i="1"/>
  <c r="B595" i="1"/>
  <c r="B616" i="1"/>
  <c r="B638" i="1"/>
  <c r="B1021" i="1"/>
  <c r="B1032" i="1"/>
  <c r="B1039" i="1"/>
  <c r="B1064" i="1"/>
  <c r="B1072" i="1"/>
  <c r="B1080" i="1"/>
  <c r="B1084" i="1"/>
  <c r="B1085" i="1"/>
  <c r="B434" i="1"/>
  <c r="B439" i="1"/>
  <c r="B444" i="1"/>
  <c r="B450" i="1"/>
  <c r="B455" i="1"/>
  <c r="B460" i="1"/>
  <c r="B466" i="1"/>
  <c r="B471" i="1"/>
  <c r="B476" i="1"/>
  <c r="B482" i="1"/>
  <c r="B487" i="1"/>
  <c r="B492" i="1"/>
  <c r="B498" i="1"/>
  <c r="B503" i="1"/>
  <c r="B508" i="1"/>
  <c r="B514" i="1"/>
  <c r="B519" i="1"/>
  <c r="B524" i="1"/>
  <c r="B530" i="1"/>
  <c r="B535" i="1"/>
  <c r="B540" i="1"/>
  <c r="B546" i="1"/>
  <c r="B551" i="1"/>
  <c r="B556" i="1"/>
  <c r="B562" i="1"/>
  <c r="B572" i="1"/>
  <c r="B578" i="1"/>
  <c r="B583" i="1"/>
  <c r="B588" i="1"/>
  <c r="B599" i="1"/>
  <c r="B620" i="1"/>
  <c r="B647" i="1"/>
  <c r="B668" i="1"/>
  <c r="B695" i="1"/>
  <c r="B716" i="1"/>
  <c r="B410" i="1"/>
  <c r="B422" i="1"/>
  <c r="B384" i="1"/>
  <c r="B373" i="1"/>
  <c r="B440" i="1"/>
  <c r="B462" i="1"/>
  <c r="B478" i="1"/>
  <c r="B499" i="1"/>
  <c r="B515" i="1"/>
  <c r="B531" i="1"/>
  <c r="B547" i="1"/>
  <c r="B568" i="1"/>
  <c r="B584" i="1"/>
  <c r="B606" i="1"/>
  <c r="B622" i="1"/>
  <c r="B1017" i="1"/>
  <c r="B1023" i="1"/>
  <c r="B1048" i="1"/>
  <c r="B1055" i="1"/>
  <c r="B1068" i="1"/>
  <c r="B1076" i="1"/>
  <c r="B1088" i="1"/>
  <c r="B429" i="1"/>
  <c r="B431" i="1"/>
  <c r="B436" i="1"/>
  <c r="B442" i="1"/>
  <c r="B447" i="1"/>
  <c r="B452" i="1"/>
  <c r="B458" i="1"/>
  <c r="B463" i="1"/>
  <c r="B468" i="1"/>
  <c r="B474" i="1"/>
  <c r="B479" i="1"/>
  <c r="B484" i="1"/>
  <c r="B490" i="1"/>
  <c r="B495" i="1"/>
  <c r="B500" i="1"/>
  <c r="B506" i="1"/>
  <c r="B511" i="1"/>
  <c r="B516" i="1"/>
  <c r="B522" i="1"/>
  <c r="B527" i="1"/>
  <c r="B532" i="1"/>
  <c r="B538" i="1"/>
  <c r="B543" i="1"/>
  <c r="B548" i="1"/>
  <c r="B554" i="1"/>
  <c r="B559" i="1"/>
  <c r="B564" i="1"/>
  <c r="B570" i="1"/>
  <c r="B575" i="1"/>
  <c r="B580" i="1"/>
  <c r="B586" i="1"/>
  <c r="B591" i="1"/>
  <c r="B596" i="1"/>
  <c r="B602" i="1"/>
  <c r="B607" i="1"/>
  <c r="B612" i="1"/>
  <c r="B618" i="1"/>
  <c r="B623" i="1"/>
  <c r="B628" i="1"/>
  <c r="B634" i="1"/>
  <c r="B639" i="1"/>
  <c r="B644" i="1"/>
  <c r="B650" i="1"/>
  <c r="B655" i="1"/>
  <c r="B660" i="1"/>
  <c r="B666" i="1"/>
  <c r="B671" i="1"/>
  <c r="B676" i="1"/>
  <c r="B682" i="1"/>
  <c r="B687" i="1"/>
  <c r="B692" i="1"/>
  <c r="B698" i="1"/>
  <c r="B703" i="1"/>
  <c r="B708" i="1"/>
  <c r="B714" i="1"/>
  <c r="B719" i="1"/>
  <c r="B724" i="1"/>
  <c r="B402" i="1"/>
  <c r="B407" i="1"/>
  <c r="B412" i="1"/>
  <c r="B416" i="1"/>
  <c r="B420" i="1"/>
  <c r="B424" i="1"/>
  <c r="B428" i="1"/>
  <c r="B378" i="1"/>
  <c r="B382" i="1"/>
  <c r="B386" i="1"/>
  <c r="B390" i="1"/>
  <c r="B394" i="1"/>
  <c r="B398" i="1"/>
  <c r="B371" i="1"/>
  <c r="B1009" i="1"/>
  <c r="B1031" i="1"/>
  <c r="B1056" i="1"/>
  <c r="B1063" i="1"/>
  <c r="B1074" i="1"/>
  <c r="B1082" i="1"/>
  <c r="B432" i="1"/>
  <c r="B438" i="1"/>
  <c r="B448" i="1"/>
  <c r="B454" i="1"/>
  <c r="B459" i="1"/>
  <c r="B464" i="1"/>
  <c r="B470" i="1"/>
  <c r="B475" i="1"/>
  <c r="B486" i="1"/>
  <c r="B491" i="1"/>
  <c r="B496" i="1"/>
  <c r="B502" i="1"/>
  <c r="B507" i="1"/>
  <c r="B512" i="1"/>
  <c r="B518" i="1"/>
  <c r="B523" i="1"/>
  <c r="B528" i="1"/>
  <c r="B539" i="1"/>
  <c r="B544" i="1"/>
  <c r="B550" i="1"/>
  <c r="B555" i="1"/>
  <c r="B560" i="1"/>
  <c r="B566" i="1"/>
  <c r="B571" i="1"/>
  <c r="B576" i="1"/>
  <c r="B582" i="1"/>
  <c r="B587" i="1"/>
  <c r="B592" i="1"/>
  <c r="B598" i="1"/>
  <c r="B603" i="1"/>
  <c r="B614" i="1"/>
  <c r="B619" i="1"/>
  <c r="B624" i="1"/>
  <c r="B630" i="1"/>
  <c r="B635" i="1"/>
  <c r="B640" i="1"/>
  <c r="B646" i="1"/>
  <c r="B651" i="1"/>
  <c r="B656" i="1"/>
  <c r="B662" i="1"/>
  <c r="B667" i="1"/>
  <c r="B672" i="1"/>
  <c r="B678" i="1"/>
  <c r="B683" i="1"/>
  <c r="B688" i="1"/>
  <c r="B694" i="1"/>
  <c r="B704" i="1"/>
  <c r="B710" i="1"/>
  <c r="B715" i="1"/>
  <c r="B720" i="1"/>
  <c r="B726" i="1"/>
  <c r="B403" i="1"/>
  <c r="B409" i="1"/>
  <c r="B413" i="1"/>
  <c r="B417" i="1"/>
  <c r="B421" i="1"/>
  <c r="B425" i="1"/>
  <c r="B375" i="1"/>
  <c r="B379" i="1"/>
  <c r="B383" i="1"/>
  <c r="B387" i="1"/>
  <c r="B391" i="1"/>
  <c r="B370" i="1"/>
  <c r="B372" i="1"/>
  <c r="B567" i="1"/>
  <c r="B594" i="1"/>
  <c r="B604" i="1"/>
  <c r="B610" i="1"/>
  <c r="B615" i="1"/>
  <c r="B626" i="1"/>
  <c r="B631" i="1"/>
  <c r="B636" i="1"/>
  <c r="B652" i="1"/>
  <c r="B658" i="1"/>
  <c r="B663" i="1"/>
  <c r="B674" i="1"/>
  <c r="B679" i="1"/>
  <c r="B684" i="1"/>
  <c r="B700" i="1"/>
  <c r="B706" i="1"/>
  <c r="B722" i="1"/>
  <c r="B727" i="1"/>
  <c r="B405" i="1"/>
  <c r="B414" i="1"/>
  <c r="B418" i="1"/>
  <c r="B376" i="1"/>
  <c r="B380" i="1"/>
  <c r="B388" i="1"/>
  <c r="B392" i="1"/>
  <c r="B1040" i="1"/>
  <c r="B1078" i="1"/>
  <c r="B1087" i="1"/>
  <c r="B435" i="1"/>
  <c r="B446" i="1"/>
  <c r="B456" i="1"/>
  <c r="B467" i="1"/>
  <c r="B483" i="1"/>
  <c r="B494" i="1"/>
  <c r="B504" i="1"/>
  <c r="B520" i="1"/>
  <c r="B526" i="1"/>
  <c r="B536" i="1"/>
  <c r="B542" i="1"/>
  <c r="B558" i="1"/>
  <c r="B563" i="1"/>
  <c r="B579" i="1"/>
  <c r="B590" i="1"/>
  <c r="B600" i="1"/>
  <c r="B611" i="1"/>
  <c r="B627" i="1"/>
  <c r="B632" i="1"/>
  <c r="B659" i="1"/>
  <c r="B680" i="1"/>
  <c r="B702" i="1"/>
  <c r="B723" i="1"/>
  <c r="B411" i="1"/>
  <c r="B427" i="1"/>
  <c r="B389" i="1"/>
  <c r="B374" i="1"/>
  <c r="B643" i="1"/>
  <c r="B664" i="1"/>
  <c r="B686" i="1"/>
  <c r="B707" i="1"/>
  <c r="B728" i="1"/>
  <c r="B415" i="1"/>
  <c r="B377" i="1"/>
  <c r="B393" i="1"/>
  <c r="B648" i="1"/>
  <c r="B670" i="1"/>
  <c r="B691" i="1"/>
  <c r="B712" i="1"/>
  <c r="B401" i="1"/>
  <c r="B419" i="1"/>
  <c r="B381" i="1"/>
  <c r="B397" i="1"/>
  <c r="B654" i="1"/>
  <c r="B675" i="1"/>
  <c r="B696" i="1"/>
  <c r="B718" i="1"/>
  <c r="B406" i="1"/>
  <c r="B423" i="1"/>
  <c r="B385" i="1"/>
  <c r="S202" i="1"/>
  <c r="S27" i="1"/>
  <c r="S111" i="1"/>
  <c r="S171" i="1"/>
  <c r="S227" i="1"/>
  <c r="S44" i="1"/>
  <c r="S100" i="1"/>
  <c r="S160" i="1"/>
  <c r="S212" i="1"/>
  <c r="S33" i="1"/>
  <c r="S93" i="1"/>
  <c r="S145" i="1"/>
  <c r="S189" i="1"/>
  <c r="S206" i="1"/>
  <c r="S134" i="1"/>
  <c r="S42" i="1"/>
  <c r="S16" i="1"/>
  <c r="S244" i="1"/>
  <c r="S165" i="1"/>
  <c r="S78" i="1"/>
  <c r="S86" i="1"/>
  <c r="S66" i="1"/>
  <c r="S186" i="1"/>
  <c r="S47" i="1"/>
  <c r="S123" i="1"/>
  <c r="S175" i="1"/>
  <c r="S235" i="1"/>
  <c r="S52" i="1"/>
  <c r="S108" i="1"/>
  <c r="S164" i="1"/>
  <c r="S224" i="1"/>
  <c r="S37" i="1"/>
  <c r="S97" i="1"/>
  <c r="S149" i="1"/>
  <c r="S193" i="1"/>
  <c r="S237" i="1"/>
  <c r="S190" i="1"/>
  <c r="S94" i="1"/>
  <c r="S14" i="1"/>
  <c r="S22" i="1"/>
  <c r="S83" i="1"/>
  <c r="S128" i="1"/>
  <c r="S61" i="1"/>
  <c r="S245" i="1"/>
  <c r="S130" i="1"/>
  <c r="S91" i="1"/>
  <c r="S147" i="1"/>
  <c r="S207" i="1"/>
  <c r="S20" i="1"/>
  <c r="S80" i="1"/>
  <c r="S140" i="1"/>
  <c r="S192" i="1"/>
  <c r="S13" i="1"/>
  <c r="S69" i="1"/>
  <c r="S125" i="1"/>
  <c r="S173" i="1"/>
  <c r="S213" i="1"/>
  <c r="S222" i="1"/>
  <c r="S142" i="1"/>
  <c r="S62" i="1"/>
  <c r="S230" i="1"/>
  <c r="S150" i="1"/>
  <c r="S70" i="1"/>
  <c r="S229" i="1"/>
  <c r="S126" i="1"/>
  <c r="S30" i="1"/>
  <c r="S214" i="1"/>
  <c r="S38" i="1"/>
  <c r="S198" i="1"/>
  <c r="S102" i="1"/>
  <c r="S146" i="1"/>
  <c r="S143" i="1"/>
  <c r="S195" i="1"/>
  <c r="S76" i="1"/>
  <c r="S188" i="1"/>
  <c r="S117" i="1"/>
  <c r="S209" i="1"/>
  <c r="S158" i="1"/>
  <c r="S166" i="1"/>
  <c r="S225" i="1"/>
  <c r="S205" i="1"/>
  <c r="S181" i="1"/>
  <c r="S161" i="1"/>
  <c r="S141" i="1"/>
  <c r="S113" i="1"/>
  <c r="S81" i="1"/>
  <c r="S53" i="1"/>
  <c r="S29" i="1"/>
  <c r="S236" i="1"/>
  <c r="S208" i="1"/>
  <c r="S180" i="1"/>
  <c r="S148" i="1"/>
  <c r="S124" i="1"/>
  <c r="S96" i="1"/>
  <c r="S64" i="1"/>
  <c r="S36" i="1"/>
  <c r="S12" i="1"/>
  <c r="S219" i="1"/>
  <c r="S191" i="1"/>
  <c r="S163" i="1"/>
  <c r="S131" i="1"/>
  <c r="S107" i="1"/>
  <c r="S67" i="1"/>
  <c r="S19" i="1"/>
  <c r="S58" i="1"/>
  <c r="S18" i="1"/>
  <c r="S242" i="1"/>
  <c r="S241" i="1"/>
  <c r="S221" i="1"/>
  <c r="S197" i="1"/>
  <c r="S177" i="1"/>
  <c r="S157" i="1"/>
  <c r="S133" i="1"/>
  <c r="S101" i="1"/>
  <c r="S77" i="1"/>
  <c r="S49" i="1"/>
  <c r="S17" i="1"/>
  <c r="S228" i="1"/>
  <c r="S204" i="1"/>
  <c r="S172" i="1"/>
  <c r="S144" i="1"/>
  <c r="S116" i="1"/>
  <c r="S84" i="1"/>
  <c r="S60" i="1"/>
  <c r="S32" i="1"/>
  <c r="S239" i="1"/>
  <c r="S211" i="1"/>
  <c r="S187" i="1"/>
  <c r="S155" i="1"/>
  <c r="S127" i="1"/>
  <c r="S99" i="1"/>
  <c r="S59" i="1"/>
  <c r="S15" i="1"/>
  <c r="S106" i="1"/>
  <c r="S26" i="1"/>
  <c r="S79" i="1"/>
  <c r="S43" i="1"/>
  <c r="S138" i="1"/>
  <c r="S50" i="1"/>
  <c r="S194" i="1"/>
  <c r="S63" i="1"/>
  <c r="S35" i="1"/>
  <c r="S122" i="1"/>
  <c r="S234" i="1"/>
  <c r="S114" i="1"/>
  <c r="S210" i="1"/>
  <c r="S129" i="1"/>
  <c r="S109" i="1"/>
  <c r="S85" i="1"/>
  <c r="S65" i="1"/>
  <c r="S45" i="1"/>
  <c r="S21" i="1"/>
  <c r="S240" i="1"/>
  <c r="S220" i="1"/>
  <c r="S196" i="1"/>
  <c r="S176" i="1"/>
  <c r="S156" i="1"/>
  <c r="S132" i="1"/>
  <c r="S112" i="1"/>
  <c r="S92" i="1"/>
  <c r="S68" i="1"/>
  <c r="S48" i="1"/>
  <c r="S28" i="1"/>
  <c r="S243" i="1"/>
  <c r="S223" i="1"/>
  <c r="S203" i="1"/>
  <c r="S179" i="1"/>
  <c r="S159" i="1"/>
  <c r="S139" i="1"/>
  <c r="S115" i="1"/>
  <c r="S95" i="1"/>
  <c r="S75" i="1"/>
  <c r="S51" i="1"/>
  <c r="S31" i="1"/>
  <c r="S11" i="1"/>
  <c r="S74" i="1"/>
  <c r="S170" i="1"/>
  <c r="S10" i="1"/>
  <c r="S82" i="1"/>
  <c r="S178" i="1"/>
  <c r="S54" i="1"/>
  <c r="S118" i="1"/>
  <c r="S182" i="1"/>
  <c r="S246" i="1"/>
  <c r="S46" i="1"/>
  <c r="S110" i="1"/>
  <c r="S174" i="1"/>
  <c r="S238" i="1"/>
  <c r="S233" i="1"/>
  <c r="S217" i="1"/>
  <c r="S201" i="1"/>
  <c r="S185" i="1"/>
  <c r="S169" i="1"/>
  <c r="S153" i="1"/>
  <c r="S137" i="1"/>
  <c r="S121" i="1"/>
  <c r="S105" i="1"/>
  <c r="S89" i="1"/>
  <c r="S73" i="1"/>
  <c r="S57" i="1"/>
  <c r="S41" i="1"/>
  <c r="S25" i="1"/>
  <c r="S248" i="1"/>
  <c r="S232" i="1"/>
  <c r="S216" i="1"/>
  <c r="S200" i="1"/>
  <c r="S184" i="1"/>
  <c r="S168" i="1"/>
  <c r="S152" i="1"/>
  <c r="S136" i="1"/>
  <c r="S120" i="1"/>
  <c r="S104" i="1"/>
  <c r="S88" i="1"/>
  <c r="S72" i="1"/>
  <c r="S56" i="1"/>
  <c r="S40" i="1"/>
  <c r="S24" i="1"/>
  <c r="S247" i="1"/>
  <c r="S231" i="1"/>
  <c r="S215" i="1"/>
  <c r="S199" i="1"/>
  <c r="S183" i="1"/>
  <c r="S167" i="1"/>
  <c r="S151" i="1"/>
  <c r="S135" i="1"/>
  <c r="S119" i="1"/>
  <c r="S103" i="1"/>
  <c r="S87" i="1"/>
  <c r="S71" i="1"/>
  <c r="S55" i="1"/>
  <c r="S39" i="1"/>
  <c r="S23" i="1"/>
  <c r="S90" i="1"/>
  <c r="S154" i="1"/>
  <c r="S218" i="1"/>
  <c r="S34" i="1"/>
  <c r="S98" i="1"/>
  <c r="S162" i="1"/>
  <c r="S226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358" i="1"/>
  <c r="B362" i="1"/>
  <c r="B366" i="1"/>
  <c r="B28" i="1"/>
  <c r="B36" i="1"/>
  <c r="B44" i="1"/>
  <c r="B52" i="1"/>
  <c r="B60" i="1"/>
  <c r="B68" i="1"/>
  <c r="B84" i="1"/>
  <c r="B92" i="1"/>
  <c r="B100" i="1"/>
  <c r="B108" i="1"/>
  <c r="B124" i="1"/>
  <c r="B164" i="1"/>
  <c r="B221" i="1"/>
  <c r="B28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5" i="1"/>
  <c r="B220" i="1"/>
  <c r="B225" i="1"/>
  <c r="B231" i="1"/>
  <c r="B236" i="1"/>
  <c r="B241" i="1"/>
  <c r="B247" i="1"/>
  <c r="B252" i="1"/>
  <c r="B257" i="1"/>
  <c r="B263" i="1"/>
  <c r="B268" i="1"/>
  <c r="B273" i="1"/>
  <c r="B279" i="1"/>
  <c r="B284" i="1"/>
  <c r="B289" i="1"/>
  <c r="B295" i="1"/>
  <c r="B300" i="1"/>
  <c r="B305" i="1"/>
  <c r="B311" i="1"/>
  <c r="B316" i="1"/>
  <c r="B321" i="1"/>
  <c r="B327" i="1"/>
  <c r="B332" i="1"/>
  <c r="B337" i="1"/>
  <c r="B343" i="1"/>
  <c r="B348" i="1"/>
  <c r="B353" i="1"/>
  <c r="B359" i="1"/>
  <c r="B364" i="1"/>
  <c r="B369" i="1"/>
  <c r="B14" i="1"/>
  <c r="B18" i="1"/>
  <c r="B22" i="1"/>
  <c r="B26" i="1"/>
  <c r="B76" i="1"/>
  <c r="B116" i="1"/>
  <c r="B132" i="1"/>
  <c r="B140" i="1"/>
  <c r="B148" i="1"/>
  <c r="B156" i="1"/>
  <c r="B172" i="1"/>
  <c r="B180" i="1"/>
  <c r="B188" i="1"/>
  <c r="B196" i="1"/>
  <c r="B204" i="1"/>
  <c r="B211" i="1"/>
  <c r="B216" i="1"/>
  <c r="B227" i="1"/>
  <c r="B232" i="1"/>
  <c r="B237" i="1"/>
  <c r="B243" i="1"/>
  <c r="B248" i="1"/>
  <c r="B253" i="1"/>
  <c r="B259" i="1"/>
  <c r="B264" i="1"/>
  <c r="B269" i="1"/>
  <c r="B275" i="1"/>
  <c r="B280" i="1"/>
  <c r="B291" i="1"/>
  <c r="B296" i="1"/>
  <c r="B301" i="1"/>
  <c r="B307" i="1"/>
  <c r="B312" i="1"/>
  <c r="B317" i="1"/>
  <c r="B323" i="1"/>
  <c r="B328" i="1"/>
  <c r="B333" i="1"/>
  <c r="B339" i="1"/>
  <c r="B344" i="1"/>
  <c r="B349" i="1"/>
  <c r="B355" i="1"/>
  <c r="B360" i="1"/>
  <c r="B365" i="1"/>
  <c r="B11" i="1"/>
  <c r="B15" i="1"/>
  <c r="B19" i="1"/>
  <c r="B23" i="1"/>
  <c r="B10" i="1"/>
  <c r="D10" i="1" s="1"/>
  <c r="B29" i="1"/>
  <c r="B37" i="1"/>
  <c r="B45" i="1"/>
  <c r="B53" i="1"/>
  <c r="B61" i="1"/>
  <c r="B69" i="1"/>
  <c r="B77" i="1"/>
  <c r="B85" i="1"/>
  <c r="B93" i="1"/>
  <c r="B101" i="1"/>
  <c r="B109" i="1"/>
  <c r="B32" i="1"/>
  <c r="B64" i="1"/>
  <c r="B96" i="1"/>
  <c r="B120" i="1"/>
  <c r="B136" i="1"/>
  <c r="B152" i="1"/>
  <c r="B168" i="1"/>
  <c r="B184" i="1"/>
  <c r="B200" i="1"/>
  <c r="B213" i="1"/>
  <c r="B224" i="1"/>
  <c r="B235" i="1"/>
  <c r="B245" i="1"/>
  <c r="B256" i="1"/>
  <c r="B267" i="1"/>
  <c r="B277" i="1"/>
  <c r="B288" i="1"/>
  <c r="B299" i="1"/>
  <c r="B309" i="1"/>
  <c r="B320" i="1"/>
  <c r="B331" i="1"/>
  <c r="B341" i="1"/>
  <c r="B352" i="1"/>
  <c r="B363" i="1"/>
  <c r="B13" i="1"/>
  <c r="B21" i="1"/>
  <c r="B40" i="1"/>
  <c r="B72" i="1"/>
  <c r="B104" i="1"/>
  <c r="B125" i="1"/>
  <c r="B141" i="1"/>
  <c r="B157" i="1"/>
  <c r="B173" i="1"/>
  <c r="B189" i="1"/>
  <c r="B205" i="1"/>
  <c r="B217" i="1"/>
  <c r="B228" i="1"/>
  <c r="B239" i="1"/>
  <c r="B249" i="1"/>
  <c r="B260" i="1"/>
  <c r="B271" i="1"/>
  <c r="B281" i="1"/>
  <c r="B292" i="1"/>
  <c r="B303" i="1"/>
  <c r="B313" i="1"/>
  <c r="B324" i="1"/>
  <c r="B335" i="1"/>
  <c r="B345" i="1"/>
  <c r="B356" i="1"/>
  <c r="B367" i="1"/>
  <c r="B16" i="1"/>
  <c r="B24" i="1"/>
  <c r="B48" i="1"/>
  <c r="B80" i="1"/>
  <c r="B112" i="1"/>
  <c r="B128" i="1"/>
  <c r="B144" i="1"/>
  <c r="B160" i="1"/>
  <c r="B176" i="1"/>
  <c r="B192" i="1"/>
  <c r="B208" i="1"/>
  <c r="B219" i="1"/>
  <c r="B229" i="1"/>
  <c r="B240" i="1"/>
  <c r="B251" i="1"/>
  <c r="B261" i="1"/>
  <c r="B272" i="1"/>
  <c r="B283" i="1"/>
  <c r="B293" i="1"/>
  <c r="B304" i="1"/>
  <c r="B315" i="1"/>
  <c r="B325" i="1"/>
  <c r="B336" i="1"/>
  <c r="B347" i="1"/>
  <c r="B357" i="1"/>
  <c r="B368" i="1"/>
  <c r="B17" i="1"/>
  <c r="B25" i="1"/>
  <c r="B56" i="1"/>
  <c r="B88" i="1"/>
  <c r="B117" i="1"/>
  <c r="B351" i="1"/>
  <c r="B308" i="1"/>
  <c r="B265" i="1"/>
  <c r="B223" i="1"/>
  <c r="B165" i="1"/>
  <c r="B340" i="1"/>
  <c r="B297" i="1"/>
  <c r="B255" i="1"/>
  <c r="B212" i="1"/>
  <c r="B149" i="1"/>
  <c r="B12" i="1"/>
  <c r="B361" i="1"/>
  <c r="B319" i="1"/>
  <c r="B276" i="1"/>
  <c r="B233" i="1"/>
  <c r="B181" i="1"/>
  <c r="B20" i="1"/>
  <c r="B329" i="1"/>
  <c r="B287" i="1"/>
  <c r="B244" i="1"/>
  <c r="B197" i="1"/>
  <c r="B133" i="1"/>
  <c r="L5" i="1"/>
  <c r="L6" i="1" s="1"/>
  <c r="N10" i="1" l="1"/>
  <c r="M10" i="1"/>
  <c r="L10" i="1"/>
  <c r="K10" i="1"/>
  <c r="I1087" i="1"/>
  <c r="G1087" i="1"/>
  <c r="O1087" i="1" s="1"/>
  <c r="J1087" i="1"/>
  <c r="P1087" i="1"/>
  <c r="D1088" i="1" s="1"/>
  <c r="E1087" i="1"/>
  <c r="G1082" i="1"/>
  <c r="O1082" i="1" s="1"/>
  <c r="I1082" i="1"/>
  <c r="E1082" i="1"/>
  <c r="P1082" i="1"/>
  <c r="D1083" i="1" s="1"/>
  <c r="J1082" i="1"/>
  <c r="E1031" i="1"/>
  <c r="P1031" i="1"/>
  <c r="D1032" i="1" s="1"/>
  <c r="I1031" i="1"/>
  <c r="J1031" i="1"/>
  <c r="G1031" i="1"/>
  <c r="O1031" i="1" s="1"/>
  <c r="E1055" i="1"/>
  <c r="P1055" i="1"/>
  <c r="D1056" i="1" s="1"/>
  <c r="I1055" i="1"/>
  <c r="J1055" i="1"/>
  <c r="G1055" i="1"/>
  <c r="O1055" i="1" s="1"/>
  <c r="I1032" i="1"/>
  <c r="G1032" i="1"/>
  <c r="O1032" i="1" s="1"/>
  <c r="J1032" i="1"/>
  <c r="E1032" i="1"/>
  <c r="P1032" i="1"/>
  <c r="D1033" i="1" s="1"/>
  <c r="J1010" i="1"/>
  <c r="E1010" i="1"/>
  <c r="P1010" i="1"/>
  <c r="D1011" i="1" s="1"/>
  <c r="I1010" i="1"/>
  <c r="G1010" i="1"/>
  <c r="O1010" i="1" s="1"/>
  <c r="I1056" i="1"/>
  <c r="G1056" i="1"/>
  <c r="O1056" i="1" s="1"/>
  <c r="J1056" i="1"/>
  <c r="E1056" i="1"/>
  <c r="P1056" i="1"/>
  <c r="D1057" i="1" s="1"/>
  <c r="G1068" i="1"/>
  <c r="O1068" i="1" s="1"/>
  <c r="I1068" i="1"/>
  <c r="E1068" i="1"/>
  <c r="P1068" i="1"/>
  <c r="D1069" i="1" s="1"/>
  <c r="J1068" i="1"/>
  <c r="G1017" i="1"/>
  <c r="O1017" i="1" s="1"/>
  <c r="I1017" i="1"/>
  <c r="E1017" i="1"/>
  <c r="P1017" i="1"/>
  <c r="D1018" i="1" s="1"/>
  <c r="J1017" i="1"/>
  <c r="E1084" i="1"/>
  <c r="P1084" i="1"/>
  <c r="D1085" i="1" s="1"/>
  <c r="G1084" i="1"/>
  <c r="O1084" i="1" s="1"/>
  <c r="I1084" i="1"/>
  <c r="J1084" i="1"/>
  <c r="E1039" i="1"/>
  <c r="P1039" i="1"/>
  <c r="D1040" i="1" s="1"/>
  <c r="I1039" i="1"/>
  <c r="J1039" i="1"/>
  <c r="G1039" i="1"/>
  <c r="O1039" i="1" s="1"/>
  <c r="I1024" i="1"/>
  <c r="G1024" i="1"/>
  <c r="O1024" i="1" s="1"/>
  <c r="J1024" i="1"/>
  <c r="E1024" i="1"/>
  <c r="P1024" i="1"/>
  <c r="D1025" i="1" s="1"/>
  <c r="E1057" i="1"/>
  <c r="P1057" i="1"/>
  <c r="D1058" i="1" s="1"/>
  <c r="G1057" i="1"/>
  <c r="O1057" i="1" s="1"/>
  <c r="I1057" i="1"/>
  <c r="J1057" i="1"/>
  <c r="E1041" i="1"/>
  <c r="P1041" i="1"/>
  <c r="D1042" i="1" s="1"/>
  <c r="G1041" i="1"/>
  <c r="O1041" i="1" s="1"/>
  <c r="I1041" i="1"/>
  <c r="J1041" i="1"/>
  <c r="E1025" i="1"/>
  <c r="P1025" i="1"/>
  <c r="D1026" i="1" s="1"/>
  <c r="G1025" i="1"/>
  <c r="O1025" i="1" s="1"/>
  <c r="I1025" i="1"/>
  <c r="J1025" i="1"/>
  <c r="I1054" i="1"/>
  <c r="J1054" i="1"/>
  <c r="P1054" i="1"/>
  <c r="D1055" i="1" s="1"/>
  <c r="G1054" i="1"/>
  <c r="O1054" i="1" s="1"/>
  <c r="E1054" i="1"/>
  <c r="I1038" i="1"/>
  <c r="J1038" i="1"/>
  <c r="P1038" i="1"/>
  <c r="D1039" i="1" s="1"/>
  <c r="G1038" i="1"/>
  <c r="O1038" i="1" s="1"/>
  <c r="E1038" i="1"/>
  <c r="I1022" i="1"/>
  <c r="J1022" i="1"/>
  <c r="P1022" i="1"/>
  <c r="D1023" i="1" s="1"/>
  <c r="G1022" i="1"/>
  <c r="O1022" i="1" s="1"/>
  <c r="E1022" i="1"/>
  <c r="J1081" i="1"/>
  <c r="E1081" i="1"/>
  <c r="P1081" i="1"/>
  <c r="D1082" i="1" s="1"/>
  <c r="I1081" i="1"/>
  <c r="G1081" i="1"/>
  <c r="O1081" i="1" s="1"/>
  <c r="J1073" i="1"/>
  <c r="E1073" i="1"/>
  <c r="P1073" i="1"/>
  <c r="D1074" i="1" s="1"/>
  <c r="I1073" i="1"/>
  <c r="G1073" i="1"/>
  <c r="O1073" i="1" s="1"/>
  <c r="J1065" i="1"/>
  <c r="E1065" i="1"/>
  <c r="P1065" i="1"/>
  <c r="D1066" i="1" s="1"/>
  <c r="I1065" i="1"/>
  <c r="G1065" i="1"/>
  <c r="O1065" i="1" s="1"/>
  <c r="E1051" i="1"/>
  <c r="P1051" i="1"/>
  <c r="D1052" i="1" s="1"/>
  <c r="G1051" i="1"/>
  <c r="O1051" i="1" s="1"/>
  <c r="J1051" i="1"/>
  <c r="I1051" i="1"/>
  <c r="E1035" i="1"/>
  <c r="P1035" i="1"/>
  <c r="D1036" i="1" s="1"/>
  <c r="G1035" i="1"/>
  <c r="O1035" i="1" s="1"/>
  <c r="J1035" i="1"/>
  <c r="I1035" i="1"/>
  <c r="J1020" i="1"/>
  <c r="I1020" i="1"/>
  <c r="G1020" i="1"/>
  <c r="O1020" i="1" s="1"/>
  <c r="P1020" i="1"/>
  <c r="D1021" i="1" s="1"/>
  <c r="E1020" i="1"/>
  <c r="J1012" i="1"/>
  <c r="E1012" i="1"/>
  <c r="P1012" i="1"/>
  <c r="D1013" i="1" s="1"/>
  <c r="I1012" i="1"/>
  <c r="G1012" i="1"/>
  <c r="O1012" i="1" s="1"/>
  <c r="G1080" i="1"/>
  <c r="O1080" i="1" s="1"/>
  <c r="I1080" i="1"/>
  <c r="E1080" i="1"/>
  <c r="P1080" i="1"/>
  <c r="D1081" i="1" s="1"/>
  <c r="J1080" i="1"/>
  <c r="I1050" i="1"/>
  <c r="E1050" i="1"/>
  <c r="G1050" i="1"/>
  <c r="O1050" i="1" s="1"/>
  <c r="P1050" i="1"/>
  <c r="D1051" i="1" s="1"/>
  <c r="J1050" i="1"/>
  <c r="G1015" i="1"/>
  <c r="O1015" i="1" s="1"/>
  <c r="I1015" i="1"/>
  <c r="E1015" i="1"/>
  <c r="P1015" i="1"/>
  <c r="D1016" i="1" s="1"/>
  <c r="J1015" i="1"/>
  <c r="E1037" i="1"/>
  <c r="P1037" i="1"/>
  <c r="D1038" i="1" s="1"/>
  <c r="J1037" i="1"/>
  <c r="I1037" i="1"/>
  <c r="G1037" i="1"/>
  <c r="O1037" i="1" s="1"/>
  <c r="J1079" i="1"/>
  <c r="E1079" i="1"/>
  <c r="P1079" i="1"/>
  <c r="D1080" i="1" s="1"/>
  <c r="I1079" i="1"/>
  <c r="G1079" i="1"/>
  <c r="O1079" i="1" s="1"/>
  <c r="I1060" i="1"/>
  <c r="P1060" i="1"/>
  <c r="D1061" i="1" s="1"/>
  <c r="E1060" i="1"/>
  <c r="J1060" i="1"/>
  <c r="G1060" i="1"/>
  <c r="O1060" i="1" s="1"/>
  <c r="J1018" i="1"/>
  <c r="E1018" i="1"/>
  <c r="P1018" i="1"/>
  <c r="D1019" i="1" s="1"/>
  <c r="I1018" i="1"/>
  <c r="G1018" i="1"/>
  <c r="O1018" i="1" s="1"/>
  <c r="G1078" i="1"/>
  <c r="O1078" i="1" s="1"/>
  <c r="I1078" i="1"/>
  <c r="E1078" i="1"/>
  <c r="P1078" i="1"/>
  <c r="D1079" i="1" s="1"/>
  <c r="J1078" i="1"/>
  <c r="G1074" i="1"/>
  <c r="O1074" i="1" s="1"/>
  <c r="I1074" i="1"/>
  <c r="E1074" i="1"/>
  <c r="P1074" i="1"/>
  <c r="D1075" i="1" s="1"/>
  <c r="J1074" i="1"/>
  <c r="G1009" i="1"/>
  <c r="O1009" i="1" s="1"/>
  <c r="I1009" i="1"/>
  <c r="E1009" i="1"/>
  <c r="P1009" i="1"/>
  <c r="D1010" i="1" s="1"/>
  <c r="J1009" i="1"/>
  <c r="E1088" i="1"/>
  <c r="P1088" i="1"/>
  <c r="I1088" i="1"/>
  <c r="G1088" i="1"/>
  <c r="O1088" i="1" s="1"/>
  <c r="J1088" i="1"/>
  <c r="I1048" i="1"/>
  <c r="G1048" i="1"/>
  <c r="O1048" i="1" s="1"/>
  <c r="J1048" i="1"/>
  <c r="E1048" i="1"/>
  <c r="P1048" i="1"/>
  <c r="D1049" i="1" s="1"/>
  <c r="G1072" i="1"/>
  <c r="O1072" i="1" s="1"/>
  <c r="I1072" i="1"/>
  <c r="E1072" i="1"/>
  <c r="P1072" i="1"/>
  <c r="D1073" i="1" s="1"/>
  <c r="J1072" i="1"/>
  <c r="G1021" i="1"/>
  <c r="O1021" i="1" s="1"/>
  <c r="E1021" i="1"/>
  <c r="P1021" i="1"/>
  <c r="D1022" i="1" s="1"/>
  <c r="J1021" i="1"/>
  <c r="I1021" i="1"/>
  <c r="G1070" i="1"/>
  <c r="O1070" i="1" s="1"/>
  <c r="I1070" i="1"/>
  <c r="E1070" i="1"/>
  <c r="P1070" i="1"/>
  <c r="D1071" i="1" s="1"/>
  <c r="J1070" i="1"/>
  <c r="E1049" i="1"/>
  <c r="P1049" i="1"/>
  <c r="D1050" i="1" s="1"/>
  <c r="G1049" i="1"/>
  <c r="O1049" i="1" s="1"/>
  <c r="I1049" i="1"/>
  <c r="J1049" i="1"/>
  <c r="E1033" i="1"/>
  <c r="P1033" i="1"/>
  <c r="D1034" i="1" s="1"/>
  <c r="G1033" i="1"/>
  <c r="O1033" i="1" s="1"/>
  <c r="I1033" i="1"/>
  <c r="J1033" i="1"/>
  <c r="I1062" i="1"/>
  <c r="J1062" i="1"/>
  <c r="P1062" i="1"/>
  <c r="D1063" i="1" s="1"/>
  <c r="G1062" i="1"/>
  <c r="O1062" i="1" s="1"/>
  <c r="E1062" i="1"/>
  <c r="I1046" i="1"/>
  <c r="J1046" i="1"/>
  <c r="P1046" i="1"/>
  <c r="D1047" i="1" s="1"/>
  <c r="G1046" i="1"/>
  <c r="O1046" i="1" s="1"/>
  <c r="E1046" i="1"/>
  <c r="I1030" i="1"/>
  <c r="J1030" i="1"/>
  <c r="P1030" i="1"/>
  <c r="D1031" i="1" s="1"/>
  <c r="G1030" i="1"/>
  <c r="O1030" i="1" s="1"/>
  <c r="E1030" i="1"/>
  <c r="G1011" i="1"/>
  <c r="O1011" i="1" s="1"/>
  <c r="I1011" i="1"/>
  <c r="E1011" i="1"/>
  <c r="P1011" i="1"/>
  <c r="D1012" i="1" s="1"/>
  <c r="J1011" i="1"/>
  <c r="J1077" i="1"/>
  <c r="E1077" i="1"/>
  <c r="P1077" i="1"/>
  <c r="D1078" i="1" s="1"/>
  <c r="I1077" i="1"/>
  <c r="G1077" i="1"/>
  <c r="O1077" i="1" s="1"/>
  <c r="J1069" i="1"/>
  <c r="E1069" i="1"/>
  <c r="P1069" i="1"/>
  <c r="D1070" i="1" s="1"/>
  <c r="I1069" i="1"/>
  <c r="G1069" i="1"/>
  <c r="O1069" i="1" s="1"/>
  <c r="E1059" i="1"/>
  <c r="P1059" i="1"/>
  <c r="D1060" i="1" s="1"/>
  <c r="G1059" i="1"/>
  <c r="O1059" i="1" s="1"/>
  <c r="J1059" i="1"/>
  <c r="I1059" i="1"/>
  <c r="E1043" i="1"/>
  <c r="P1043" i="1"/>
  <c r="D1044" i="1" s="1"/>
  <c r="G1043" i="1"/>
  <c r="O1043" i="1" s="1"/>
  <c r="J1043" i="1"/>
  <c r="I1043" i="1"/>
  <c r="E1027" i="1"/>
  <c r="P1027" i="1"/>
  <c r="D1028" i="1" s="1"/>
  <c r="G1027" i="1"/>
  <c r="O1027" i="1" s="1"/>
  <c r="J1027" i="1"/>
  <c r="I1027" i="1"/>
  <c r="J1016" i="1"/>
  <c r="E1016" i="1"/>
  <c r="P1016" i="1"/>
  <c r="D1017" i="1" s="1"/>
  <c r="I1016" i="1"/>
  <c r="G1016" i="1"/>
  <c r="O1016" i="1" s="1"/>
  <c r="J1008" i="1"/>
  <c r="E1008" i="1"/>
  <c r="P1008" i="1"/>
  <c r="D1009" i="1" s="1"/>
  <c r="D1008" i="1"/>
  <c r="I1008" i="1"/>
  <c r="G1008" i="1"/>
  <c r="O1008" i="1" s="1"/>
  <c r="E1086" i="1"/>
  <c r="P1086" i="1"/>
  <c r="D1087" i="1" s="1"/>
  <c r="J1086" i="1"/>
  <c r="G1086" i="1"/>
  <c r="O1086" i="1" s="1"/>
  <c r="I1086" i="1"/>
  <c r="I1034" i="1"/>
  <c r="E1034" i="1"/>
  <c r="G1034" i="1"/>
  <c r="O1034" i="1" s="1"/>
  <c r="P1034" i="1"/>
  <c r="D1035" i="1" s="1"/>
  <c r="J1034" i="1"/>
  <c r="E1053" i="1"/>
  <c r="P1053" i="1"/>
  <c r="D1054" i="1" s="1"/>
  <c r="J1053" i="1"/>
  <c r="I1053" i="1"/>
  <c r="G1053" i="1"/>
  <c r="O1053" i="1" s="1"/>
  <c r="G1019" i="1"/>
  <c r="O1019" i="1" s="1"/>
  <c r="I1019" i="1"/>
  <c r="E1019" i="1"/>
  <c r="P1019" i="1"/>
  <c r="D1020" i="1" s="1"/>
  <c r="J1019" i="1"/>
  <c r="J1071" i="1"/>
  <c r="E1071" i="1"/>
  <c r="P1071" i="1"/>
  <c r="D1072" i="1" s="1"/>
  <c r="I1071" i="1"/>
  <c r="G1071" i="1"/>
  <c r="O1071" i="1" s="1"/>
  <c r="I1044" i="1"/>
  <c r="P1044" i="1"/>
  <c r="D1045" i="1" s="1"/>
  <c r="E1044" i="1"/>
  <c r="J1044" i="1"/>
  <c r="G1044" i="1"/>
  <c r="O1044" i="1" s="1"/>
  <c r="I1028" i="1"/>
  <c r="P1028" i="1"/>
  <c r="D1029" i="1" s="1"/>
  <c r="E1028" i="1"/>
  <c r="J1028" i="1"/>
  <c r="G1028" i="1"/>
  <c r="O1028" i="1" s="1"/>
  <c r="I1040" i="1"/>
  <c r="G1040" i="1"/>
  <c r="O1040" i="1" s="1"/>
  <c r="J1040" i="1"/>
  <c r="E1040" i="1"/>
  <c r="P1040" i="1"/>
  <c r="D1041" i="1" s="1"/>
  <c r="E1063" i="1"/>
  <c r="P1063" i="1"/>
  <c r="D1064" i="1" s="1"/>
  <c r="I1063" i="1"/>
  <c r="J1063" i="1"/>
  <c r="G1063" i="1"/>
  <c r="O1063" i="1" s="1"/>
  <c r="G1076" i="1"/>
  <c r="O1076" i="1" s="1"/>
  <c r="I1076" i="1"/>
  <c r="E1076" i="1"/>
  <c r="P1076" i="1"/>
  <c r="D1077" i="1" s="1"/>
  <c r="J1076" i="1"/>
  <c r="E1023" i="1"/>
  <c r="P1023" i="1"/>
  <c r="D1024" i="1" s="1"/>
  <c r="I1023" i="1"/>
  <c r="J1023" i="1"/>
  <c r="G1023" i="1"/>
  <c r="O1023" i="1" s="1"/>
  <c r="I1085" i="1"/>
  <c r="P1085" i="1"/>
  <c r="D1086" i="1" s="1"/>
  <c r="G1085" i="1"/>
  <c r="O1085" i="1" s="1"/>
  <c r="J1085" i="1"/>
  <c r="E1085" i="1"/>
  <c r="G1064" i="1"/>
  <c r="O1064" i="1" s="1"/>
  <c r="I1064" i="1"/>
  <c r="E1064" i="1"/>
  <c r="P1064" i="1"/>
  <c r="D1065" i="1" s="1"/>
  <c r="J1064" i="1"/>
  <c r="E1047" i="1"/>
  <c r="P1047" i="1"/>
  <c r="D1048" i="1" s="1"/>
  <c r="I1047" i="1"/>
  <c r="J1047" i="1"/>
  <c r="G1047" i="1"/>
  <c r="O1047" i="1" s="1"/>
  <c r="G1066" i="1"/>
  <c r="O1066" i="1" s="1"/>
  <c r="I1066" i="1"/>
  <c r="E1066" i="1"/>
  <c r="P1066" i="1"/>
  <c r="D1067" i="1" s="1"/>
  <c r="J1066" i="1"/>
  <c r="I1058" i="1"/>
  <c r="E1058" i="1"/>
  <c r="G1058" i="1"/>
  <c r="O1058" i="1" s="1"/>
  <c r="P1058" i="1"/>
  <c r="D1059" i="1" s="1"/>
  <c r="J1058" i="1"/>
  <c r="I1042" i="1"/>
  <c r="E1042" i="1"/>
  <c r="G1042" i="1"/>
  <c r="O1042" i="1" s="1"/>
  <c r="P1042" i="1"/>
  <c r="D1043" i="1" s="1"/>
  <c r="J1042" i="1"/>
  <c r="I1026" i="1"/>
  <c r="E1026" i="1"/>
  <c r="G1026" i="1"/>
  <c r="O1026" i="1" s="1"/>
  <c r="P1026" i="1"/>
  <c r="D1027" i="1" s="1"/>
  <c r="J1026" i="1"/>
  <c r="E1061" i="1"/>
  <c r="P1061" i="1"/>
  <c r="D1062" i="1" s="1"/>
  <c r="J1061" i="1"/>
  <c r="I1061" i="1"/>
  <c r="G1061" i="1"/>
  <c r="O1061" i="1" s="1"/>
  <c r="E1045" i="1"/>
  <c r="P1045" i="1"/>
  <c r="D1046" i="1" s="1"/>
  <c r="J1045" i="1"/>
  <c r="I1045" i="1"/>
  <c r="G1045" i="1"/>
  <c r="O1045" i="1" s="1"/>
  <c r="E1029" i="1"/>
  <c r="P1029" i="1"/>
  <c r="D1030" i="1" s="1"/>
  <c r="J1029" i="1"/>
  <c r="I1029" i="1"/>
  <c r="G1029" i="1"/>
  <c r="O1029" i="1" s="1"/>
  <c r="E1083" i="1"/>
  <c r="I1083" i="1"/>
  <c r="J1083" i="1"/>
  <c r="P1083" i="1"/>
  <c r="D1084" i="1" s="1"/>
  <c r="G1083" i="1"/>
  <c r="O1083" i="1" s="1"/>
  <c r="J1075" i="1"/>
  <c r="E1075" i="1"/>
  <c r="P1075" i="1"/>
  <c r="D1076" i="1" s="1"/>
  <c r="I1075" i="1"/>
  <c r="G1075" i="1"/>
  <c r="O1075" i="1" s="1"/>
  <c r="J1067" i="1"/>
  <c r="E1067" i="1"/>
  <c r="P1067" i="1"/>
  <c r="D1068" i="1" s="1"/>
  <c r="I1067" i="1"/>
  <c r="G1067" i="1"/>
  <c r="O1067" i="1" s="1"/>
  <c r="I1052" i="1"/>
  <c r="P1052" i="1"/>
  <c r="D1053" i="1" s="1"/>
  <c r="E1052" i="1"/>
  <c r="J1052" i="1"/>
  <c r="G1052" i="1"/>
  <c r="O1052" i="1" s="1"/>
  <c r="I1036" i="1"/>
  <c r="P1036" i="1"/>
  <c r="D1037" i="1" s="1"/>
  <c r="E1036" i="1"/>
  <c r="J1036" i="1"/>
  <c r="G1036" i="1"/>
  <c r="O1036" i="1" s="1"/>
  <c r="G1013" i="1"/>
  <c r="O1013" i="1" s="1"/>
  <c r="I1013" i="1"/>
  <c r="E1013" i="1"/>
  <c r="P1013" i="1"/>
  <c r="D1014" i="1" s="1"/>
  <c r="J1013" i="1"/>
  <c r="J1014" i="1"/>
  <c r="E1014" i="1"/>
  <c r="P1014" i="1"/>
  <c r="D1015" i="1" s="1"/>
  <c r="I1014" i="1"/>
  <c r="G1014" i="1"/>
  <c r="O1014" i="1" s="1"/>
  <c r="E10" i="1"/>
  <c r="J10" i="1" s="1"/>
  <c r="G10" i="1" l="1"/>
  <c r="I10" i="1" l="1"/>
  <c r="P10" i="1"/>
  <c r="E11" i="1" s="1"/>
  <c r="J11" i="1" s="1"/>
  <c r="D11" i="1" l="1"/>
  <c r="K11" i="1" s="1"/>
  <c r="G11" i="1"/>
  <c r="N11" i="1" l="1"/>
  <c r="M11" i="1"/>
  <c r="L11" i="1"/>
  <c r="R10" i="1"/>
  <c r="O10" i="1"/>
  <c r="I11" i="1"/>
  <c r="R11" i="1" l="1"/>
  <c r="O11" i="1"/>
  <c r="P11" i="1"/>
  <c r="D12" i="1" s="1"/>
  <c r="E12" i="1" l="1"/>
  <c r="G12" i="1" s="1"/>
  <c r="K12" i="1"/>
  <c r="N12" i="1"/>
  <c r="L12" i="1"/>
  <c r="M12" i="1"/>
  <c r="J12" i="1" l="1"/>
  <c r="I12" i="1" s="1"/>
  <c r="R12" i="1"/>
  <c r="O12" i="1"/>
  <c r="P12" i="1"/>
  <c r="D13" i="1" l="1"/>
  <c r="E13" i="1"/>
  <c r="K13" i="1" l="1"/>
  <c r="N13" i="1"/>
  <c r="L13" i="1"/>
  <c r="M13" i="1"/>
  <c r="G13" i="1"/>
  <c r="J13" i="1"/>
  <c r="P13" i="1" l="1"/>
  <c r="R13" i="1"/>
  <c r="I13" i="1"/>
  <c r="O13" i="1"/>
  <c r="D14" i="1" l="1"/>
  <c r="M14" i="1" s="1"/>
  <c r="E14" i="1"/>
  <c r="J14" i="1" s="1"/>
  <c r="L14" i="1" l="1"/>
  <c r="N14" i="1"/>
  <c r="K14" i="1"/>
  <c r="G14" i="1"/>
  <c r="R14" i="1" l="1"/>
  <c r="P14" i="1"/>
  <c r="D15" i="1" s="1"/>
  <c r="O14" i="1"/>
  <c r="I14" i="1"/>
  <c r="M15" i="1" l="1"/>
  <c r="K15" i="1"/>
  <c r="N15" i="1"/>
  <c r="L15" i="1"/>
  <c r="E15" i="1"/>
  <c r="G15" i="1" s="1"/>
  <c r="O15" i="1" l="1"/>
  <c r="R15" i="1"/>
  <c r="P15" i="1"/>
  <c r="D16" i="1" s="1"/>
  <c r="K16" i="1" s="1"/>
  <c r="J15" i="1"/>
  <c r="I15" i="1" s="1"/>
  <c r="L16" i="1" l="1"/>
  <c r="N16" i="1"/>
  <c r="E16" i="1"/>
  <c r="G16" i="1" s="1"/>
  <c r="M16" i="1"/>
  <c r="O16" i="1" l="1"/>
  <c r="J16" i="1"/>
  <c r="I16" i="1" s="1"/>
  <c r="R16" i="1"/>
  <c r="P16" i="1"/>
  <c r="D17" i="1" s="1"/>
  <c r="K17" i="1" s="1"/>
  <c r="E17" i="1" l="1"/>
  <c r="J17" i="1" s="1"/>
  <c r="M17" i="1"/>
  <c r="L17" i="1"/>
  <c r="N17" i="1"/>
  <c r="G17" i="1" l="1"/>
  <c r="I17" i="1" s="1"/>
  <c r="R17" i="1"/>
  <c r="O17" i="1" l="1"/>
  <c r="P17" i="1"/>
  <c r="D18" i="1" s="1"/>
  <c r="N18" i="1" s="1"/>
  <c r="M18" i="1"/>
  <c r="L18" i="1"/>
  <c r="E18" i="1"/>
  <c r="J18" i="1" s="1"/>
  <c r="K18" i="1" l="1"/>
  <c r="R18" i="1"/>
  <c r="G18" i="1"/>
  <c r="I18" i="1" s="1"/>
  <c r="P18" i="1" l="1"/>
  <c r="D19" i="1" s="1"/>
  <c r="O18" i="1"/>
  <c r="E19" i="1" l="1"/>
  <c r="N19" i="1" l="1"/>
  <c r="M19" i="1"/>
  <c r="L19" i="1"/>
  <c r="R19" i="1" s="1"/>
  <c r="J19" i="1"/>
  <c r="G19" i="1"/>
  <c r="K19" i="1"/>
  <c r="O19" i="1" l="1"/>
  <c r="I19" i="1"/>
  <c r="P19" i="1"/>
  <c r="D20" i="1" s="1"/>
  <c r="E20" i="1" l="1"/>
  <c r="L20" i="1" l="1"/>
  <c r="M20" i="1"/>
  <c r="K20" i="1"/>
  <c r="G20" i="1"/>
  <c r="J20" i="1"/>
  <c r="N20" i="1"/>
  <c r="I20" i="1" l="1"/>
  <c r="O20" i="1"/>
  <c r="P20" i="1"/>
  <c r="D21" i="1" s="1"/>
  <c r="R20" i="1"/>
  <c r="E21" i="1" l="1"/>
  <c r="L21" i="1" l="1"/>
  <c r="M21" i="1"/>
  <c r="K21" i="1"/>
  <c r="N21" i="1"/>
  <c r="J21" i="1"/>
  <c r="G21" i="1"/>
  <c r="R21" i="1" l="1"/>
  <c r="O21" i="1"/>
  <c r="P21" i="1"/>
  <c r="D22" i="1" s="1"/>
  <c r="I21" i="1"/>
  <c r="E22" i="1" l="1"/>
  <c r="M22" i="1" l="1"/>
  <c r="K22" i="1"/>
  <c r="N22" i="1"/>
  <c r="L22" i="1"/>
  <c r="J22" i="1"/>
  <c r="G22" i="1"/>
  <c r="P22" i="1" l="1"/>
  <c r="D23" i="1" s="1"/>
  <c r="I22" i="1"/>
  <c r="O22" i="1"/>
  <c r="R22" i="1"/>
  <c r="E23" i="1" l="1"/>
  <c r="M23" i="1" l="1"/>
  <c r="K23" i="1"/>
  <c r="N23" i="1"/>
  <c r="L23" i="1"/>
  <c r="G23" i="1"/>
  <c r="J23" i="1"/>
  <c r="P23" i="1" l="1"/>
  <c r="D24" i="1" s="1"/>
  <c r="R23" i="1"/>
  <c r="I23" i="1"/>
  <c r="O23" i="1"/>
  <c r="E24" i="1" l="1"/>
  <c r="G24" i="1" s="1"/>
  <c r="K24" i="1"/>
  <c r="N24" i="1"/>
  <c r="L24" i="1"/>
  <c r="M24" i="1"/>
  <c r="J24" i="1" l="1"/>
  <c r="I24" i="1" s="1"/>
  <c r="P24" i="1"/>
  <c r="D25" i="1" s="1"/>
  <c r="O24" i="1"/>
  <c r="R24" i="1"/>
  <c r="E25" i="1" l="1"/>
  <c r="M25" i="1" l="1"/>
  <c r="K25" i="1"/>
  <c r="N25" i="1"/>
  <c r="L25" i="1"/>
  <c r="J25" i="1"/>
  <c r="G25" i="1"/>
  <c r="P25" i="1" l="1"/>
  <c r="D26" i="1" s="1"/>
  <c r="R25" i="1"/>
  <c r="I25" i="1"/>
  <c r="O25" i="1"/>
  <c r="E26" i="1" l="1"/>
  <c r="G26" i="1" s="1"/>
  <c r="K26" i="1"/>
  <c r="N26" i="1"/>
  <c r="L26" i="1"/>
  <c r="M26" i="1"/>
  <c r="J26" i="1" l="1"/>
  <c r="I26" i="1" s="1"/>
  <c r="R26" i="1"/>
  <c r="O26" i="1"/>
  <c r="P26" i="1"/>
  <c r="D27" i="1" s="1"/>
  <c r="E27" i="1" l="1"/>
  <c r="K27" i="1" l="1"/>
  <c r="N27" i="1"/>
  <c r="M27" i="1"/>
  <c r="L27" i="1"/>
  <c r="J27" i="1"/>
  <c r="G27" i="1"/>
  <c r="I27" i="1" l="1"/>
  <c r="O27" i="1"/>
  <c r="P27" i="1"/>
  <c r="D28" i="1" s="1"/>
  <c r="R27" i="1"/>
  <c r="E28" i="1" l="1"/>
  <c r="L28" i="1" l="1"/>
  <c r="M28" i="1"/>
  <c r="K28" i="1"/>
  <c r="N28" i="1"/>
  <c r="J28" i="1"/>
  <c r="G28" i="1"/>
  <c r="P28" i="1" l="1"/>
  <c r="D29" i="1" s="1"/>
  <c r="R28" i="1"/>
  <c r="I28" i="1"/>
  <c r="O28" i="1"/>
  <c r="E29" i="1" l="1"/>
  <c r="G29" i="1" s="1"/>
  <c r="M29" i="1"/>
  <c r="N29" i="1"/>
  <c r="L29" i="1"/>
  <c r="K29" i="1"/>
  <c r="J29" i="1" l="1"/>
  <c r="I29" i="1" s="1"/>
  <c r="P29" i="1"/>
  <c r="D30" i="1" s="1"/>
  <c r="R29" i="1"/>
  <c r="O29" i="1"/>
  <c r="E30" i="1" l="1"/>
  <c r="G30" i="1" s="1"/>
  <c r="M30" i="1"/>
  <c r="K30" i="1"/>
  <c r="N30" i="1"/>
  <c r="L30" i="1"/>
  <c r="J30" i="1" l="1"/>
  <c r="I30" i="1" s="1"/>
  <c r="R30" i="1"/>
  <c r="O30" i="1"/>
  <c r="P30" i="1"/>
  <c r="D31" i="1" s="1"/>
  <c r="E31" i="1" l="1"/>
  <c r="L31" i="1" l="1"/>
  <c r="K31" i="1"/>
  <c r="M31" i="1"/>
  <c r="N31" i="1"/>
  <c r="J31" i="1"/>
  <c r="G31" i="1"/>
  <c r="I31" i="1" l="1"/>
  <c r="O31" i="1"/>
  <c r="R31" i="1"/>
  <c r="P31" i="1"/>
  <c r="D32" i="1" s="1"/>
  <c r="E32" i="1" l="1"/>
  <c r="J32" i="1" l="1"/>
  <c r="G32" i="1"/>
  <c r="M32" i="1"/>
  <c r="K32" i="1"/>
  <c r="N32" i="1"/>
  <c r="L32" i="1"/>
  <c r="P32" i="1" l="1"/>
  <c r="D33" i="1" s="1"/>
  <c r="R32" i="1"/>
  <c r="O32" i="1"/>
  <c r="I32" i="1"/>
  <c r="E33" i="1" l="1"/>
  <c r="G33" i="1" s="1"/>
  <c r="L33" i="1"/>
  <c r="N33" i="1"/>
  <c r="M33" i="1"/>
  <c r="K33" i="1"/>
  <c r="J33" i="1"/>
  <c r="P33" i="1" l="1"/>
  <c r="D34" i="1" s="1"/>
  <c r="R33" i="1"/>
  <c r="O33" i="1"/>
  <c r="I33" i="1"/>
  <c r="E34" i="1" l="1"/>
  <c r="J34" i="1" s="1"/>
  <c r="K34" i="1"/>
  <c r="N34" i="1"/>
  <c r="L34" i="1"/>
  <c r="M34" i="1"/>
  <c r="G34" i="1" l="1"/>
  <c r="P34" i="1" s="1"/>
  <c r="D35" i="1" s="1"/>
  <c r="R34" i="1"/>
  <c r="O34" i="1"/>
  <c r="I34" i="1" l="1"/>
  <c r="E35" i="1"/>
  <c r="G35" i="1" s="1"/>
  <c r="M35" i="1"/>
  <c r="L35" i="1"/>
  <c r="K35" i="1"/>
  <c r="N35" i="1"/>
  <c r="P35" i="1" l="1"/>
  <c r="D36" i="1" s="1"/>
  <c r="J35" i="1"/>
  <c r="I35" i="1" s="1"/>
  <c r="R35" i="1"/>
  <c r="O35" i="1"/>
  <c r="E36" i="1" l="1"/>
  <c r="J36" i="1" s="1"/>
  <c r="N36" i="1"/>
  <c r="L36" i="1"/>
  <c r="M36" i="1"/>
  <c r="K36" i="1"/>
  <c r="G36" i="1" l="1"/>
  <c r="P36" i="1" s="1"/>
  <c r="R36" i="1"/>
  <c r="I36" i="1"/>
  <c r="D37" i="1" l="1"/>
  <c r="M37" i="1" s="1"/>
  <c r="E37" i="1"/>
  <c r="J37" i="1" s="1"/>
  <c r="O36" i="1"/>
  <c r="L37" i="1" l="1"/>
  <c r="N37" i="1"/>
  <c r="K37" i="1"/>
  <c r="R37" i="1" s="1"/>
  <c r="G37" i="1"/>
  <c r="I37" i="1" s="1"/>
  <c r="P37" i="1" l="1"/>
  <c r="D38" i="1" s="1"/>
  <c r="O37" i="1"/>
  <c r="E38" i="1"/>
  <c r="J38" i="1" l="1"/>
  <c r="G38" i="1"/>
  <c r="K38" i="1"/>
  <c r="M38" i="1"/>
  <c r="L38" i="1"/>
  <c r="N38" i="1"/>
  <c r="R38" i="1" l="1"/>
  <c r="O38" i="1"/>
  <c r="I38" i="1"/>
  <c r="P38" i="1"/>
  <c r="D39" i="1" s="1"/>
  <c r="E39" i="1" l="1"/>
  <c r="N39" i="1" l="1"/>
  <c r="K39" i="1"/>
  <c r="L39" i="1"/>
  <c r="M39" i="1"/>
  <c r="G39" i="1"/>
  <c r="P39" i="1" s="1"/>
  <c r="D40" i="1" s="1"/>
  <c r="J39" i="1"/>
  <c r="E40" i="1" l="1"/>
  <c r="R39" i="1"/>
  <c r="I39" i="1"/>
  <c r="O39" i="1"/>
  <c r="J40" i="1" l="1"/>
  <c r="G40" i="1"/>
  <c r="M40" i="1"/>
  <c r="K40" i="1"/>
  <c r="N40" i="1"/>
  <c r="L40" i="1"/>
  <c r="P40" i="1" l="1"/>
  <c r="D41" i="1" s="1"/>
  <c r="R40" i="1"/>
  <c r="O40" i="1"/>
  <c r="I40" i="1"/>
  <c r="E41" i="1" l="1"/>
  <c r="G41" i="1" s="1"/>
  <c r="K41" i="1"/>
  <c r="N41" i="1"/>
  <c r="M41" i="1"/>
  <c r="L41" i="1"/>
  <c r="J41" i="1" l="1"/>
  <c r="I41" i="1" s="1"/>
  <c r="P41" i="1"/>
  <c r="D42" i="1" s="1"/>
  <c r="O41" i="1"/>
  <c r="R41" i="1"/>
  <c r="E42" i="1" l="1"/>
  <c r="N42" i="1" l="1"/>
  <c r="K42" i="1"/>
  <c r="M42" i="1"/>
  <c r="L42" i="1"/>
  <c r="G42" i="1"/>
  <c r="J42" i="1"/>
  <c r="R42" i="1" l="1"/>
  <c r="O42" i="1"/>
  <c r="P42" i="1"/>
  <c r="D43" i="1" s="1"/>
  <c r="I42" i="1"/>
  <c r="E43" i="1" l="1"/>
  <c r="K43" i="1" l="1"/>
  <c r="L43" i="1"/>
  <c r="M43" i="1"/>
  <c r="N43" i="1"/>
  <c r="J43" i="1"/>
  <c r="G43" i="1"/>
  <c r="P43" i="1" l="1"/>
  <c r="D44" i="1" s="1"/>
  <c r="I43" i="1"/>
  <c r="O43" i="1"/>
  <c r="R43" i="1"/>
  <c r="E44" i="1" l="1"/>
  <c r="K44" i="1" l="1"/>
  <c r="N44" i="1"/>
  <c r="M44" i="1"/>
  <c r="L44" i="1"/>
  <c r="G44" i="1"/>
  <c r="J44" i="1"/>
  <c r="R44" i="1" l="1"/>
  <c r="O44" i="1"/>
  <c r="I44" i="1"/>
  <c r="P44" i="1"/>
  <c r="D45" i="1" s="1"/>
  <c r="E45" i="1" l="1"/>
  <c r="M45" i="1" l="1"/>
  <c r="K45" i="1"/>
  <c r="L45" i="1"/>
  <c r="N45" i="1"/>
  <c r="J45" i="1"/>
  <c r="G45" i="1"/>
  <c r="P45" i="1" l="1"/>
  <c r="D46" i="1" s="1"/>
  <c r="I45" i="1"/>
  <c r="O45" i="1"/>
  <c r="R45" i="1"/>
  <c r="E46" i="1" l="1"/>
  <c r="G46" i="1" s="1"/>
  <c r="K46" i="1"/>
  <c r="L46" i="1"/>
  <c r="M46" i="1"/>
  <c r="N46" i="1"/>
  <c r="J46" i="1" l="1"/>
  <c r="I46" i="1" s="1"/>
  <c r="R46" i="1"/>
  <c r="P46" i="1"/>
  <c r="D47" i="1" s="1"/>
  <c r="O46" i="1"/>
  <c r="E47" i="1" l="1"/>
  <c r="M47" i="1" l="1"/>
  <c r="N47" i="1"/>
  <c r="K47" i="1"/>
  <c r="L47" i="1"/>
  <c r="G47" i="1"/>
  <c r="J47" i="1"/>
  <c r="P47" i="1" l="1"/>
  <c r="D48" i="1" s="1"/>
  <c r="R47" i="1"/>
  <c r="O47" i="1"/>
  <c r="I47" i="1"/>
  <c r="E48" i="1" l="1"/>
  <c r="J48" i="1" s="1"/>
  <c r="M48" i="1"/>
  <c r="K48" i="1"/>
  <c r="N48" i="1"/>
  <c r="L48" i="1"/>
  <c r="G48" i="1" l="1"/>
  <c r="O48" i="1" s="1"/>
  <c r="R48" i="1"/>
  <c r="I48" i="1" l="1"/>
  <c r="P48" i="1"/>
  <c r="D49" i="1" s="1"/>
  <c r="N49" i="1" s="1"/>
  <c r="E49" i="1"/>
  <c r="G49" i="1" s="1"/>
  <c r="K49" i="1" l="1"/>
  <c r="M49" i="1"/>
  <c r="L49" i="1"/>
  <c r="J49" i="1"/>
  <c r="I49" i="1" s="1"/>
  <c r="P49" i="1"/>
  <c r="D50" i="1" s="1"/>
  <c r="O49" i="1" l="1"/>
  <c r="R49" i="1"/>
  <c r="E50" i="1"/>
  <c r="K50" i="1" l="1"/>
  <c r="N50" i="1"/>
  <c r="L50" i="1"/>
  <c r="M50" i="1"/>
  <c r="J50" i="1"/>
  <c r="G50" i="1"/>
  <c r="I50" i="1" l="1"/>
  <c r="O50" i="1"/>
  <c r="P50" i="1"/>
  <c r="D51" i="1" s="1"/>
  <c r="R50" i="1"/>
  <c r="E51" i="1" l="1"/>
  <c r="N51" i="1" l="1"/>
  <c r="K51" i="1"/>
  <c r="L51" i="1"/>
  <c r="M51" i="1"/>
  <c r="J51" i="1"/>
  <c r="G51" i="1"/>
  <c r="P51" i="1" l="1"/>
  <c r="D52" i="1" s="1"/>
  <c r="I51" i="1"/>
  <c r="O51" i="1"/>
  <c r="R51" i="1"/>
  <c r="E52" i="1" l="1"/>
  <c r="G52" i="1" s="1"/>
  <c r="M52" i="1"/>
  <c r="L52" i="1"/>
  <c r="K52" i="1"/>
  <c r="N52" i="1"/>
  <c r="P52" i="1" l="1"/>
  <c r="D53" i="1" s="1"/>
  <c r="J52" i="1"/>
  <c r="I52" i="1" s="1"/>
  <c r="R52" i="1"/>
  <c r="O52" i="1"/>
  <c r="E53" i="1" l="1"/>
  <c r="G53" i="1" s="1"/>
  <c r="L53" i="1"/>
  <c r="N53" i="1"/>
  <c r="M53" i="1"/>
  <c r="K53" i="1"/>
  <c r="J53" i="1" l="1"/>
  <c r="P53" i="1"/>
  <c r="D54" i="1" s="1"/>
  <c r="R53" i="1"/>
  <c r="O53" i="1"/>
  <c r="I53" i="1"/>
  <c r="E54" i="1" l="1"/>
  <c r="J54" i="1" s="1"/>
  <c r="K54" i="1"/>
  <c r="L54" i="1"/>
  <c r="M54" i="1"/>
  <c r="N54" i="1"/>
  <c r="G54" i="1" l="1"/>
  <c r="P54" i="1" s="1"/>
  <c r="D55" i="1" s="1"/>
  <c r="R54" i="1"/>
  <c r="I54" i="1" l="1"/>
  <c r="O54" i="1"/>
  <c r="E55" i="1"/>
  <c r="J55" i="1" s="1"/>
  <c r="N55" i="1"/>
  <c r="K55" i="1"/>
  <c r="L55" i="1"/>
  <c r="M55" i="1"/>
  <c r="G55" i="1" l="1"/>
  <c r="P55" i="1" s="1"/>
  <c r="D56" i="1" s="1"/>
  <c r="R55" i="1"/>
  <c r="E56" i="1" l="1"/>
  <c r="G56" i="1" s="1"/>
  <c r="O55" i="1"/>
  <c r="I55" i="1"/>
  <c r="M56" i="1"/>
  <c r="K56" i="1"/>
  <c r="L56" i="1"/>
  <c r="N56" i="1"/>
  <c r="J56" i="1" l="1"/>
  <c r="I56" i="1" s="1"/>
  <c r="P56" i="1"/>
  <c r="D57" i="1" s="1"/>
  <c r="R56" i="1"/>
  <c r="O56" i="1"/>
  <c r="E57" i="1" l="1"/>
  <c r="G57" i="1" s="1"/>
  <c r="K57" i="1"/>
  <c r="L57" i="1"/>
  <c r="N57" i="1"/>
  <c r="M57" i="1"/>
  <c r="J57" i="1" l="1"/>
  <c r="I57" i="1" s="1"/>
  <c r="P57" i="1"/>
  <c r="D58" i="1" s="1"/>
  <c r="O57" i="1"/>
  <c r="R57" i="1"/>
  <c r="E58" i="1" l="1"/>
  <c r="L58" i="1" l="1"/>
  <c r="M58" i="1"/>
  <c r="N58" i="1"/>
  <c r="K58" i="1"/>
  <c r="J58" i="1"/>
  <c r="G58" i="1"/>
  <c r="R58" i="1" l="1"/>
  <c r="O58" i="1"/>
  <c r="P58" i="1"/>
  <c r="D59" i="1" s="1"/>
  <c r="I58" i="1"/>
  <c r="E59" i="1" l="1"/>
  <c r="N59" i="1" l="1"/>
  <c r="K59" i="1"/>
  <c r="L59" i="1"/>
  <c r="M59" i="1"/>
  <c r="G59" i="1"/>
  <c r="J59" i="1"/>
  <c r="P59" i="1" l="1"/>
  <c r="D60" i="1" s="1"/>
  <c r="I59" i="1"/>
  <c r="O59" i="1"/>
  <c r="R59" i="1"/>
  <c r="E60" i="1" l="1"/>
  <c r="N60" i="1" l="1"/>
  <c r="L60" i="1"/>
  <c r="M60" i="1"/>
  <c r="K60" i="1"/>
  <c r="G60" i="1"/>
  <c r="J60" i="1"/>
  <c r="R60" i="1" l="1"/>
  <c r="P60" i="1"/>
  <c r="D61" i="1" s="1"/>
  <c r="O60" i="1"/>
  <c r="I60" i="1"/>
  <c r="E61" i="1" l="1"/>
  <c r="K61" i="1" l="1"/>
  <c r="L61" i="1"/>
  <c r="N61" i="1"/>
  <c r="M61" i="1"/>
  <c r="J61" i="1"/>
  <c r="G61" i="1"/>
  <c r="P61" i="1" l="1"/>
  <c r="D62" i="1" s="1"/>
  <c r="R61" i="1"/>
  <c r="O61" i="1"/>
  <c r="I61" i="1"/>
  <c r="E62" i="1" l="1"/>
  <c r="G62" i="1" s="1"/>
  <c r="N62" i="1"/>
  <c r="K62" i="1"/>
  <c r="M62" i="1"/>
  <c r="L62" i="1"/>
  <c r="J62" i="1" l="1"/>
  <c r="I62" i="1" s="1"/>
  <c r="R62" i="1"/>
  <c r="O62" i="1"/>
  <c r="P62" i="1"/>
  <c r="D63" i="1" s="1"/>
  <c r="E63" i="1" l="1"/>
  <c r="L63" i="1" l="1"/>
  <c r="M63" i="1"/>
  <c r="N63" i="1"/>
  <c r="K63" i="1"/>
  <c r="G63" i="1"/>
  <c r="J63" i="1"/>
  <c r="I63" i="1" l="1"/>
  <c r="O63" i="1"/>
  <c r="R63" i="1"/>
  <c r="P63" i="1"/>
  <c r="D64" i="1" s="1"/>
  <c r="E64" i="1" l="1"/>
  <c r="L64" i="1" l="1"/>
  <c r="M64" i="1"/>
  <c r="K64" i="1"/>
  <c r="N64" i="1"/>
  <c r="G64" i="1"/>
  <c r="J64" i="1"/>
  <c r="P64" i="1" l="1"/>
  <c r="D65" i="1" s="1"/>
  <c r="R64" i="1"/>
  <c r="O64" i="1"/>
  <c r="I64" i="1"/>
  <c r="E65" i="1" l="1"/>
  <c r="G65" i="1" s="1"/>
  <c r="K65" i="1"/>
  <c r="L65" i="1"/>
  <c r="N65" i="1"/>
  <c r="M65" i="1"/>
  <c r="J65" i="1" l="1"/>
  <c r="I65" i="1" s="1"/>
  <c r="P65" i="1"/>
  <c r="D66" i="1" s="1"/>
  <c r="O65" i="1"/>
  <c r="R65" i="1"/>
  <c r="E66" i="1" l="1"/>
  <c r="G66" i="1" s="1"/>
  <c r="K66" i="1"/>
  <c r="L66" i="1"/>
  <c r="M66" i="1"/>
  <c r="N66" i="1"/>
  <c r="J66" i="1" l="1"/>
  <c r="I66" i="1" s="1"/>
  <c r="O66" i="1"/>
  <c r="R66" i="1"/>
  <c r="P66" i="1"/>
  <c r="D67" i="1" s="1"/>
  <c r="E67" i="1" l="1"/>
  <c r="M67" i="1" l="1"/>
  <c r="L67" i="1"/>
  <c r="K67" i="1"/>
  <c r="N67" i="1"/>
  <c r="G67" i="1"/>
  <c r="J67" i="1"/>
  <c r="P67" i="1" l="1"/>
  <c r="D68" i="1" s="1"/>
  <c r="R67" i="1"/>
  <c r="O67" i="1"/>
  <c r="I67" i="1"/>
  <c r="E68" i="1" l="1"/>
  <c r="J68" i="1" s="1"/>
  <c r="M68" i="1"/>
  <c r="K68" i="1"/>
  <c r="N68" i="1"/>
  <c r="L68" i="1"/>
  <c r="G68" i="1" l="1"/>
  <c r="I68" i="1" s="1"/>
  <c r="R68" i="1"/>
  <c r="O68" i="1" l="1"/>
  <c r="P68" i="1"/>
  <c r="E69" i="1"/>
  <c r="J69" i="1" s="1"/>
  <c r="D69" i="1" l="1"/>
  <c r="K69" i="1" s="1"/>
  <c r="G69" i="1"/>
  <c r="N69" i="1" l="1"/>
  <c r="P69" i="1" s="1"/>
  <c r="D70" i="1" s="1"/>
  <c r="M69" i="1"/>
  <c r="L69" i="1"/>
  <c r="R69" i="1" s="1"/>
  <c r="I69" i="1"/>
  <c r="O69" i="1" l="1"/>
  <c r="E70" i="1"/>
  <c r="J70" i="1" s="1"/>
  <c r="K70" i="1"/>
  <c r="L70" i="1"/>
  <c r="M70" i="1"/>
  <c r="N70" i="1"/>
  <c r="G70" i="1"/>
  <c r="R70" i="1" l="1"/>
  <c r="O70" i="1"/>
  <c r="I70" i="1"/>
  <c r="P70" i="1"/>
  <c r="D71" i="1" s="1"/>
  <c r="E71" i="1" l="1"/>
  <c r="M71" i="1" l="1"/>
  <c r="N71" i="1"/>
  <c r="K71" i="1"/>
  <c r="L71" i="1"/>
  <c r="G71" i="1"/>
  <c r="J71" i="1"/>
  <c r="O71" i="1" l="1"/>
  <c r="I71" i="1"/>
  <c r="P71" i="1"/>
  <c r="D72" i="1" s="1"/>
  <c r="R71" i="1"/>
  <c r="E72" i="1" l="1"/>
  <c r="N72" i="1" l="1"/>
  <c r="L72" i="1"/>
  <c r="M72" i="1"/>
  <c r="K72" i="1"/>
  <c r="G72" i="1"/>
  <c r="J72" i="1"/>
  <c r="R72" i="1" l="1"/>
  <c r="O72" i="1"/>
  <c r="I72" i="1"/>
  <c r="P72" i="1"/>
  <c r="D73" i="1" s="1"/>
  <c r="E73" i="1" l="1"/>
  <c r="N73" i="1" l="1"/>
  <c r="M73" i="1"/>
  <c r="L73" i="1"/>
  <c r="K73" i="1"/>
  <c r="G73" i="1"/>
  <c r="J73" i="1"/>
  <c r="R73" i="1" l="1"/>
  <c r="O73" i="1"/>
  <c r="I73" i="1"/>
  <c r="P73" i="1"/>
  <c r="D74" i="1" s="1"/>
  <c r="E74" i="1" l="1"/>
  <c r="M74" i="1" l="1"/>
  <c r="N74" i="1"/>
  <c r="K74" i="1"/>
  <c r="L74" i="1"/>
  <c r="J74" i="1"/>
  <c r="G74" i="1"/>
  <c r="P74" i="1" s="1"/>
  <c r="D75" i="1" s="1"/>
  <c r="E75" i="1" l="1"/>
  <c r="O74" i="1"/>
  <c r="I74" i="1"/>
  <c r="R74" i="1"/>
  <c r="M75" i="1" l="1"/>
  <c r="L75" i="1"/>
  <c r="K75" i="1"/>
  <c r="N75" i="1"/>
  <c r="J75" i="1"/>
  <c r="G75" i="1"/>
  <c r="P75" i="1" l="1"/>
  <c r="D76" i="1" s="1"/>
  <c r="R75" i="1"/>
  <c r="O75" i="1"/>
  <c r="I75" i="1"/>
  <c r="E76" i="1" l="1"/>
  <c r="J76" i="1" s="1"/>
  <c r="L76" i="1"/>
  <c r="M76" i="1"/>
  <c r="K76" i="1"/>
  <c r="N76" i="1"/>
  <c r="G76" i="1" l="1"/>
  <c r="P76" i="1" s="1"/>
  <c r="R76" i="1"/>
  <c r="O76" i="1" l="1"/>
  <c r="D77" i="1"/>
  <c r="L77" i="1" s="1"/>
  <c r="E77" i="1"/>
  <c r="J77" i="1" s="1"/>
  <c r="I76" i="1"/>
  <c r="G77" i="1" l="1"/>
  <c r="K77" i="1"/>
  <c r="M77" i="1"/>
  <c r="R77" i="1" s="1"/>
  <c r="N77" i="1"/>
  <c r="I77" i="1"/>
  <c r="P77" i="1" l="1"/>
  <c r="D78" i="1" s="1"/>
  <c r="L78" i="1" s="1"/>
  <c r="O77" i="1"/>
  <c r="E78" i="1" l="1"/>
  <c r="J78" i="1" s="1"/>
  <c r="N78" i="1"/>
  <c r="M78" i="1"/>
  <c r="K78" i="1"/>
  <c r="R78" i="1" s="1"/>
  <c r="G78" i="1"/>
  <c r="P78" i="1" l="1"/>
  <c r="D79" i="1" s="1"/>
  <c r="I78" i="1"/>
  <c r="O78" i="1"/>
  <c r="E79" i="1" l="1"/>
  <c r="G79" i="1" s="1"/>
  <c r="K79" i="1"/>
  <c r="L79" i="1"/>
  <c r="N79" i="1"/>
  <c r="M79" i="1"/>
  <c r="J79" i="1" l="1"/>
  <c r="R79" i="1"/>
  <c r="O79" i="1"/>
  <c r="P79" i="1"/>
  <c r="D80" i="1" s="1"/>
  <c r="I79" i="1"/>
  <c r="E80" i="1" l="1"/>
  <c r="L80" i="1" l="1"/>
  <c r="N80" i="1"/>
  <c r="M80" i="1"/>
  <c r="K80" i="1"/>
  <c r="G80" i="1"/>
  <c r="J80" i="1"/>
  <c r="P80" i="1" l="1"/>
  <c r="D81" i="1" s="1"/>
  <c r="R80" i="1"/>
  <c r="O80" i="1"/>
  <c r="I80" i="1"/>
  <c r="E81" i="1" l="1"/>
  <c r="G81" i="1" s="1"/>
  <c r="M81" i="1"/>
  <c r="K81" i="1"/>
  <c r="L81" i="1"/>
  <c r="N81" i="1"/>
  <c r="J81" i="1" l="1"/>
  <c r="I81" i="1" s="1"/>
  <c r="O81" i="1"/>
  <c r="P81" i="1"/>
  <c r="D82" i="1" s="1"/>
  <c r="R81" i="1"/>
  <c r="E82" i="1" l="1"/>
  <c r="K82" i="1" l="1"/>
  <c r="L82" i="1"/>
  <c r="M82" i="1"/>
  <c r="N82" i="1"/>
  <c r="G82" i="1"/>
  <c r="J82" i="1"/>
  <c r="R82" i="1" l="1"/>
  <c r="P82" i="1"/>
  <c r="D83" i="1" s="1"/>
  <c r="O82" i="1"/>
  <c r="I82" i="1"/>
  <c r="E83" i="1" l="1"/>
  <c r="N83" i="1" l="1"/>
  <c r="K83" i="1"/>
  <c r="L83" i="1"/>
  <c r="M83" i="1"/>
  <c r="J83" i="1"/>
  <c r="G83" i="1"/>
  <c r="P83" i="1" l="1"/>
  <c r="D84" i="1" s="1"/>
  <c r="I83" i="1"/>
  <c r="O83" i="1"/>
  <c r="R83" i="1"/>
  <c r="E84" i="1" l="1"/>
  <c r="G84" i="1" s="1"/>
  <c r="L84" i="1"/>
  <c r="N84" i="1"/>
  <c r="K84" i="1"/>
  <c r="M84" i="1"/>
  <c r="J84" i="1" l="1"/>
  <c r="I84" i="1" s="1"/>
  <c r="P84" i="1"/>
  <c r="D85" i="1" s="1"/>
  <c r="O84" i="1"/>
  <c r="R84" i="1"/>
  <c r="E85" i="1" l="1"/>
  <c r="N85" i="1" l="1"/>
  <c r="L85" i="1"/>
  <c r="K85" i="1"/>
  <c r="M85" i="1"/>
  <c r="J85" i="1"/>
  <c r="G85" i="1"/>
  <c r="P85" i="1" l="1"/>
  <c r="D86" i="1" s="1"/>
  <c r="R85" i="1"/>
  <c r="O85" i="1"/>
  <c r="I85" i="1"/>
  <c r="E86" i="1" l="1"/>
  <c r="J86" i="1" s="1"/>
  <c r="K86" i="1"/>
  <c r="L86" i="1"/>
  <c r="M86" i="1"/>
  <c r="N86" i="1"/>
  <c r="G86" i="1" l="1"/>
  <c r="O86" i="1" s="1"/>
  <c r="R86" i="1"/>
  <c r="I86" i="1" l="1"/>
  <c r="P86" i="1"/>
  <c r="D87" i="1" s="1"/>
  <c r="E87" i="1" l="1"/>
  <c r="K87" i="1" l="1"/>
  <c r="L87" i="1"/>
  <c r="M87" i="1"/>
  <c r="N87" i="1"/>
  <c r="G87" i="1"/>
  <c r="J87" i="1"/>
  <c r="R87" i="1" l="1"/>
  <c r="P87" i="1"/>
  <c r="D88" i="1" s="1"/>
  <c r="I87" i="1"/>
  <c r="O87" i="1"/>
  <c r="E88" i="1" l="1"/>
  <c r="M88" i="1" l="1"/>
  <c r="K88" i="1"/>
  <c r="N88" i="1"/>
  <c r="L88" i="1"/>
  <c r="G88" i="1"/>
  <c r="J88" i="1"/>
  <c r="I88" i="1" l="1"/>
  <c r="O88" i="1"/>
  <c r="P88" i="1"/>
  <c r="D89" i="1" s="1"/>
  <c r="R88" i="1"/>
  <c r="E89" i="1" l="1"/>
  <c r="M89" i="1" l="1"/>
  <c r="K89" i="1"/>
  <c r="L89" i="1"/>
  <c r="N89" i="1"/>
  <c r="G89" i="1"/>
  <c r="J89" i="1"/>
  <c r="O89" i="1" l="1"/>
  <c r="P89" i="1"/>
  <c r="D90" i="1" s="1"/>
  <c r="I89" i="1"/>
  <c r="R89" i="1"/>
  <c r="E90" i="1" l="1"/>
  <c r="M90" i="1" l="1"/>
  <c r="N90" i="1"/>
  <c r="K90" i="1"/>
  <c r="L90" i="1"/>
  <c r="G90" i="1"/>
  <c r="J90" i="1"/>
  <c r="I90" i="1" l="1"/>
  <c r="O90" i="1"/>
  <c r="P90" i="1"/>
  <c r="D91" i="1" s="1"/>
  <c r="R90" i="1"/>
  <c r="E91" i="1" l="1"/>
  <c r="N91" i="1" l="1"/>
  <c r="K91" i="1"/>
  <c r="L91" i="1"/>
  <c r="M91" i="1"/>
  <c r="G91" i="1"/>
  <c r="J91" i="1"/>
  <c r="O91" i="1" l="1"/>
  <c r="I91" i="1"/>
  <c r="P91" i="1"/>
  <c r="D92" i="1" s="1"/>
  <c r="R91" i="1"/>
  <c r="E92" i="1" l="1"/>
  <c r="M92" i="1" l="1"/>
  <c r="K92" i="1"/>
  <c r="N92" i="1"/>
  <c r="L92" i="1"/>
  <c r="G92" i="1"/>
  <c r="J92" i="1"/>
  <c r="P92" i="1" l="1"/>
  <c r="D93" i="1" s="1"/>
  <c r="I92" i="1"/>
  <c r="O92" i="1"/>
  <c r="R92" i="1"/>
  <c r="E93" i="1" l="1"/>
  <c r="J93" i="1" s="1"/>
  <c r="N93" i="1"/>
  <c r="M93" i="1"/>
  <c r="K93" i="1"/>
  <c r="L93" i="1"/>
  <c r="G93" i="1" l="1"/>
  <c r="P93" i="1" s="1"/>
  <c r="D94" i="1" s="1"/>
  <c r="R93" i="1"/>
  <c r="I93" i="1" l="1"/>
  <c r="O93" i="1"/>
  <c r="E94" i="1"/>
  <c r="G94" i="1" s="1"/>
  <c r="M94" i="1"/>
  <c r="L94" i="1"/>
  <c r="N94" i="1"/>
  <c r="K94" i="1"/>
  <c r="J94" i="1" l="1"/>
  <c r="I94" i="1" s="1"/>
  <c r="O94" i="1"/>
  <c r="R94" i="1"/>
  <c r="P94" i="1"/>
  <c r="D95" i="1" s="1"/>
  <c r="E95" i="1" l="1"/>
  <c r="N95" i="1" l="1"/>
  <c r="L95" i="1"/>
  <c r="M95" i="1"/>
  <c r="K95" i="1"/>
  <c r="J95" i="1"/>
  <c r="G95" i="1"/>
  <c r="R95" i="1" l="1"/>
  <c r="P95" i="1"/>
  <c r="D96" i="1" s="1"/>
  <c r="I95" i="1"/>
  <c r="O95" i="1"/>
  <c r="E96" i="1" l="1"/>
  <c r="L96" i="1" l="1"/>
  <c r="M96" i="1"/>
  <c r="K96" i="1"/>
  <c r="N96" i="1"/>
  <c r="G96" i="1"/>
  <c r="J96" i="1"/>
  <c r="I96" i="1" l="1"/>
  <c r="O96" i="1"/>
  <c r="P96" i="1"/>
  <c r="D97" i="1" s="1"/>
  <c r="R96" i="1"/>
  <c r="E97" i="1" l="1"/>
  <c r="N97" i="1" l="1"/>
  <c r="K97" i="1"/>
  <c r="L97" i="1"/>
  <c r="M97" i="1"/>
  <c r="G97" i="1"/>
  <c r="J97" i="1"/>
  <c r="O97" i="1" l="1"/>
  <c r="I97" i="1"/>
  <c r="P97" i="1"/>
  <c r="D98" i="1" s="1"/>
  <c r="R97" i="1"/>
  <c r="E98" i="1" l="1"/>
  <c r="M98" i="1" l="1"/>
  <c r="N98" i="1"/>
  <c r="K98" i="1"/>
  <c r="L98" i="1"/>
  <c r="G98" i="1"/>
  <c r="J98" i="1"/>
  <c r="O98" i="1" l="1"/>
  <c r="I98" i="1"/>
  <c r="P98" i="1"/>
  <c r="D99" i="1" s="1"/>
  <c r="R98" i="1"/>
  <c r="E99" i="1" l="1"/>
  <c r="N99" i="1" l="1"/>
  <c r="K99" i="1"/>
  <c r="L99" i="1"/>
  <c r="M99" i="1"/>
  <c r="J99" i="1"/>
  <c r="G99" i="1"/>
  <c r="P99" i="1" l="1"/>
  <c r="D100" i="1" s="1"/>
  <c r="I99" i="1"/>
  <c r="O99" i="1"/>
  <c r="R99" i="1"/>
  <c r="E100" i="1" l="1"/>
  <c r="J100" i="1" s="1"/>
  <c r="K100" i="1"/>
  <c r="M100" i="1"/>
  <c r="L100" i="1"/>
  <c r="N100" i="1"/>
  <c r="G100" i="1" l="1"/>
  <c r="P100" i="1" s="1"/>
  <c r="D101" i="1" s="1"/>
  <c r="R100" i="1"/>
  <c r="I100" i="1" l="1"/>
  <c r="O100" i="1"/>
  <c r="E101" i="1"/>
  <c r="G101" i="1" s="1"/>
  <c r="K101" i="1"/>
  <c r="M101" i="1"/>
  <c r="L101" i="1"/>
  <c r="N101" i="1"/>
  <c r="J101" i="1" l="1"/>
  <c r="R101" i="1"/>
  <c r="P101" i="1"/>
  <c r="D102" i="1" s="1"/>
  <c r="O101" i="1"/>
  <c r="I101" i="1"/>
  <c r="E102" i="1" l="1"/>
  <c r="J102" i="1" s="1"/>
  <c r="K102" i="1"/>
  <c r="M102" i="1"/>
  <c r="L102" i="1"/>
  <c r="N102" i="1"/>
  <c r="G102" i="1" l="1"/>
  <c r="P102" i="1" s="1"/>
  <c r="D103" i="1" s="1"/>
  <c r="R102" i="1"/>
  <c r="O102" i="1" l="1"/>
  <c r="I102" i="1"/>
  <c r="E103" i="1"/>
  <c r="G103" i="1" s="1"/>
  <c r="L103" i="1"/>
  <c r="M103" i="1"/>
  <c r="N103" i="1"/>
  <c r="K103" i="1"/>
  <c r="J103" i="1" l="1"/>
  <c r="I103" i="1" s="1"/>
  <c r="O103" i="1"/>
  <c r="R103" i="1"/>
  <c r="P103" i="1"/>
  <c r="D104" i="1" s="1"/>
  <c r="E104" i="1" l="1"/>
  <c r="M104" i="1" l="1"/>
  <c r="L104" i="1"/>
  <c r="K104" i="1"/>
  <c r="N104" i="1"/>
  <c r="J104" i="1"/>
  <c r="G104" i="1"/>
  <c r="P104" i="1" l="1"/>
  <c r="D105" i="1" s="1"/>
  <c r="R104" i="1"/>
  <c r="O104" i="1"/>
  <c r="I104" i="1"/>
  <c r="E105" i="1" l="1"/>
  <c r="G105" i="1" s="1"/>
  <c r="L105" i="1"/>
  <c r="N105" i="1"/>
  <c r="M105" i="1"/>
  <c r="K105" i="1"/>
  <c r="J105" i="1" l="1"/>
  <c r="I105" i="1" s="1"/>
  <c r="O105" i="1"/>
  <c r="R105" i="1"/>
  <c r="P105" i="1"/>
  <c r="D106" i="1" s="1"/>
  <c r="E106" i="1" l="1"/>
  <c r="N106" i="1" l="1"/>
  <c r="K106" i="1"/>
  <c r="L106" i="1"/>
  <c r="M106" i="1"/>
  <c r="J106" i="1"/>
  <c r="G106" i="1"/>
  <c r="I106" i="1" l="1"/>
  <c r="P106" i="1"/>
  <c r="D107" i="1" s="1"/>
  <c r="O106" i="1"/>
  <c r="R106" i="1"/>
  <c r="E107" i="1" l="1"/>
  <c r="K107" i="1"/>
  <c r="L107" i="1"/>
  <c r="M107" i="1"/>
  <c r="N107" i="1"/>
  <c r="J107" i="1"/>
  <c r="G107" i="1"/>
  <c r="R107" i="1" l="1"/>
  <c r="P107" i="1"/>
  <c r="D108" i="1" s="1"/>
  <c r="E108" i="1"/>
  <c r="O107" i="1"/>
  <c r="I107" i="1"/>
  <c r="K108" i="1" l="1"/>
  <c r="N108" i="1"/>
  <c r="L108" i="1"/>
  <c r="M108" i="1"/>
  <c r="J108" i="1"/>
  <c r="G108" i="1"/>
  <c r="P108" i="1" s="1"/>
  <c r="D109" i="1" s="1"/>
  <c r="R108" i="1" l="1"/>
  <c r="E109" i="1"/>
  <c r="O108" i="1"/>
  <c r="I108" i="1"/>
  <c r="G109" i="1" l="1"/>
  <c r="J109" i="1"/>
  <c r="L109" i="1"/>
  <c r="M109" i="1"/>
  <c r="N109" i="1"/>
  <c r="K109" i="1"/>
  <c r="I109" i="1" l="1"/>
  <c r="O109" i="1"/>
  <c r="R109" i="1"/>
  <c r="P109" i="1"/>
  <c r="D110" i="1" s="1"/>
  <c r="E110" i="1" l="1"/>
  <c r="N110" i="1" l="1"/>
  <c r="K110" i="1"/>
  <c r="M110" i="1"/>
  <c r="L110" i="1"/>
  <c r="G110" i="1"/>
  <c r="J110" i="1"/>
  <c r="I110" i="1" l="1"/>
  <c r="O110" i="1"/>
  <c r="P110" i="1"/>
  <c r="D111" i="1" s="1"/>
  <c r="R110" i="1"/>
  <c r="E111" i="1" l="1"/>
  <c r="N111" i="1" l="1"/>
  <c r="K111" i="1"/>
  <c r="L111" i="1"/>
  <c r="M111" i="1"/>
  <c r="G111" i="1"/>
  <c r="J111" i="1"/>
  <c r="O111" i="1" l="1"/>
  <c r="I111" i="1"/>
  <c r="P111" i="1"/>
  <c r="D112" i="1" s="1"/>
  <c r="R111" i="1"/>
  <c r="E112" i="1" l="1"/>
  <c r="K112" i="1" l="1"/>
  <c r="N112" i="1"/>
  <c r="L112" i="1"/>
  <c r="M112" i="1"/>
  <c r="G112" i="1"/>
  <c r="J112" i="1"/>
  <c r="R112" i="1" l="1"/>
  <c r="O112" i="1"/>
  <c r="I112" i="1"/>
  <c r="P112" i="1"/>
  <c r="D113" i="1" s="1"/>
  <c r="E113" i="1" l="1"/>
  <c r="K113" i="1" l="1"/>
  <c r="N113" i="1"/>
  <c r="M113" i="1"/>
  <c r="L113" i="1"/>
  <c r="J113" i="1"/>
  <c r="G113" i="1"/>
  <c r="P113" i="1" s="1"/>
  <c r="D114" i="1" s="1"/>
  <c r="R113" i="1" l="1"/>
  <c r="E114" i="1"/>
  <c r="I113" i="1"/>
  <c r="O113" i="1"/>
  <c r="M114" i="1" l="1"/>
  <c r="N114" i="1"/>
  <c r="K114" i="1"/>
  <c r="L114" i="1"/>
  <c r="J114" i="1"/>
  <c r="G114" i="1"/>
  <c r="P114" i="1" s="1"/>
  <c r="D115" i="1" s="1"/>
  <c r="E115" i="1" l="1"/>
  <c r="R114" i="1"/>
  <c r="I114" i="1"/>
  <c r="O114" i="1"/>
  <c r="K115" i="1" l="1"/>
  <c r="M115" i="1"/>
  <c r="L115" i="1"/>
  <c r="N115" i="1"/>
  <c r="J115" i="1"/>
  <c r="G115" i="1"/>
  <c r="R115" i="1" l="1"/>
  <c r="P115" i="1"/>
  <c r="D116" i="1" s="1"/>
  <c r="E116" i="1"/>
  <c r="O115" i="1"/>
  <c r="I115" i="1"/>
  <c r="N116" i="1" l="1"/>
  <c r="L116" i="1"/>
  <c r="M116" i="1"/>
  <c r="K116" i="1"/>
  <c r="J116" i="1"/>
  <c r="G116" i="1"/>
  <c r="P116" i="1" l="1"/>
  <c r="D117" i="1" s="1"/>
  <c r="R116" i="1"/>
  <c r="I116" i="1"/>
  <c r="O116" i="1"/>
  <c r="E117" i="1" l="1"/>
  <c r="J117" i="1" s="1"/>
  <c r="K117" i="1"/>
  <c r="L117" i="1"/>
  <c r="N117" i="1"/>
  <c r="P117" i="1" s="1"/>
  <c r="D118" i="1" s="1"/>
  <c r="M117" i="1"/>
  <c r="G117" i="1"/>
  <c r="I117" i="1" l="1"/>
  <c r="O117" i="1"/>
  <c r="E118" i="1"/>
  <c r="R117" i="1"/>
  <c r="G118" i="1" l="1"/>
  <c r="J118" i="1"/>
  <c r="N118" i="1"/>
  <c r="K118" i="1"/>
  <c r="L118" i="1"/>
  <c r="M118" i="1"/>
  <c r="R118" i="1" l="1"/>
  <c r="P118" i="1"/>
  <c r="D119" i="1" s="1"/>
  <c r="I118" i="1"/>
  <c r="O118" i="1"/>
  <c r="E119" i="1" l="1"/>
  <c r="G119" i="1" l="1"/>
  <c r="J119" i="1"/>
  <c r="L119" i="1"/>
  <c r="M119" i="1"/>
  <c r="N119" i="1"/>
  <c r="K119" i="1"/>
  <c r="P119" i="1" l="1"/>
  <c r="D120" i="1" s="1"/>
  <c r="R119" i="1"/>
  <c r="I119" i="1"/>
  <c r="O119" i="1"/>
  <c r="E120" i="1" l="1"/>
  <c r="J120" i="1" s="1"/>
  <c r="K120" i="1"/>
  <c r="N120" i="1"/>
  <c r="L120" i="1"/>
  <c r="M120" i="1"/>
  <c r="G120" i="1" l="1"/>
  <c r="I120" i="1" s="1"/>
  <c r="O120" i="1"/>
  <c r="R120" i="1"/>
  <c r="P120" i="1" l="1"/>
  <c r="D121" i="1" s="1"/>
  <c r="N121" i="1" s="1"/>
  <c r="E121" i="1" l="1"/>
  <c r="G121" i="1" s="1"/>
  <c r="K121" i="1"/>
  <c r="M121" i="1"/>
  <c r="L121" i="1"/>
  <c r="J121" i="1" l="1"/>
  <c r="I121" i="1" s="1"/>
  <c r="O121" i="1"/>
  <c r="P121" i="1"/>
  <c r="D122" i="1" s="1"/>
  <c r="R121" i="1"/>
  <c r="E122" i="1" l="1"/>
  <c r="G122" i="1" s="1"/>
  <c r="L122" i="1"/>
  <c r="M122" i="1"/>
  <c r="N122" i="1"/>
  <c r="K122" i="1"/>
  <c r="J122" i="1" l="1"/>
  <c r="I122" i="1" s="1"/>
  <c r="O122" i="1"/>
  <c r="R122" i="1"/>
  <c r="P122" i="1"/>
  <c r="D123" i="1" s="1"/>
  <c r="E123" i="1" l="1"/>
  <c r="M123" i="1" l="1"/>
  <c r="N123" i="1"/>
  <c r="K123" i="1"/>
  <c r="L123" i="1"/>
  <c r="J123" i="1"/>
  <c r="G123" i="1"/>
  <c r="P123" i="1" s="1"/>
  <c r="D124" i="1" s="1"/>
  <c r="E124" i="1" l="1"/>
  <c r="R123" i="1"/>
  <c r="I123" i="1"/>
  <c r="O123" i="1"/>
  <c r="M124" i="1" l="1"/>
  <c r="L124" i="1"/>
  <c r="K124" i="1"/>
  <c r="N124" i="1"/>
  <c r="J124" i="1"/>
  <c r="G124" i="1"/>
  <c r="R124" i="1" l="1"/>
  <c r="P124" i="1"/>
  <c r="D125" i="1" s="1"/>
  <c r="I124" i="1"/>
  <c r="O124" i="1"/>
  <c r="E125" i="1" l="1"/>
  <c r="N125" i="1" l="1"/>
  <c r="L125" i="1"/>
  <c r="M125" i="1"/>
  <c r="K125" i="1"/>
  <c r="J125" i="1"/>
  <c r="G125" i="1"/>
  <c r="P125" i="1" l="1"/>
  <c r="D126" i="1" s="1"/>
  <c r="R125" i="1"/>
  <c r="O125" i="1"/>
  <c r="I125" i="1"/>
  <c r="E126" i="1" l="1"/>
  <c r="J126" i="1" s="1"/>
  <c r="N126" i="1"/>
  <c r="M126" i="1"/>
  <c r="L126" i="1"/>
  <c r="K126" i="1"/>
  <c r="R126" i="1" l="1"/>
  <c r="G126" i="1"/>
  <c r="I126" i="1" s="1"/>
  <c r="P126" i="1" l="1"/>
  <c r="D127" i="1" s="1"/>
  <c r="M127" i="1" s="1"/>
  <c r="O126" i="1"/>
  <c r="E127" i="1" l="1"/>
  <c r="G127" i="1" s="1"/>
  <c r="L127" i="1"/>
  <c r="K127" i="1"/>
  <c r="R127" i="1" s="1"/>
  <c r="N127" i="1"/>
  <c r="J127" i="1"/>
  <c r="I127" i="1" l="1"/>
  <c r="P127" i="1"/>
  <c r="D128" i="1" s="1"/>
  <c r="M128" i="1" s="1"/>
  <c r="O127" i="1"/>
  <c r="E128" i="1" l="1"/>
  <c r="J128" i="1" s="1"/>
  <c r="L128" i="1"/>
  <c r="K128" i="1"/>
  <c r="R128" i="1" s="1"/>
  <c r="N128" i="1"/>
  <c r="G128" i="1"/>
  <c r="O128" i="1" l="1"/>
  <c r="P128" i="1"/>
  <c r="D129" i="1" s="1"/>
  <c r="I128" i="1"/>
  <c r="E129" i="1" l="1"/>
  <c r="J129" i="1" s="1"/>
  <c r="L129" i="1"/>
  <c r="M129" i="1"/>
  <c r="K129" i="1"/>
  <c r="N129" i="1"/>
  <c r="G129" i="1" l="1"/>
  <c r="P129" i="1" s="1"/>
  <c r="D130" i="1" s="1"/>
  <c r="R129" i="1"/>
  <c r="O129" i="1" l="1"/>
  <c r="I129" i="1"/>
  <c r="E130" i="1"/>
  <c r="J130" i="1" l="1"/>
  <c r="G130" i="1"/>
  <c r="N130" i="1"/>
  <c r="K130" i="1"/>
  <c r="L130" i="1"/>
  <c r="M130" i="1"/>
  <c r="O130" i="1" l="1"/>
  <c r="I130" i="1"/>
  <c r="R130" i="1"/>
  <c r="P130" i="1"/>
  <c r="D131" i="1" s="1"/>
  <c r="E131" i="1" l="1"/>
  <c r="G131" i="1" l="1"/>
  <c r="J131" i="1"/>
  <c r="L131" i="1"/>
  <c r="K131" i="1"/>
  <c r="N131" i="1"/>
  <c r="M131" i="1"/>
  <c r="I131" i="1" l="1"/>
  <c r="R131" i="1"/>
  <c r="P131" i="1"/>
  <c r="D132" i="1" s="1"/>
  <c r="O131" i="1"/>
  <c r="E132" i="1" l="1"/>
  <c r="J132" i="1" l="1"/>
  <c r="G132" i="1"/>
  <c r="N132" i="1"/>
  <c r="P132" i="1" s="1"/>
  <c r="D133" i="1" s="1"/>
  <c r="M132" i="1"/>
  <c r="L132" i="1"/>
  <c r="K132" i="1"/>
  <c r="E133" i="1" l="1"/>
  <c r="R132" i="1"/>
  <c r="I132" i="1"/>
  <c r="O132" i="1"/>
  <c r="J133" i="1" l="1"/>
  <c r="G133" i="1"/>
  <c r="L133" i="1"/>
  <c r="M133" i="1"/>
  <c r="K133" i="1"/>
  <c r="N133" i="1"/>
  <c r="P133" i="1" s="1"/>
  <c r="D134" i="1" s="1"/>
  <c r="E134" i="1" l="1"/>
  <c r="R133" i="1"/>
  <c r="O133" i="1"/>
  <c r="I133" i="1"/>
  <c r="J134" i="1" l="1"/>
  <c r="G134" i="1"/>
  <c r="K134" i="1"/>
  <c r="L134" i="1"/>
  <c r="M134" i="1"/>
  <c r="N134" i="1"/>
  <c r="R134" i="1" l="1"/>
  <c r="O134" i="1"/>
  <c r="I134" i="1"/>
  <c r="P134" i="1"/>
  <c r="D135" i="1" s="1"/>
  <c r="E135" i="1" l="1"/>
  <c r="G135" i="1" l="1"/>
  <c r="J135" i="1"/>
  <c r="N135" i="1"/>
  <c r="L135" i="1"/>
  <c r="K135" i="1"/>
  <c r="M135" i="1"/>
  <c r="P135" i="1" l="1"/>
  <c r="D136" i="1" s="1"/>
  <c r="R135" i="1"/>
  <c r="O135" i="1"/>
  <c r="I135" i="1"/>
  <c r="E136" i="1" l="1"/>
  <c r="G136" i="1" s="1"/>
  <c r="K136" i="1"/>
  <c r="L136" i="1"/>
  <c r="M136" i="1"/>
  <c r="N136" i="1"/>
  <c r="R136" i="1" l="1"/>
  <c r="P136" i="1"/>
  <c r="D137" i="1" s="1"/>
  <c r="J136" i="1"/>
  <c r="I136" i="1" s="1"/>
  <c r="O136" i="1"/>
  <c r="E137" i="1" l="1"/>
  <c r="J137" i="1" s="1"/>
  <c r="L137" i="1"/>
  <c r="M137" i="1"/>
  <c r="K137" i="1"/>
  <c r="N137" i="1"/>
  <c r="G137" i="1" l="1"/>
  <c r="O137" i="1" s="1"/>
  <c r="R137" i="1"/>
  <c r="I137" i="1" l="1"/>
  <c r="P137" i="1"/>
  <c r="D138" i="1" s="1"/>
  <c r="M138" i="1" s="1"/>
  <c r="E138" i="1"/>
  <c r="G138" i="1" s="1"/>
  <c r="L138" i="1" l="1"/>
  <c r="K138" i="1"/>
  <c r="N138" i="1"/>
  <c r="P138" i="1" s="1"/>
  <c r="D139" i="1" s="1"/>
  <c r="J138" i="1"/>
  <c r="I138" i="1" s="1"/>
  <c r="R138" i="1" l="1"/>
  <c r="O138" i="1"/>
  <c r="E139" i="1"/>
  <c r="J139" i="1" l="1"/>
  <c r="G139" i="1"/>
  <c r="K139" i="1"/>
  <c r="N139" i="1"/>
  <c r="L139" i="1"/>
  <c r="M139" i="1"/>
  <c r="R139" i="1" l="1"/>
  <c r="O139" i="1"/>
  <c r="I139" i="1"/>
  <c r="P139" i="1"/>
  <c r="D140" i="1" s="1"/>
  <c r="E140" i="1" l="1"/>
  <c r="G140" i="1" l="1"/>
  <c r="J140" i="1"/>
  <c r="M140" i="1"/>
  <c r="N140" i="1"/>
  <c r="K140" i="1"/>
  <c r="L140" i="1"/>
  <c r="O140" i="1" l="1"/>
  <c r="I140" i="1"/>
  <c r="P140" i="1"/>
  <c r="D141" i="1" s="1"/>
  <c r="R140" i="1"/>
  <c r="E141" i="1" l="1"/>
  <c r="L141" i="1" l="1"/>
  <c r="M141" i="1"/>
  <c r="K141" i="1"/>
  <c r="N141" i="1"/>
  <c r="G141" i="1"/>
  <c r="J141" i="1"/>
  <c r="O141" i="1" l="1"/>
  <c r="I141" i="1"/>
  <c r="P141" i="1"/>
  <c r="D142" i="1" s="1"/>
  <c r="R141" i="1"/>
  <c r="E142" i="1" l="1"/>
  <c r="K142" i="1" l="1"/>
  <c r="L142" i="1"/>
  <c r="M142" i="1"/>
  <c r="N142" i="1"/>
  <c r="G142" i="1"/>
  <c r="J142" i="1"/>
  <c r="R142" i="1" l="1"/>
  <c r="O142" i="1"/>
  <c r="I142" i="1"/>
  <c r="P142" i="1"/>
  <c r="D143" i="1" s="1"/>
  <c r="E143" i="1" l="1"/>
  <c r="N143" i="1" l="1"/>
  <c r="L143" i="1"/>
  <c r="M143" i="1"/>
  <c r="K143" i="1"/>
  <c r="G143" i="1"/>
  <c r="J143" i="1"/>
  <c r="R143" i="1" l="1"/>
  <c r="O143" i="1"/>
  <c r="I143" i="1"/>
  <c r="P143" i="1"/>
  <c r="D144" i="1" s="1"/>
  <c r="E144" i="1" l="1"/>
  <c r="L144" i="1" l="1"/>
  <c r="M144" i="1"/>
  <c r="N144" i="1"/>
  <c r="K144" i="1"/>
  <c r="G144" i="1"/>
  <c r="J144" i="1"/>
  <c r="O144" i="1" l="1"/>
  <c r="I144" i="1"/>
  <c r="R144" i="1"/>
  <c r="P144" i="1"/>
  <c r="D145" i="1" s="1"/>
  <c r="E145" i="1" l="1"/>
  <c r="K145" i="1" l="1"/>
  <c r="N145" i="1"/>
  <c r="L145" i="1"/>
  <c r="M145" i="1"/>
  <c r="J145" i="1"/>
  <c r="G145" i="1"/>
  <c r="R145" i="1" l="1"/>
  <c r="O145" i="1"/>
  <c r="I145" i="1"/>
  <c r="P145" i="1"/>
  <c r="D146" i="1" s="1"/>
  <c r="E146" i="1" l="1"/>
  <c r="L146" i="1" l="1"/>
  <c r="M146" i="1"/>
  <c r="N146" i="1"/>
  <c r="K146" i="1"/>
  <c r="J146" i="1"/>
  <c r="G146" i="1"/>
  <c r="P146" i="1" l="1"/>
  <c r="D147" i="1" s="1"/>
  <c r="R146" i="1"/>
  <c r="I146" i="1"/>
  <c r="O146" i="1"/>
  <c r="E147" i="1" l="1"/>
  <c r="G147" i="1" s="1"/>
  <c r="M147" i="1"/>
  <c r="K147" i="1"/>
  <c r="N147" i="1"/>
  <c r="L147" i="1"/>
  <c r="J147" i="1" l="1"/>
  <c r="R147" i="1"/>
  <c r="P147" i="1"/>
  <c r="D148" i="1" s="1"/>
  <c r="I147" i="1"/>
  <c r="O147" i="1"/>
  <c r="E148" i="1" l="1"/>
  <c r="K148" i="1" l="1"/>
  <c r="L148" i="1"/>
  <c r="M148" i="1"/>
  <c r="N148" i="1"/>
  <c r="J148" i="1"/>
  <c r="G148" i="1"/>
  <c r="R148" i="1" l="1"/>
  <c r="P148" i="1"/>
  <c r="D149" i="1" s="1"/>
  <c r="E149" i="1"/>
  <c r="I148" i="1"/>
  <c r="O148" i="1"/>
  <c r="L149" i="1" l="1"/>
  <c r="M149" i="1"/>
  <c r="K149" i="1"/>
  <c r="N149" i="1"/>
  <c r="J149" i="1"/>
  <c r="G149" i="1"/>
  <c r="P149" i="1" l="1"/>
  <c r="D150" i="1" s="1"/>
  <c r="R149" i="1"/>
  <c r="I149" i="1"/>
  <c r="O149" i="1"/>
  <c r="E150" i="1" l="1"/>
  <c r="G150" i="1" s="1"/>
  <c r="M150" i="1"/>
  <c r="N150" i="1"/>
  <c r="K150" i="1"/>
  <c r="L150" i="1"/>
  <c r="J150" i="1" l="1"/>
  <c r="I150" i="1" s="1"/>
  <c r="O150" i="1"/>
  <c r="P150" i="1"/>
  <c r="D151" i="1" s="1"/>
  <c r="R150" i="1"/>
  <c r="E151" i="1" l="1"/>
  <c r="J151" i="1" l="1"/>
  <c r="G151" i="1"/>
  <c r="L151" i="1"/>
  <c r="M151" i="1"/>
  <c r="K151" i="1"/>
  <c r="N151" i="1"/>
  <c r="P151" i="1" s="1"/>
  <c r="D152" i="1" s="1"/>
  <c r="O151" i="1" l="1"/>
  <c r="I151" i="1"/>
  <c r="E152" i="1"/>
  <c r="R151" i="1"/>
  <c r="K152" i="1" l="1"/>
  <c r="L152" i="1"/>
  <c r="M152" i="1"/>
  <c r="N152" i="1"/>
  <c r="J152" i="1"/>
  <c r="G152" i="1"/>
  <c r="P152" i="1" l="1"/>
  <c r="D153" i="1" s="1"/>
  <c r="I152" i="1"/>
  <c r="O152" i="1"/>
  <c r="R152" i="1"/>
  <c r="E153" i="1" l="1"/>
  <c r="G153" i="1" s="1"/>
  <c r="K153" i="1"/>
  <c r="N153" i="1"/>
  <c r="L153" i="1"/>
  <c r="M153" i="1"/>
  <c r="P153" i="1" l="1"/>
  <c r="D154" i="1" s="1"/>
  <c r="J153" i="1"/>
  <c r="I153" i="1" s="1"/>
  <c r="R153" i="1"/>
  <c r="O153" i="1"/>
  <c r="E154" i="1" l="1"/>
  <c r="J154" i="1" s="1"/>
  <c r="N154" i="1"/>
  <c r="K154" i="1"/>
  <c r="L154" i="1"/>
  <c r="M154" i="1"/>
  <c r="G154" i="1" l="1"/>
  <c r="P154" i="1" s="1"/>
  <c r="O154" i="1"/>
  <c r="I154" i="1"/>
  <c r="R154" i="1"/>
  <c r="D155" i="1" l="1"/>
  <c r="N155" i="1" s="1"/>
  <c r="E155" i="1"/>
  <c r="G155" i="1"/>
  <c r="J155" i="1"/>
  <c r="K155" i="1" l="1"/>
  <c r="M155" i="1"/>
  <c r="L155" i="1"/>
  <c r="R155" i="1" s="1"/>
  <c r="P155" i="1"/>
  <c r="D156" i="1" s="1"/>
  <c r="I155" i="1"/>
  <c r="O155" i="1" l="1"/>
  <c r="E156" i="1"/>
  <c r="G156" i="1" s="1"/>
  <c r="M156" i="1"/>
  <c r="K156" i="1"/>
  <c r="N156" i="1"/>
  <c r="L156" i="1"/>
  <c r="J156" i="1" l="1"/>
  <c r="I156" i="1" s="1"/>
  <c r="P156" i="1"/>
  <c r="D157" i="1" s="1"/>
  <c r="R156" i="1"/>
  <c r="O156" i="1"/>
  <c r="E157" i="1" l="1"/>
  <c r="J157" i="1" s="1"/>
  <c r="M157" i="1"/>
  <c r="K157" i="1"/>
  <c r="N157" i="1"/>
  <c r="L157" i="1"/>
  <c r="G157" i="1" l="1"/>
  <c r="P157" i="1" s="1"/>
  <c r="D158" i="1" s="1"/>
  <c r="R157" i="1"/>
  <c r="O157" i="1" l="1"/>
  <c r="I157" i="1"/>
  <c r="E158" i="1"/>
  <c r="J158" i="1" s="1"/>
  <c r="K158" i="1"/>
  <c r="L158" i="1"/>
  <c r="M158" i="1"/>
  <c r="N158" i="1"/>
  <c r="G158" i="1" l="1"/>
  <c r="P158" i="1" s="1"/>
  <c r="D159" i="1" s="1"/>
  <c r="R158" i="1"/>
  <c r="O158" i="1" l="1"/>
  <c r="I158" i="1"/>
  <c r="E159" i="1"/>
  <c r="G159" i="1" s="1"/>
  <c r="M159" i="1"/>
  <c r="K159" i="1"/>
  <c r="N159" i="1"/>
  <c r="L159" i="1"/>
  <c r="P159" i="1" l="1"/>
  <c r="D160" i="1" s="1"/>
  <c r="J159" i="1"/>
  <c r="I159" i="1" s="1"/>
  <c r="R159" i="1"/>
  <c r="O159" i="1"/>
  <c r="E160" i="1" l="1"/>
  <c r="G160" i="1" s="1"/>
  <c r="M160" i="1"/>
  <c r="K160" i="1"/>
  <c r="L160" i="1"/>
  <c r="N160" i="1"/>
  <c r="J160" i="1" l="1"/>
  <c r="I160" i="1" s="1"/>
  <c r="P160" i="1"/>
  <c r="D161" i="1" s="1"/>
  <c r="R160" i="1"/>
  <c r="O160" i="1"/>
  <c r="E161" i="1" l="1"/>
  <c r="G161" i="1" s="1"/>
  <c r="N161" i="1"/>
  <c r="M161" i="1"/>
  <c r="K161" i="1"/>
  <c r="L161" i="1"/>
  <c r="J161" i="1" l="1"/>
  <c r="P161" i="1"/>
  <c r="D162" i="1" s="1"/>
  <c r="R161" i="1"/>
  <c r="O161" i="1"/>
  <c r="I161" i="1"/>
  <c r="E162" i="1" l="1"/>
  <c r="G162" i="1" s="1"/>
  <c r="N162" i="1"/>
  <c r="M162" i="1"/>
  <c r="L162" i="1"/>
  <c r="K162" i="1"/>
  <c r="J162" i="1" l="1"/>
  <c r="I162" i="1" s="1"/>
  <c r="R162" i="1"/>
  <c r="P162" i="1"/>
  <c r="D163" i="1" s="1"/>
  <c r="O162" i="1"/>
  <c r="E163" i="1" l="1"/>
  <c r="J163" i="1" l="1"/>
  <c r="G163" i="1"/>
  <c r="M163" i="1"/>
  <c r="N163" i="1"/>
  <c r="L163" i="1"/>
  <c r="K163" i="1"/>
  <c r="P163" i="1" l="1"/>
  <c r="D164" i="1" s="1"/>
  <c r="O163" i="1"/>
  <c r="I163" i="1"/>
  <c r="R163" i="1"/>
  <c r="E164" i="1" l="1"/>
  <c r="J164" i="1" s="1"/>
  <c r="M164" i="1"/>
  <c r="N164" i="1"/>
  <c r="K164" i="1"/>
  <c r="L164" i="1"/>
  <c r="G164" i="1" l="1"/>
  <c r="P164" i="1" s="1"/>
  <c r="D165" i="1" s="1"/>
  <c r="R164" i="1"/>
  <c r="O164" i="1" l="1"/>
  <c r="I164" i="1"/>
  <c r="E165" i="1"/>
  <c r="J165" i="1" s="1"/>
  <c r="M165" i="1"/>
  <c r="K165" i="1"/>
  <c r="N165" i="1"/>
  <c r="L165" i="1"/>
  <c r="G165" i="1" l="1"/>
  <c r="I165" i="1" s="1"/>
  <c r="R165" i="1"/>
  <c r="P165" i="1" l="1"/>
  <c r="D166" i="1" s="1"/>
  <c r="O165" i="1"/>
  <c r="E166" i="1" l="1"/>
  <c r="J166" i="1" s="1"/>
  <c r="M166" i="1"/>
  <c r="L166" i="1"/>
  <c r="N166" i="1"/>
  <c r="K166" i="1"/>
  <c r="G166" i="1" l="1"/>
  <c r="O166" i="1" s="1"/>
  <c r="R166" i="1"/>
  <c r="I166" i="1" l="1"/>
  <c r="P166" i="1"/>
  <c r="D167" i="1" s="1"/>
  <c r="M167" i="1" s="1"/>
  <c r="E167" i="1"/>
  <c r="G167" i="1" s="1"/>
  <c r="K167" i="1" l="1"/>
  <c r="L167" i="1"/>
  <c r="N167" i="1"/>
  <c r="P167" i="1" s="1"/>
  <c r="D168" i="1" s="1"/>
  <c r="J167" i="1"/>
  <c r="I167" i="1" s="1"/>
  <c r="O167" i="1" l="1"/>
  <c r="R167" i="1"/>
  <c r="E168" i="1"/>
  <c r="G168" i="1" s="1"/>
  <c r="L168" i="1"/>
  <c r="K168" i="1"/>
  <c r="M168" i="1"/>
  <c r="N168" i="1"/>
  <c r="J168" i="1" l="1"/>
  <c r="I168" i="1" s="1"/>
  <c r="P168" i="1"/>
  <c r="D169" i="1" s="1"/>
  <c r="R168" i="1"/>
  <c r="O168" i="1"/>
  <c r="E169" i="1" l="1"/>
  <c r="J169" i="1" s="1"/>
  <c r="N169" i="1"/>
  <c r="M169" i="1"/>
  <c r="K169" i="1"/>
  <c r="L169" i="1"/>
  <c r="G169" i="1" l="1"/>
  <c r="P169" i="1" s="1"/>
  <c r="D170" i="1" s="1"/>
  <c r="R169" i="1"/>
  <c r="O169" i="1" l="1"/>
  <c r="I169" i="1"/>
  <c r="E170" i="1"/>
  <c r="G170" i="1" s="1"/>
  <c r="N170" i="1"/>
  <c r="K170" i="1"/>
  <c r="M170" i="1"/>
  <c r="L170" i="1"/>
  <c r="P170" i="1" l="1"/>
  <c r="D171" i="1" s="1"/>
  <c r="J170" i="1"/>
  <c r="I170" i="1" s="1"/>
  <c r="R170" i="1"/>
  <c r="O170" i="1"/>
  <c r="E171" i="1" l="1"/>
  <c r="G171" i="1" s="1"/>
  <c r="K171" i="1"/>
  <c r="L171" i="1"/>
  <c r="M171" i="1"/>
  <c r="N171" i="1"/>
  <c r="J171" i="1" l="1"/>
  <c r="R171" i="1"/>
  <c r="P171" i="1"/>
  <c r="D172" i="1" s="1"/>
  <c r="O171" i="1"/>
  <c r="I171" i="1"/>
  <c r="E172" i="1" l="1"/>
  <c r="G172" i="1" l="1"/>
  <c r="J172" i="1"/>
  <c r="L172" i="1"/>
  <c r="M172" i="1"/>
  <c r="N172" i="1"/>
  <c r="K172" i="1"/>
  <c r="P172" i="1" l="1"/>
  <c r="D173" i="1" s="1"/>
  <c r="R172" i="1"/>
  <c r="I172" i="1"/>
  <c r="O172" i="1"/>
  <c r="E173" i="1" l="1"/>
  <c r="J173" i="1" s="1"/>
  <c r="M173" i="1"/>
  <c r="K173" i="1"/>
  <c r="N173" i="1"/>
  <c r="L173" i="1"/>
  <c r="P173" i="1" l="1"/>
  <c r="D174" i="1" s="1"/>
  <c r="G173" i="1"/>
  <c r="R173" i="1"/>
  <c r="I173" i="1"/>
  <c r="O173" i="1"/>
  <c r="E174" i="1" l="1"/>
  <c r="G174" i="1"/>
  <c r="J174" i="1"/>
  <c r="L174" i="1"/>
  <c r="N174" i="1"/>
  <c r="M174" i="1"/>
  <c r="K174" i="1"/>
  <c r="P174" i="1" l="1"/>
  <c r="D175" i="1" s="1"/>
  <c r="R174" i="1"/>
  <c r="O174" i="1"/>
  <c r="I174" i="1"/>
  <c r="E175" i="1" l="1"/>
  <c r="J175" i="1" s="1"/>
  <c r="L175" i="1"/>
  <c r="N175" i="1"/>
  <c r="K175" i="1"/>
  <c r="M175" i="1"/>
  <c r="G175" i="1" l="1"/>
  <c r="O175" i="1" s="1"/>
  <c r="R175" i="1"/>
  <c r="I175" i="1" l="1"/>
  <c r="P175" i="1"/>
  <c r="D176" i="1" l="1"/>
  <c r="E176" i="1"/>
  <c r="J176" i="1" l="1"/>
  <c r="G176" i="1"/>
  <c r="N176" i="1"/>
  <c r="P176" i="1" s="1"/>
  <c r="L176" i="1"/>
  <c r="K176" i="1"/>
  <c r="M176" i="1"/>
  <c r="D177" i="1" l="1"/>
  <c r="E177" i="1"/>
  <c r="I176" i="1"/>
  <c r="O176" i="1"/>
  <c r="R176" i="1"/>
  <c r="G177" i="1" l="1"/>
  <c r="J177" i="1"/>
  <c r="N177" i="1"/>
  <c r="M177" i="1"/>
  <c r="K177" i="1"/>
  <c r="L177" i="1"/>
  <c r="R177" i="1" l="1"/>
  <c r="P177" i="1"/>
  <c r="I177" i="1"/>
  <c r="O177" i="1"/>
  <c r="D178" i="1" l="1"/>
  <c r="E178" i="1"/>
  <c r="K178" i="1" l="1"/>
  <c r="L178" i="1"/>
  <c r="N178" i="1"/>
  <c r="M178" i="1"/>
  <c r="G178" i="1"/>
  <c r="J178" i="1"/>
  <c r="R178" i="1" l="1"/>
  <c r="I178" i="1"/>
  <c r="O178" i="1"/>
  <c r="P178" i="1"/>
  <c r="D179" i="1" l="1"/>
  <c r="E179" i="1"/>
  <c r="J179" i="1" l="1"/>
  <c r="G179" i="1"/>
  <c r="K179" i="1"/>
  <c r="M179" i="1"/>
  <c r="L179" i="1"/>
  <c r="N179" i="1"/>
  <c r="P179" i="1" s="1"/>
  <c r="R179" i="1" l="1"/>
  <c r="D180" i="1"/>
  <c r="E180" i="1"/>
  <c r="I179" i="1"/>
  <c r="O179" i="1"/>
  <c r="J180" i="1" l="1"/>
  <c r="G180" i="1"/>
  <c r="M180" i="1"/>
  <c r="L180" i="1"/>
  <c r="N180" i="1"/>
  <c r="K180" i="1"/>
  <c r="P180" i="1" l="1"/>
  <c r="O180" i="1"/>
  <c r="I180" i="1"/>
  <c r="R180" i="1"/>
  <c r="D181" i="1" l="1"/>
  <c r="E181" i="1"/>
  <c r="G181" i="1" l="1"/>
  <c r="J181" i="1"/>
  <c r="P181" i="1"/>
  <c r="K181" i="1"/>
  <c r="N181" i="1"/>
  <c r="L181" i="1"/>
  <c r="M181" i="1"/>
  <c r="R181" i="1" l="1"/>
  <c r="D182" i="1"/>
  <c r="E182" i="1"/>
  <c r="O181" i="1"/>
  <c r="I181" i="1"/>
  <c r="J182" i="1" l="1"/>
  <c r="G182" i="1"/>
  <c r="N182" i="1"/>
  <c r="K182" i="1"/>
  <c r="L182" i="1"/>
  <c r="M182" i="1"/>
  <c r="O182" i="1" l="1"/>
  <c r="I182" i="1"/>
  <c r="P182" i="1"/>
  <c r="R182" i="1"/>
  <c r="D183" i="1" l="1"/>
  <c r="E183" i="1"/>
  <c r="G183" i="1" l="1"/>
  <c r="J183" i="1"/>
  <c r="N183" i="1"/>
  <c r="K183" i="1"/>
  <c r="M183" i="1"/>
  <c r="L183" i="1"/>
  <c r="P183" i="1" l="1"/>
  <c r="D184" i="1" s="1"/>
  <c r="R183" i="1"/>
  <c r="O183" i="1"/>
  <c r="I183" i="1"/>
  <c r="E184" i="1" l="1"/>
  <c r="G184" i="1" s="1"/>
  <c r="K184" i="1"/>
  <c r="R184" i="1" s="1"/>
  <c r="M184" i="1"/>
  <c r="N184" i="1"/>
  <c r="L184" i="1"/>
  <c r="P184" i="1" l="1"/>
  <c r="D185" i="1" s="1"/>
  <c r="J184" i="1"/>
  <c r="I184" i="1"/>
  <c r="O184" i="1"/>
  <c r="E185" i="1" l="1"/>
  <c r="G185" i="1" s="1"/>
  <c r="N185" i="1"/>
  <c r="L185" i="1"/>
  <c r="M185" i="1"/>
  <c r="K185" i="1"/>
  <c r="P185" i="1" l="1"/>
  <c r="D186" i="1" s="1"/>
  <c r="J185" i="1"/>
  <c r="R185" i="1"/>
  <c r="E186" i="1"/>
  <c r="O185" i="1"/>
  <c r="I185" i="1"/>
  <c r="G186" i="1" l="1"/>
  <c r="J186" i="1"/>
  <c r="L186" i="1"/>
  <c r="M186" i="1"/>
  <c r="N186" i="1"/>
  <c r="K186" i="1"/>
  <c r="R186" i="1" l="1"/>
  <c r="I186" i="1"/>
  <c r="O186" i="1"/>
  <c r="P186" i="1"/>
  <c r="D187" i="1" l="1"/>
  <c r="E187" i="1"/>
  <c r="G187" i="1" l="1"/>
  <c r="J187" i="1"/>
  <c r="K187" i="1"/>
  <c r="M187" i="1"/>
  <c r="L187" i="1"/>
  <c r="N187" i="1"/>
  <c r="R187" i="1" l="1"/>
  <c r="P187" i="1"/>
  <c r="O187" i="1"/>
  <c r="I187" i="1"/>
  <c r="D188" i="1" l="1"/>
  <c r="E188" i="1"/>
  <c r="G188" i="1" l="1"/>
  <c r="J188" i="1"/>
  <c r="N188" i="1"/>
  <c r="K188" i="1"/>
  <c r="L188" i="1"/>
  <c r="M188" i="1"/>
  <c r="R188" i="1" l="1"/>
  <c r="I188" i="1"/>
  <c r="P188" i="1"/>
  <c r="O188" i="1"/>
  <c r="D189" i="1" l="1"/>
  <c r="E189" i="1"/>
  <c r="G189" i="1" l="1"/>
  <c r="J189" i="1"/>
  <c r="M189" i="1"/>
  <c r="N189" i="1"/>
  <c r="K189" i="1"/>
  <c r="L189" i="1"/>
  <c r="R189" i="1" l="1"/>
  <c r="O189" i="1"/>
  <c r="P189" i="1"/>
  <c r="I189" i="1"/>
  <c r="D190" i="1" l="1"/>
  <c r="E190" i="1"/>
  <c r="J190" i="1" l="1"/>
  <c r="G190" i="1"/>
  <c r="K190" i="1"/>
  <c r="L190" i="1"/>
  <c r="N190" i="1"/>
  <c r="M190" i="1"/>
  <c r="P190" i="1" l="1"/>
  <c r="O190" i="1"/>
  <c r="I190" i="1"/>
  <c r="R190" i="1"/>
  <c r="D191" i="1" l="1"/>
  <c r="E191" i="1"/>
  <c r="G191" i="1" l="1"/>
  <c r="P191" i="1" s="1"/>
  <c r="J191" i="1"/>
  <c r="M191" i="1"/>
  <c r="L191" i="1"/>
  <c r="N191" i="1"/>
  <c r="K191" i="1"/>
  <c r="R191" i="1" l="1"/>
  <c r="D192" i="1"/>
  <c r="E192" i="1"/>
  <c r="O191" i="1"/>
  <c r="I191" i="1"/>
  <c r="L192" i="1" l="1"/>
  <c r="M192" i="1"/>
  <c r="K192" i="1"/>
  <c r="R192" i="1" s="1"/>
  <c r="N192" i="1"/>
  <c r="G192" i="1"/>
  <c r="J192" i="1"/>
  <c r="P192" i="1" l="1"/>
  <c r="D193" i="1" s="1"/>
  <c r="I192" i="1"/>
  <c r="O192" i="1"/>
  <c r="E193" i="1" l="1"/>
  <c r="G193" i="1" s="1"/>
  <c r="K193" i="1"/>
  <c r="M193" i="1"/>
  <c r="N193" i="1"/>
  <c r="L193" i="1"/>
  <c r="J193" i="1" l="1"/>
  <c r="I193" i="1" s="1"/>
  <c r="P193" i="1"/>
  <c r="R193" i="1"/>
  <c r="D194" i="1"/>
  <c r="E194" i="1"/>
  <c r="O193" i="1"/>
  <c r="G194" i="1" l="1"/>
  <c r="J194" i="1"/>
  <c r="P194" i="1"/>
  <c r="K194" i="1"/>
  <c r="L194" i="1"/>
  <c r="N194" i="1"/>
  <c r="M194" i="1"/>
  <c r="R194" i="1" l="1"/>
  <c r="D195" i="1"/>
  <c r="E195" i="1"/>
  <c r="I194" i="1"/>
  <c r="O194" i="1"/>
  <c r="J195" i="1" l="1"/>
  <c r="G195" i="1"/>
  <c r="M195" i="1"/>
  <c r="L195" i="1"/>
  <c r="N195" i="1"/>
  <c r="K195" i="1"/>
  <c r="P195" i="1" l="1"/>
  <c r="O195" i="1"/>
  <c r="I195" i="1"/>
  <c r="R195" i="1"/>
  <c r="E196" i="1" l="1"/>
  <c r="D196" i="1"/>
  <c r="K196" i="1" l="1"/>
  <c r="N196" i="1"/>
  <c r="M196" i="1"/>
  <c r="L196" i="1"/>
  <c r="J196" i="1"/>
  <c r="G196" i="1"/>
  <c r="P196" i="1" l="1"/>
  <c r="E197" i="1" s="1"/>
  <c r="I196" i="1"/>
  <c r="O196" i="1"/>
  <c r="R196" i="1"/>
  <c r="D197" i="1" l="1"/>
  <c r="K197" i="1" s="1"/>
  <c r="L197" i="1"/>
  <c r="G197" i="1"/>
  <c r="J197" i="1"/>
  <c r="N197" i="1" l="1"/>
  <c r="P197" i="1" s="1"/>
  <c r="D198" i="1" s="1"/>
  <c r="M197" i="1"/>
  <c r="R197" i="1"/>
  <c r="I197" i="1"/>
  <c r="E198" i="1" l="1"/>
  <c r="O197" i="1"/>
  <c r="J198" i="1"/>
  <c r="G198" i="1"/>
  <c r="P198" i="1" s="1"/>
  <c r="K198" i="1"/>
  <c r="N198" i="1"/>
  <c r="M198" i="1"/>
  <c r="L198" i="1"/>
  <c r="R198" i="1" l="1"/>
  <c r="D199" i="1"/>
  <c r="E199" i="1"/>
  <c r="I198" i="1"/>
  <c r="O198" i="1"/>
  <c r="J199" i="1" l="1"/>
  <c r="G199" i="1"/>
  <c r="N199" i="1"/>
  <c r="K199" i="1"/>
  <c r="R199" i="1" s="1"/>
  <c r="M199" i="1"/>
  <c r="L199" i="1"/>
  <c r="P199" i="1" l="1"/>
  <c r="O199" i="1"/>
  <c r="I199" i="1"/>
  <c r="D200" i="1" l="1"/>
  <c r="E200" i="1"/>
  <c r="G200" i="1" l="1"/>
  <c r="J200" i="1"/>
  <c r="L200" i="1"/>
  <c r="K200" i="1"/>
  <c r="M200" i="1"/>
  <c r="N200" i="1"/>
  <c r="P200" i="1" l="1"/>
  <c r="D201" i="1" s="1"/>
  <c r="E201" i="1"/>
  <c r="R200" i="1"/>
  <c r="I200" i="1"/>
  <c r="O200" i="1"/>
  <c r="J201" i="1" l="1"/>
  <c r="G201" i="1"/>
  <c r="N201" i="1"/>
  <c r="M201" i="1"/>
  <c r="K201" i="1"/>
  <c r="L201" i="1"/>
  <c r="P201" i="1" l="1"/>
  <c r="I201" i="1"/>
  <c r="O201" i="1"/>
  <c r="R201" i="1"/>
  <c r="D202" i="1" l="1"/>
  <c r="E202" i="1"/>
  <c r="M202" i="1" l="1"/>
  <c r="L202" i="1"/>
  <c r="N202" i="1"/>
  <c r="K202" i="1"/>
  <c r="J202" i="1"/>
  <c r="G202" i="1"/>
  <c r="P202" i="1"/>
  <c r="D203" i="1" l="1"/>
  <c r="E203" i="1"/>
  <c r="O202" i="1"/>
  <c r="I202" i="1"/>
  <c r="R202" i="1"/>
  <c r="L203" i="1" l="1"/>
  <c r="M203" i="1"/>
  <c r="K203" i="1"/>
  <c r="R203" i="1" s="1"/>
  <c r="N203" i="1"/>
  <c r="G203" i="1"/>
  <c r="J203" i="1"/>
  <c r="I203" i="1" s="1"/>
  <c r="P203" i="1" l="1"/>
  <c r="D204" i="1"/>
  <c r="E204" i="1"/>
  <c r="O203" i="1"/>
  <c r="N204" i="1" l="1"/>
  <c r="M204" i="1"/>
  <c r="L204" i="1"/>
  <c r="K204" i="1"/>
  <c r="G204" i="1"/>
  <c r="P204" i="1" s="1"/>
  <c r="J204" i="1"/>
  <c r="D205" i="1" l="1"/>
  <c r="E205" i="1"/>
  <c r="I204" i="1"/>
  <c r="O204" i="1"/>
  <c r="R204" i="1"/>
  <c r="G205" i="1" l="1"/>
  <c r="J205" i="1"/>
  <c r="L205" i="1"/>
  <c r="K205" i="1"/>
  <c r="M205" i="1"/>
  <c r="N205" i="1"/>
  <c r="P205" i="1" l="1"/>
  <c r="D206" i="1" s="1"/>
  <c r="E206" i="1"/>
  <c r="R205" i="1"/>
  <c r="I205" i="1"/>
  <c r="O205" i="1"/>
  <c r="J206" i="1" l="1"/>
  <c r="G206" i="1"/>
  <c r="P206" i="1"/>
  <c r="M206" i="1"/>
  <c r="N206" i="1"/>
  <c r="L206" i="1"/>
  <c r="K206" i="1"/>
  <c r="R206" i="1" l="1"/>
  <c r="D207" i="1"/>
  <c r="E207" i="1"/>
  <c r="O206" i="1"/>
  <c r="I206" i="1"/>
  <c r="J207" i="1" l="1"/>
  <c r="G207" i="1"/>
  <c r="L207" i="1"/>
  <c r="N207" i="1"/>
  <c r="M207" i="1"/>
  <c r="K207" i="1"/>
  <c r="R207" i="1" l="1"/>
  <c r="P207" i="1"/>
  <c r="O207" i="1"/>
  <c r="I207" i="1"/>
  <c r="D208" i="1" l="1"/>
  <c r="E208" i="1"/>
  <c r="M208" i="1" l="1"/>
  <c r="L208" i="1"/>
  <c r="N208" i="1"/>
  <c r="K208" i="1"/>
  <c r="R208" i="1" s="1"/>
  <c r="J208" i="1"/>
  <c r="G208" i="1"/>
  <c r="P208" i="1" s="1"/>
  <c r="I208" i="1" l="1"/>
  <c r="O208" i="1"/>
  <c r="E209" i="1"/>
  <c r="D209" i="1"/>
  <c r="K209" i="1" l="1"/>
  <c r="L209" i="1"/>
  <c r="M209" i="1"/>
  <c r="N209" i="1"/>
  <c r="G209" i="1"/>
  <c r="J209" i="1"/>
  <c r="I209" i="1" l="1"/>
  <c r="O209" i="1"/>
  <c r="R209" i="1"/>
  <c r="P209" i="1"/>
  <c r="D210" i="1" l="1"/>
  <c r="E210" i="1"/>
  <c r="N210" i="1" l="1"/>
  <c r="K210" i="1"/>
  <c r="M210" i="1"/>
  <c r="L210" i="1"/>
  <c r="G210" i="1"/>
  <c r="J210" i="1"/>
  <c r="P210" i="1"/>
  <c r="I210" i="1" l="1"/>
  <c r="D211" i="1"/>
  <c r="E211" i="1"/>
  <c r="O210" i="1"/>
  <c r="R210" i="1"/>
  <c r="G211" i="1" l="1"/>
  <c r="J211" i="1"/>
  <c r="L211" i="1"/>
  <c r="M211" i="1"/>
  <c r="K211" i="1"/>
  <c r="N211" i="1"/>
  <c r="P211" i="1" l="1"/>
  <c r="D212" i="1" s="1"/>
  <c r="R211" i="1"/>
  <c r="I211" i="1"/>
  <c r="O211" i="1"/>
  <c r="E212" i="1" l="1"/>
  <c r="G212" i="1" s="1"/>
  <c r="L212" i="1"/>
  <c r="K212" i="1"/>
  <c r="N212" i="1"/>
  <c r="M212" i="1"/>
  <c r="J212" i="1" l="1"/>
  <c r="I212" i="1" s="1"/>
  <c r="P212" i="1"/>
  <c r="D213" i="1"/>
  <c r="E213" i="1"/>
  <c r="R212" i="1"/>
  <c r="O212" i="1"/>
  <c r="G213" i="1" l="1"/>
  <c r="J213" i="1"/>
  <c r="L213" i="1"/>
  <c r="K213" i="1"/>
  <c r="M213" i="1"/>
  <c r="N213" i="1"/>
  <c r="R213" i="1" l="1"/>
  <c r="O213" i="1"/>
  <c r="I213" i="1"/>
  <c r="P213" i="1"/>
  <c r="D214" i="1" l="1"/>
  <c r="E214" i="1"/>
  <c r="J214" i="1" l="1"/>
  <c r="G214" i="1"/>
  <c r="N214" i="1"/>
  <c r="L214" i="1"/>
  <c r="K214" i="1"/>
  <c r="M214" i="1"/>
  <c r="R214" i="1" l="1"/>
  <c r="O214" i="1"/>
  <c r="P214" i="1"/>
  <c r="I214" i="1"/>
  <c r="D215" i="1" l="1"/>
  <c r="E215" i="1"/>
  <c r="G215" i="1" l="1"/>
  <c r="J215" i="1"/>
  <c r="N215" i="1"/>
  <c r="M215" i="1"/>
  <c r="K215" i="1"/>
  <c r="L215" i="1"/>
  <c r="P215" i="1" l="1"/>
  <c r="D216" i="1"/>
  <c r="E216" i="1"/>
  <c r="R215" i="1"/>
  <c r="O215" i="1"/>
  <c r="I215" i="1"/>
  <c r="K216" i="1" l="1"/>
  <c r="N216" i="1"/>
  <c r="M216" i="1"/>
  <c r="L216" i="1"/>
  <c r="G216" i="1"/>
  <c r="J216" i="1"/>
  <c r="R216" i="1" l="1"/>
  <c r="P216" i="1"/>
  <c r="O216" i="1"/>
  <c r="I216" i="1"/>
  <c r="D217" i="1" l="1"/>
  <c r="E217" i="1"/>
  <c r="J217" i="1" l="1"/>
  <c r="G217" i="1"/>
  <c r="L217" i="1"/>
  <c r="K217" i="1"/>
  <c r="M217" i="1"/>
  <c r="N217" i="1"/>
  <c r="P217" i="1" l="1"/>
  <c r="I217" i="1"/>
  <c r="O217" i="1"/>
  <c r="R217" i="1"/>
  <c r="D218" i="1" l="1"/>
  <c r="E218" i="1"/>
  <c r="G218" i="1" l="1"/>
  <c r="J218" i="1"/>
  <c r="M218" i="1"/>
  <c r="L218" i="1"/>
  <c r="N218" i="1"/>
  <c r="K218" i="1"/>
  <c r="P218" i="1" l="1"/>
  <c r="E219" i="1" s="1"/>
  <c r="I218" i="1"/>
  <c r="D219" i="1"/>
  <c r="R218" i="1"/>
  <c r="O218" i="1"/>
  <c r="G219" i="1" l="1"/>
  <c r="J219" i="1"/>
  <c r="N219" i="1"/>
  <c r="P219" i="1" s="1"/>
  <c r="L219" i="1"/>
  <c r="M219" i="1"/>
  <c r="K219" i="1"/>
  <c r="R219" i="1" l="1"/>
  <c r="D220" i="1"/>
  <c r="E220" i="1"/>
  <c r="O219" i="1"/>
  <c r="I219" i="1"/>
  <c r="J220" i="1" l="1"/>
  <c r="G220" i="1"/>
  <c r="M220" i="1"/>
  <c r="L220" i="1"/>
  <c r="K220" i="1"/>
  <c r="N220" i="1"/>
  <c r="O220" i="1" l="1"/>
  <c r="I220" i="1"/>
  <c r="P220" i="1"/>
  <c r="R220" i="1"/>
  <c r="D221" i="1" l="1"/>
  <c r="E221" i="1"/>
  <c r="G221" i="1" l="1"/>
  <c r="J221" i="1"/>
  <c r="K221" i="1"/>
  <c r="N221" i="1"/>
  <c r="M221" i="1"/>
  <c r="L221" i="1"/>
  <c r="R221" i="1" l="1"/>
  <c r="I221" i="1"/>
  <c r="P221" i="1"/>
  <c r="O221" i="1"/>
  <c r="D222" i="1" l="1"/>
  <c r="E222" i="1"/>
  <c r="J222" i="1" l="1"/>
  <c r="G222" i="1"/>
  <c r="N222" i="1"/>
  <c r="L222" i="1"/>
  <c r="K222" i="1"/>
  <c r="M222" i="1"/>
  <c r="P222" i="1" l="1"/>
  <c r="O222" i="1"/>
  <c r="I222" i="1"/>
  <c r="R222" i="1"/>
  <c r="D223" i="1" l="1"/>
  <c r="E223" i="1"/>
  <c r="J223" i="1" l="1"/>
  <c r="G223" i="1"/>
  <c r="L223" i="1"/>
  <c r="N223" i="1"/>
  <c r="M223" i="1"/>
  <c r="K223" i="1"/>
  <c r="R223" i="1" l="1"/>
  <c r="I223" i="1"/>
  <c r="O223" i="1"/>
  <c r="P223" i="1"/>
  <c r="D224" i="1" l="1"/>
  <c r="E224" i="1"/>
  <c r="K224" i="1" l="1"/>
  <c r="L224" i="1"/>
  <c r="M224" i="1"/>
  <c r="N224" i="1"/>
  <c r="G224" i="1"/>
  <c r="J224" i="1"/>
  <c r="P224" i="1" l="1"/>
  <c r="O224" i="1"/>
  <c r="I224" i="1"/>
  <c r="R224" i="1"/>
  <c r="D225" i="1" l="1"/>
  <c r="E225" i="1"/>
  <c r="L225" i="1" l="1"/>
  <c r="K225" i="1"/>
  <c r="M225" i="1"/>
  <c r="N225" i="1"/>
  <c r="J225" i="1"/>
  <c r="G225" i="1"/>
  <c r="P225" i="1" l="1"/>
  <c r="O225" i="1"/>
  <c r="I225" i="1"/>
  <c r="R225" i="1"/>
  <c r="D226" i="1" l="1"/>
  <c r="E226" i="1"/>
  <c r="G226" i="1" l="1"/>
  <c r="J226" i="1"/>
  <c r="M226" i="1"/>
  <c r="N226" i="1"/>
  <c r="K226" i="1"/>
  <c r="L226" i="1"/>
  <c r="R226" i="1" l="1"/>
  <c r="I226" i="1"/>
  <c r="O226" i="1"/>
  <c r="P226" i="1"/>
  <c r="D227" i="1" l="1"/>
  <c r="E227" i="1"/>
  <c r="J227" i="1" l="1"/>
  <c r="G227" i="1"/>
  <c r="K227" i="1"/>
  <c r="N227" i="1"/>
  <c r="L227" i="1"/>
  <c r="M227" i="1"/>
  <c r="R227" i="1" l="1"/>
  <c r="P227" i="1"/>
  <c r="I227" i="1"/>
  <c r="O227" i="1"/>
  <c r="D228" i="1" l="1"/>
  <c r="E228" i="1"/>
  <c r="M228" i="1" l="1"/>
  <c r="L228" i="1"/>
  <c r="K228" i="1"/>
  <c r="N228" i="1"/>
  <c r="J228" i="1"/>
  <c r="G228" i="1"/>
  <c r="P228" i="1" l="1"/>
  <c r="D229" i="1"/>
  <c r="E229" i="1"/>
  <c r="R228" i="1"/>
  <c r="O228" i="1"/>
  <c r="I228" i="1"/>
  <c r="G229" i="1" l="1"/>
  <c r="J229" i="1"/>
  <c r="L229" i="1"/>
  <c r="K229" i="1"/>
  <c r="M229" i="1"/>
  <c r="N229" i="1"/>
  <c r="O229" i="1" l="1"/>
  <c r="I229" i="1"/>
  <c r="P229" i="1"/>
  <c r="R229" i="1"/>
  <c r="D230" i="1" l="1"/>
  <c r="E230" i="1"/>
  <c r="G230" i="1" l="1"/>
  <c r="J230" i="1"/>
  <c r="N230" i="1"/>
  <c r="L230" i="1"/>
  <c r="K230" i="1"/>
  <c r="M230" i="1"/>
  <c r="R230" i="1" l="1"/>
  <c r="I230" i="1"/>
  <c r="O230" i="1"/>
  <c r="P230" i="1"/>
  <c r="D231" i="1" l="1"/>
  <c r="E231" i="1"/>
  <c r="G231" i="1" l="1"/>
  <c r="J231" i="1"/>
  <c r="M231" i="1"/>
  <c r="K231" i="1"/>
  <c r="L231" i="1"/>
  <c r="N231" i="1"/>
  <c r="P231" i="1" s="1"/>
  <c r="D232" i="1" l="1"/>
  <c r="E232" i="1"/>
  <c r="R231" i="1"/>
  <c r="O231" i="1"/>
  <c r="I231" i="1"/>
  <c r="J232" i="1" l="1"/>
  <c r="G232" i="1"/>
  <c r="M232" i="1"/>
  <c r="L232" i="1"/>
  <c r="K232" i="1"/>
  <c r="N232" i="1"/>
  <c r="P232" i="1" l="1"/>
  <c r="O232" i="1"/>
  <c r="I232" i="1"/>
  <c r="R232" i="1"/>
  <c r="D233" i="1" l="1"/>
  <c r="E233" i="1"/>
  <c r="J233" i="1" l="1"/>
  <c r="G233" i="1"/>
  <c r="M233" i="1"/>
  <c r="N233" i="1"/>
  <c r="L233" i="1"/>
  <c r="K233" i="1"/>
  <c r="O233" i="1" l="1"/>
  <c r="I233" i="1"/>
  <c r="R233" i="1"/>
  <c r="P233" i="1"/>
  <c r="D234" i="1" l="1"/>
  <c r="E234" i="1"/>
  <c r="G234" i="1" l="1"/>
  <c r="J234" i="1"/>
  <c r="M234" i="1"/>
  <c r="N234" i="1"/>
  <c r="K234" i="1"/>
  <c r="L234" i="1"/>
  <c r="P234" i="1" l="1"/>
  <c r="D235" i="1" s="1"/>
  <c r="E235" i="1"/>
  <c r="R234" i="1"/>
  <c r="I234" i="1"/>
  <c r="O234" i="1"/>
  <c r="G235" i="1" l="1"/>
  <c r="J235" i="1"/>
  <c r="M235" i="1"/>
  <c r="N235" i="1"/>
  <c r="K235" i="1"/>
  <c r="L235" i="1"/>
  <c r="P235" i="1" l="1"/>
  <c r="D236" i="1"/>
  <c r="E236" i="1"/>
  <c r="R235" i="1"/>
  <c r="O235" i="1"/>
  <c r="I235" i="1"/>
  <c r="L236" i="1" l="1"/>
  <c r="K236" i="1"/>
  <c r="N236" i="1"/>
  <c r="M236" i="1"/>
  <c r="G236" i="1"/>
  <c r="J236" i="1"/>
  <c r="P236" i="1"/>
  <c r="R236" i="1" l="1"/>
  <c r="I236" i="1"/>
  <c r="O236" i="1"/>
  <c r="D237" i="1"/>
  <c r="E237" i="1"/>
  <c r="N237" i="1" l="1"/>
  <c r="L237" i="1"/>
  <c r="K237" i="1"/>
  <c r="M237" i="1"/>
  <c r="G237" i="1"/>
  <c r="J237" i="1"/>
  <c r="R237" i="1" l="1"/>
  <c r="P237" i="1"/>
  <c r="O237" i="1"/>
  <c r="I237" i="1"/>
  <c r="D238" i="1" l="1"/>
  <c r="E238" i="1"/>
  <c r="L238" i="1" l="1"/>
  <c r="K238" i="1"/>
  <c r="M238" i="1"/>
  <c r="N238" i="1"/>
  <c r="G238" i="1"/>
  <c r="J238" i="1"/>
  <c r="P238" i="1" l="1"/>
  <c r="D239" i="1"/>
  <c r="E239" i="1"/>
  <c r="R238" i="1"/>
  <c r="O238" i="1"/>
  <c r="I238" i="1"/>
  <c r="L239" i="1" l="1"/>
  <c r="N239" i="1"/>
  <c r="M239" i="1"/>
  <c r="K239" i="1"/>
  <c r="J239" i="1"/>
  <c r="G239" i="1"/>
  <c r="P239" i="1"/>
  <c r="R239" i="1" l="1"/>
  <c r="D240" i="1"/>
  <c r="E240" i="1"/>
  <c r="O239" i="1"/>
  <c r="I239" i="1"/>
  <c r="K240" i="1" l="1"/>
  <c r="L240" i="1"/>
  <c r="N240" i="1"/>
  <c r="P240" i="1" s="1"/>
  <c r="M240" i="1"/>
  <c r="J240" i="1"/>
  <c r="G240" i="1"/>
  <c r="D241" i="1" l="1"/>
  <c r="E241" i="1"/>
  <c r="O240" i="1"/>
  <c r="I240" i="1"/>
  <c r="R240" i="1"/>
  <c r="J241" i="1" l="1"/>
  <c r="G241" i="1"/>
  <c r="L241" i="1"/>
  <c r="M241" i="1"/>
  <c r="N241" i="1"/>
  <c r="K241" i="1"/>
  <c r="R241" i="1" l="1"/>
  <c r="O241" i="1"/>
  <c r="I241" i="1"/>
  <c r="P241" i="1"/>
  <c r="D242" i="1" l="1"/>
  <c r="E242" i="1"/>
  <c r="K242" i="1" l="1"/>
  <c r="L242" i="1"/>
  <c r="N242" i="1"/>
  <c r="M242" i="1"/>
  <c r="G242" i="1"/>
  <c r="J242" i="1"/>
  <c r="R242" i="1" l="1"/>
  <c r="O242" i="1"/>
  <c r="I242" i="1"/>
  <c r="P242" i="1"/>
  <c r="D243" i="1" l="1"/>
  <c r="E243" i="1"/>
  <c r="L243" i="1" l="1"/>
  <c r="K243" i="1"/>
  <c r="M243" i="1"/>
  <c r="N243" i="1"/>
  <c r="J243" i="1"/>
  <c r="G243" i="1"/>
  <c r="P243" i="1" l="1"/>
  <c r="D244" i="1"/>
  <c r="E244" i="1"/>
  <c r="O243" i="1"/>
  <c r="I243" i="1"/>
  <c r="R243" i="1"/>
  <c r="M244" i="1" l="1"/>
  <c r="L244" i="1"/>
  <c r="N244" i="1"/>
  <c r="K244" i="1"/>
  <c r="G244" i="1"/>
  <c r="J244" i="1"/>
  <c r="O244" i="1" l="1"/>
  <c r="I244" i="1"/>
  <c r="R244" i="1"/>
  <c r="P244" i="1"/>
  <c r="D245" i="1" l="1"/>
  <c r="E245" i="1"/>
  <c r="K245" i="1" l="1"/>
  <c r="L245" i="1"/>
  <c r="N245" i="1"/>
  <c r="M245" i="1"/>
  <c r="G245" i="1"/>
  <c r="J245" i="1"/>
  <c r="R245" i="1" l="1"/>
  <c r="I245" i="1"/>
  <c r="O245" i="1"/>
  <c r="P245" i="1"/>
  <c r="D246" i="1" l="1"/>
  <c r="E246" i="1"/>
  <c r="N246" i="1" l="1"/>
  <c r="M246" i="1"/>
  <c r="K246" i="1"/>
  <c r="L246" i="1"/>
  <c r="J246" i="1"/>
  <c r="G246" i="1"/>
  <c r="P246" i="1" s="1"/>
  <c r="R246" i="1" l="1"/>
  <c r="D247" i="1"/>
  <c r="E247" i="1"/>
  <c r="O246" i="1"/>
  <c r="I246" i="1"/>
  <c r="N247" i="1" l="1"/>
  <c r="M247" i="1"/>
  <c r="K247" i="1"/>
  <c r="R247" i="1" s="1"/>
  <c r="L247" i="1"/>
  <c r="J247" i="1"/>
  <c r="G247" i="1"/>
  <c r="P247" i="1" l="1"/>
  <c r="I247" i="1"/>
  <c r="O247" i="1"/>
  <c r="D248" i="1" l="1"/>
  <c r="E248" i="1"/>
  <c r="J248" i="1" l="1"/>
  <c r="G248" i="1"/>
  <c r="L248" i="1"/>
  <c r="M248" i="1"/>
  <c r="K248" i="1"/>
  <c r="N248" i="1"/>
  <c r="P248" i="1" l="1"/>
  <c r="I248" i="1"/>
  <c r="O248" i="1"/>
  <c r="R248" i="1"/>
  <c r="D249" i="1" l="1"/>
  <c r="E249" i="1"/>
  <c r="J249" i="1" l="1"/>
  <c r="G249" i="1"/>
  <c r="K249" i="1"/>
  <c r="N249" i="1"/>
  <c r="M249" i="1"/>
  <c r="L249" i="1"/>
  <c r="R249" i="1" l="1"/>
  <c r="P249" i="1"/>
  <c r="O249" i="1"/>
  <c r="I249" i="1"/>
  <c r="D250" i="1" l="1"/>
  <c r="E250" i="1"/>
  <c r="G250" i="1" l="1"/>
  <c r="J250" i="1"/>
  <c r="K250" i="1"/>
  <c r="L250" i="1"/>
  <c r="M250" i="1"/>
  <c r="N250" i="1"/>
  <c r="R250" i="1" l="1"/>
  <c r="P250" i="1"/>
  <c r="E251" i="1" s="1"/>
  <c r="D251" i="1"/>
  <c r="O250" i="1"/>
  <c r="I250" i="1"/>
  <c r="J251" i="1" l="1"/>
  <c r="G251" i="1"/>
  <c r="L251" i="1"/>
  <c r="N251" i="1"/>
  <c r="M251" i="1"/>
  <c r="K251" i="1"/>
  <c r="O251" i="1" l="1"/>
  <c r="I251" i="1"/>
  <c r="R251" i="1"/>
  <c r="P251" i="1"/>
  <c r="D252" i="1" l="1"/>
  <c r="E252" i="1"/>
  <c r="G252" i="1" l="1"/>
  <c r="J252" i="1"/>
  <c r="L252" i="1"/>
  <c r="K252" i="1"/>
  <c r="N252" i="1"/>
  <c r="M252" i="1"/>
  <c r="P252" i="1" l="1"/>
  <c r="D253" i="1"/>
  <c r="E253" i="1"/>
  <c r="R252" i="1"/>
  <c r="I252" i="1"/>
  <c r="O252" i="1"/>
  <c r="J253" i="1" l="1"/>
  <c r="G253" i="1"/>
  <c r="L253" i="1"/>
  <c r="N253" i="1"/>
  <c r="K253" i="1"/>
  <c r="M253" i="1"/>
  <c r="P253" i="1" l="1"/>
  <c r="D254" i="1"/>
  <c r="E254" i="1"/>
  <c r="R253" i="1"/>
  <c r="O253" i="1"/>
  <c r="I253" i="1"/>
  <c r="L254" i="1" l="1"/>
  <c r="M254" i="1"/>
  <c r="K254" i="1"/>
  <c r="R254" i="1" s="1"/>
  <c r="N254" i="1"/>
  <c r="J254" i="1"/>
  <c r="G254" i="1"/>
  <c r="P254" i="1" l="1"/>
  <c r="D255" i="1"/>
  <c r="E255" i="1"/>
  <c r="O254" i="1"/>
  <c r="I254" i="1"/>
  <c r="J255" i="1" l="1"/>
  <c r="G255" i="1"/>
  <c r="K255" i="1"/>
  <c r="L255" i="1"/>
  <c r="M255" i="1"/>
  <c r="N255" i="1"/>
  <c r="P255" i="1" s="1"/>
  <c r="R255" i="1" l="1"/>
  <c r="D256" i="1"/>
  <c r="E256" i="1"/>
  <c r="O255" i="1"/>
  <c r="I255" i="1"/>
  <c r="G256" i="1" l="1"/>
  <c r="J256" i="1"/>
  <c r="N256" i="1"/>
  <c r="P256" i="1" s="1"/>
  <c r="K256" i="1"/>
  <c r="M256" i="1"/>
  <c r="L256" i="1"/>
  <c r="D257" i="1" l="1"/>
  <c r="E257" i="1"/>
  <c r="R256" i="1"/>
  <c r="I256" i="1"/>
  <c r="O256" i="1"/>
  <c r="J257" i="1" l="1"/>
  <c r="G257" i="1"/>
  <c r="P257" i="1"/>
  <c r="K257" i="1"/>
  <c r="R257" i="1" s="1"/>
  <c r="M257" i="1"/>
  <c r="N257" i="1"/>
  <c r="L257" i="1"/>
  <c r="I257" i="1" l="1"/>
  <c r="O257" i="1"/>
  <c r="D258" i="1"/>
  <c r="E258" i="1"/>
  <c r="N258" i="1" l="1"/>
  <c r="K258" i="1"/>
  <c r="M258" i="1"/>
  <c r="L258" i="1"/>
  <c r="J258" i="1"/>
  <c r="G258" i="1"/>
  <c r="P258" i="1"/>
  <c r="D259" i="1" l="1"/>
  <c r="E259" i="1"/>
  <c r="R258" i="1"/>
  <c r="I258" i="1"/>
  <c r="O258" i="1"/>
  <c r="G259" i="1" l="1"/>
  <c r="J259" i="1"/>
  <c r="K259" i="1"/>
  <c r="R259" i="1" s="1"/>
  <c r="N259" i="1"/>
  <c r="P259" i="1" s="1"/>
  <c r="L259" i="1"/>
  <c r="M259" i="1"/>
  <c r="D260" i="1" l="1"/>
  <c r="E260" i="1"/>
  <c r="I259" i="1"/>
  <c r="O259" i="1"/>
  <c r="J260" i="1" l="1"/>
  <c r="G260" i="1"/>
  <c r="P260" i="1"/>
  <c r="D261" i="1" s="1"/>
  <c r="N261" i="1" s="1"/>
  <c r="M260" i="1"/>
  <c r="N260" i="1"/>
  <c r="K260" i="1"/>
  <c r="L260" i="1"/>
  <c r="E261" i="1"/>
  <c r="G261" i="1" s="1"/>
  <c r="K261" i="1" l="1"/>
  <c r="L261" i="1"/>
  <c r="O260" i="1"/>
  <c r="I260" i="1"/>
  <c r="M261" i="1"/>
  <c r="R260" i="1"/>
  <c r="J261" i="1"/>
  <c r="I261" i="1"/>
  <c r="P261" i="1"/>
  <c r="D262" i="1" s="1"/>
  <c r="O261" i="1" l="1"/>
  <c r="R261" i="1"/>
  <c r="E262" i="1"/>
  <c r="N262" i="1" l="1"/>
  <c r="L262" i="1"/>
  <c r="K262" i="1"/>
  <c r="M262" i="1"/>
  <c r="J262" i="1"/>
  <c r="G262" i="1"/>
  <c r="P262" i="1" l="1"/>
  <c r="D263" i="1" s="1"/>
  <c r="R262" i="1"/>
  <c r="O262" i="1"/>
  <c r="I262" i="1"/>
  <c r="E263" i="1" l="1"/>
  <c r="J263" i="1" s="1"/>
  <c r="M263" i="1"/>
  <c r="K263" i="1"/>
  <c r="L263" i="1"/>
  <c r="N263" i="1"/>
  <c r="G263" i="1" l="1"/>
  <c r="O263" i="1" s="1"/>
  <c r="R263" i="1"/>
  <c r="I263" i="1" l="1"/>
  <c r="P263" i="1"/>
  <c r="D264" i="1" s="1"/>
  <c r="L264" i="1" s="1"/>
  <c r="E264" i="1"/>
  <c r="J264" i="1" s="1"/>
  <c r="N264" i="1" l="1"/>
  <c r="M264" i="1"/>
  <c r="K264" i="1"/>
  <c r="R264" i="1" s="1"/>
  <c r="G264" i="1"/>
  <c r="P264" i="1" l="1"/>
  <c r="I264" i="1"/>
  <c r="O264" i="1"/>
  <c r="D265" i="1" l="1"/>
  <c r="E265" i="1"/>
  <c r="J265" i="1" l="1"/>
  <c r="G265" i="1"/>
  <c r="M265" i="1"/>
  <c r="K265" i="1"/>
  <c r="L265" i="1"/>
  <c r="N265" i="1"/>
  <c r="I265" i="1" l="1"/>
  <c r="O265" i="1"/>
  <c r="P265" i="1"/>
  <c r="R265" i="1"/>
  <c r="D266" i="1" l="1"/>
  <c r="E266" i="1"/>
  <c r="G266" i="1" l="1"/>
  <c r="J266" i="1"/>
  <c r="L266" i="1"/>
  <c r="M266" i="1"/>
  <c r="N266" i="1"/>
  <c r="P266" i="1" s="1"/>
  <c r="K266" i="1"/>
  <c r="R266" i="1" l="1"/>
  <c r="I266" i="1"/>
  <c r="D267" i="1"/>
  <c r="E267" i="1"/>
  <c r="O266" i="1"/>
  <c r="J267" i="1" l="1"/>
  <c r="G267" i="1"/>
  <c r="K267" i="1"/>
  <c r="L267" i="1"/>
  <c r="M267" i="1"/>
  <c r="N267" i="1"/>
  <c r="P267" i="1"/>
  <c r="D268" i="1" s="1"/>
  <c r="L268" i="1" s="1"/>
  <c r="K268" i="1" l="1"/>
  <c r="R267" i="1"/>
  <c r="M268" i="1"/>
  <c r="I267" i="1"/>
  <c r="O267" i="1"/>
  <c r="N268" i="1"/>
  <c r="E268" i="1"/>
  <c r="G268" i="1" s="1"/>
  <c r="O268" i="1" s="1"/>
  <c r="R268" i="1" l="1"/>
  <c r="J268" i="1"/>
  <c r="I268" i="1" s="1"/>
  <c r="P268" i="1"/>
  <c r="D269" i="1" s="1"/>
  <c r="E269" i="1" l="1"/>
  <c r="J269" i="1" s="1"/>
  <c r="L269" i="1"/>
  <c r="N269" i="1"/>
  <c r="K269" i="1"/>
  <c r="M269" i="1"/>
  <c r="G269" i="1" l="1"/>
  <c r="P269" i="1" s="1"/>
  <c r="D270" i="1" s="1"/>
  <c r="R269" i="1"/>
  <c r="I269" i="1"/>
  <c r="O269" i="1"/>
  <c r="E270" i="1" l="1"/>
  <c r="G270" i="1" s="1"/>
  <c r="L270" i="1"/>
  <c r="M270" i="1"/>
  <c r="N270" i="1"/>
  <c r="K270" i="1"/>
  <c r="J270" i="1" l="1"/>
  <c r="P270" i="1"/>
  <c r="D271" i="1" s="1"/>
  <c r="R270" i="1"/>
  <c r="O270" i="1"/>
  <c r="I270" i="1"/>
  <c r="E271" i="1" l="1"/>
  <c r="G271" i="1" s="1"/>
  <c r="N271" i="1"/>
  <c r="L271" i="1"/>
  <c r="K271" i="1"/>
  <c r="M271" i="1"/>
  <c r="J271" i="1" l="1"/>
  <c r="I271" i="1" s="1"/>
  <c r="O271" i="1"/>
  <c r="P271" i="1"/>
  <c r="D272" i="1" s="1"/>
  <c r="R271" i="1"/>
  <c r="E272" i="1" l="1"/>
  <c r="K272" i="1" l="1"/>
  <c r="N272" i="1"/>
  <c r="L272" i="1"/>
  <c r="M272" i="1"/>
  <c r="G272" i="1"/>
  <c r="J272" i="1"/>
  <c r="R272" i="1" l="1"/>
  <c r="I272" i="1"/>
  <c r="O272" i="1"/>
  <c r="P272" i="1"/>
  <c r="D273" i="1" s="1"/>
  <c r="E273" i="1" l="1"/>
  <c r="L273" i="1" l="1"/>
  <c r="N273" i="1"/>
  <c r="K273" i="1"/>
  <c r="M273" i="1"/>
  <c r="J273" i="1"/>
  <c r="G273" i="1"/>
  <c r="R273" i="1" l="1"/>
  <c r="I273" i="1"/>
  <c r="O273" i="1"/>
  <c r="P273" i="1"/>
  <c r="D274" i="1" s="1"/>
  <c r="E274" i="1" l="1"/>
  <c r="L274" i="1" l="1"/>
  <c r="M274" i="1"/>
  <c r="K274" i="1"/>
  <c r="N274" i="1"/>
  <c r="G274" i="1"/>
  <c r="J274" i="1"/>
  <c r="O274" i="1" l="1"/>
  <c r="I274" i="1"/>
  <c r="P274" i="1"/>
  <c r="D275" i="1" s="1"/>
  <c r="R274" i="1"/>
  <c r="E275" i="1" l="1"/>
  <c r="K275" i="1" l="1"/>
  <c r="L275" i="1"/>
  <c r="N275" i="1"/>
  <c r="M275" i="1"/>
  <c r="J275" i="1"/>
  <c r="G275" i="1"/>
  <c r="P275" i="1" l="1"/>
  <c r="D276" i="1" s="1"/>
  <c r="R275" i="1"/>
  <c r="I275" i="1"/>
  <c r="O275" i="1"/>
  <c r="E276" i="1" l="1"/>
  <c r="G276" i="1" s="1"/>
  <c r="N276" i="1"/>
  <c r="L276" i="1"/>
  <c r="M276" i="1"/>
  <c r="K276" i="1"/>
  <c r="J276" i="1"/>
  <c r="R276" i="1" l="1"/>
  <c r="I276" i="1"/>
  <c r="O276" i="1"/>
  <c r="P276" i="1"/>
  <c r="D277" i="1" s="1"/>
  <c r="E277" i="1" l="1"/>
  <c r="N277" i="1" l="1"/>
  <c r="M277" i="1"/>
  <c r="L277" i="1"/>
  <c r="K277" i="1"/>
  <c r="G277" i="1"/>
  <c r="J277" i="1"/>
  <c r="R277" i="1" l="1"/>
  <c r="O277" i="1"/>
  <c r="I277" i="1"/>
  <c r="P277" i="1"/>
  <c r="D278" i="1" s="1"/>
  <c r="E278" i="1" l="1"/>
  <c r="L278" i="1" l="1"/>
  <c r="K278" i="1"/>
  <c r="M278" i="1"/>
  <c r="N278" i="1"/>
  <c r="G278" i="1"/>
  <c r="J278" i="1"/>
  <c r="P278" i="1" l="1"/>
  <c r="D279" i="1" s="1"/>
  <c r="I278" i="1"/>
  <c r="O278" i="1"/>
  <c r="R278" i="1"/>
  <c r="E279" i="1" l="1"/>
  <c r="G279" i="1" s="1"/>
  <c r="L279" i="1"/>
  <c r="M279" i="1"/>
  <c r="K279" i="1"/>
  <c r="N279" i="1"/>
  <c r="J279" i="1" l="1"/>
  <c r="I279" i="1" s="1"/>
  <c r="O279" i="1"/>
  <c r="P279" i="1"/>
  <c r="D280" i="1" s="1"/>
  <c r="R279" i="1"/>
  <c r="E280" i="1" l="1"/>
  <c r="N280" i="1" l="1"/>
  <c r="L280" i="1"/>
  <c r="M280" i="1"/>
  <c r="K280" i="1"/>
  <c r="J280" i="1"/>
  <c r="G280" i="1"/>
  <c r="R280" i="1" l="1"/>
  <c r="P280" i="1"/>
  <c r="D281" i="1" s="1"/>
  <c r="E281" i="1"/>
  <c r="I280" i="1"/>
  <c r="O280" i="1"/>
  <c r="L281" i="1" l="1"/>
  <c r="K281" i="1"/>
  <c r="N281" i="1"/>
  <c r="M281" i="1"/>
  <c r="G281" i="1"/>
  <c r="J281" i="1"/>
  <c r="P281" i="1" l="1"/>
  <c r="D282" i="1" s="1"/>
  <c r="I281" i="1"/>
  <c r="O281" i="1"/>
  <c r="R281" i="1"/>
  <c r="E282" i="1" l="1"/>
  <c r="G282" i="1" s="1"/>
  <c r="L282" i="1"/>
  <c r="K282" i="1"/>
  <c r="M282" i="1"/>
  <c r="N282" i="1"/>
  <c r="J282" i="1" l="1"/>
  <c r="I282" i="1" s="1"/>
  <c r="O282" i="1"/>
  <c r="P282" i="1"/>
  <c r="D283" i="1" s="1"/>
  <c r="R282" i="1"/>
  <c r="E283" i="1" l="1"/>
  <c r="M283" i="1" l="1"/>
  <c r="N283" i="1"/>
  <c r="L283" i="1"/>
  <c r="K283" i="1"/>
  <c r="J283" i="1"/>
  <c r="G283" i="1"/>
  <c r="P283" i="1" s="1"/>
  <c r="D284" i="1" s="1"/>
  <c r="E284" i="1" l="1"/>
  <c r="R283" i="1"/>
  <c r="I283" i="1"/>
  <c r="O283" i="1"/>
  <c r="K284" i="1" l="1"/>
  <c r="L284" i="1"/>
  <c r="N284" i="1"/>
  <c r="M284" i="1"/>
  <c r="G284" i="1"/>
  <c r="J284" i="1"/>
  <c r="R284" i="1" l="1"/>
  <c r="I284" i="1"/>
  <c r="O284" i="1"/>
  <c r="P284" i="1"/>
  <c r="D285" i="1" s="1"/>
  <c r="E285" i="1" l="1"/>
  <c r="L285" i="1" l="1"/>
  <c r="N285" i="1"/>
  <c r="K285" i="1"/>
  <c r="M285" i="1"/>
  <c r="G285" i="1"/>
  <c r="J285" i="1"/>
  <c r="I285" i="1" l="1"/>
  <c r="O285" i="1"/>
  <c r="P285" i="1"/>
  <c r="D286" i="1" s="1"/>
  <c r="R285" i="1"/>
  <c r="E286" i="1" l="1"/>
  <c r="N286" i="1" l="1"/>
  <c r="K286" i="1"/>
  <c r="L286" i="1"/>
  <c r="M286" i="1"/>
  <c r="J286" i="1"/>
  <c r="G286" i="1"/>
  <c r="P286" i="1" l="1"/>
  <c r="D287" i="1" s="1"/>
  <c r="O286" i="1"/>
  <c r="I286" i="1"/>
  <c r="R286" i="1"/>
  <c r="E287" i="1" l="1"/>
  <c r="J287" i="1" s="1"/>
  <c r="K287" i="1"/>
  <c r="M287" i="1"/>
  <c r="N287" i="1"/>
  <c r="L287" i="1"/>
  <c r="G287" i="1" l="1"/>
  <c r="O287" i="1" s="1"/>
  <c r="R287" i="1"/>
  <c r="P287" i="1" l="1"/>
  <c r="D288" i="1" s="1"/>
  <c r="I287" i="1"/>
  <c r="E288" i="1" l="1"/>
  <c r="G288" i="1" s="1"/>
  <c r="N288" i="1"/>
  <c r="M288" i="1"/>
  <c r="K288" i="1"/>
  <c r="L288" i="1"/>
  <c r="J288" i="1"/>
  <c r="I288" i="1" l="1"/>
  <c r="O288" i="1"/>
  <c r="P288" i="1"/>
  <c r="D289" i="1" s="1"/>
  <c r="R288" i="1"/>
  <c r="E289" i="1" l="1"/>
  <c r="L289" i="1" l="1"/>
  <c r="N289" i="1"/>
  <c r="K289" i="1"/>
  <c r="M289" i="1"/>
  <c r="J289" i="1"/>
  <c r="G289" i="1"/>
  <c r="P289" i="1" s="1"/>
  <c r="D290" i="1" s="1"/>
  <c r="E290" i="1" l="1"/>
  <c r="O289" i="1"/>
  <c r="I289" i="1"/>
  <c r="R289" i="1"/>
  <c r="N290" i="1" l="1"/>
  <c r="L290" i="1"/>
  <c r="K290" i="1"/>
  <c r="M290" i="1"/>
  <c r="J290" i="1"/>
  <c r="G290" i="1"/>
  <c r="P290" i="1" l="1"/>
  <c r="D291" i="1" s="1"/>
  <c r="R290" i="1"/>
  <c r="I290" i="1"/>
  <c r="O290" i="1"/>
  <c r="E291" i="1" l="1"/>
  <c r="J291" i="1" s="1"/>
  <c r="M291" i="1"/>
  <c r="L291" i="1"/>
  <c r="K291" i="1"/>
  <c r="N291" i="1"/>
  <c r="G291" i="1" l="1"/>
  <c r="P291" i="1" s="1"/>
  <c r="D292" i="1" s="1"/>
  <c r="R291" i="1"/>
  <c r="I291" i="1" l="1"/>
  <c r="O291" i="1"/>
  <c r="E292" i="1"/>
  <c r="J292" i="1" s="1"/>
  <c r="M292" i="1"/>
  <c r="K292" i="1"/>
  <c r="N292" i="1"/>
  <c r="L292" i="1"/>
  <c r="G292" i="1" l="1"/>
  <c r="O292" i="1" s="1"/>
  <c r="R292" i="1"/>
  <c r="I292" i="1" l="1"/>
  <c r="P292" i="1"/>
  <c r="D293" i="1" s="1"/>
  <c r="M293" i="1" s="1"/>
  <c r="E293" i="1"/>
  <c r="G293" i="1" s="1"/>
  <c r="N293" i="1" l="1"/>
  <c r="K293" i="1"/>
  <c r="L293" i="1"/>
  <c r="R293" i="1" s="1"/>
  <c r="J293" i="1"/>
  <c r="I293" i="1" s="1"/>
  <c r="P293" i="1"/>
  <c r="D294" i="1" s="1"/>
  <c r="O293" i="1" l="1"/>
  <c r="E294" i="1"/>
  <c r="L294" i="1" l="1"/>
  <c r="K294" i="1"/>
  <c r="M294" i="1"/>
  <c r="N294" i="1"/>
  <c r="J294" i="1"/>
  <c r="G294" i="1"/>
  <c r="P294" i="1" l="1"/>
  <c r="D295" i="1" s="1"/>
  <c r="I294" i="1"/>
  <c r="O294" i="1"/>
  <c r="R294" i="1"/>
  <c r="E295" i="1" l="1"/>
  <c r="G295" i="1" s="1"/>
  <c r="L295" i="1"/>
  <c r="N295" i="1"/>
  <c r="M295" i="1"/>
  <c r="K295" i="1"/>
  <c r="J295" i="1" l="1"/>
  <c r="P295" i="1"/>
  <c r="D296" i="1" s="1"/>
  <c r="I295" i="1"/>
  <c r="O295" i="1"/>
  <c r="R295" i="1"/>
  <c r="E296" i="1" l="1"/>
  <c r="K296" i="1" l="1"/>
  <c r="N296" i="1"/>
  <c r="L296" i="1"/>
  <c r="M296" i="1"/>
  <c r="J296" i="1"/>
  <c r="G296" i="1"/>
  <c r="P296" i="1" s="1"/>
  <c r="D297" i="1" s="1"/>
  <c r="R296" i="1" l="1"/>
  <c r="E297" i="1"/>
  <c r="I296" i="1"/>
  <c r="O296" i="1"/>
  <c r="K297" i="1" l="1"/>
  <c r="M297" i="1"/>
  <c r="L297" i="1"/>
  <c r="N297" i="1"/>
  <c r="G297" i="1"/>
  <c r="J297" i="1"/>
  <c r="R297" i="1" l="1"/>
  <c r="O297" i="1"/>
  <c r="I297" i="1"/>
  <c r="P297" i="1"/>
  <c r="D298" i="1" s="1"/>
  <c r="E298" i="1" l="1"/>
  <c r="K298" i="1" l="1"/>
  <c r="M298" i="1"/>
  <c r="N298" i="1"/>
  <c r="L298" i="1"/>
  <c r="G298" i="1"/>
  <c r="J298" i="1"/>
  <c r="R298" i="1" l="1"/>
  <c r="O298" i="1"/>
  <c r="I298" i="1"/>
  <c r="P298" i="1"/>
  <c r="D299" i="1" s="1"/>
  <c r="E299" i="1" l="1"/>
  <c r="J299" i="1" l="1"/>
  <c r="G299" i="1"/>
  <c r="N299" i="1"/>
  <c r="M299" i="1"/>
  <c r="K299" i="1"/>
  <c r="L299" i="1"/>
  <c r="P299" i="1" l="1"/>
  <c r="D300" i="1" s="1"/>
  <c r="R299" i="1"/>
  <c r="O299" i="1"/>
  <c r="I299" i="1"/>
  <c r="E300" i="1" l="1"/>
  <c r="J300" i="1" s="1"/>
  <c r="N300" i="1"/>
  <c r="K300" i="1"/>
  <c r="M300" i="1"/>
  <c r="L300" i="1"/>
  <c r="G300" i="1" l="1"/>
  <c r="P300" i="1" s="1"/>
  <c r="D301" i="1" s="1"/>
  <c r="R300" i="1"/>
  <c r="O300" i="1" l="1"/>
  <c r="I300" i="1"/>
  <c r="E301" i="1"/>
  <c r="J301" i="1" s="1"/>
  <c r="N301" i="1"/>
  <c r="L301" i="1"/>
  <c r="K301" i="1"/>
  <c r="M301" i="1"/>
  <c r="G301" i="1" l="1"/>
  <c r="P301" i="1" s="1"/>
  <c r="R301" i="1"/>
  <c r="I301" i="1" l="1"/>
  <c r="D302" i="1"/>
  <c r="L302" i="1" s="1"/>
  <c r="E302" i="1"/>
  <c r="J302" i="1" s="1"/>
  <c r="O301" i="1"/>
  <c r="G302" i="1" l="1"/>
  <c r="I302" i="1" s="1"/>
  <c r="M302" i="1"/>
  <c r="N302" i="1"/>
  <c r="K302" i="1"/>
  <c r="R302" i="1" l="1"/>
  <c r="O302" i="1"/>
  <c r="P302" i="1"/>
  <c r="D303" i="1" l="1"/>
  <c r="E303" i="1"/>
  <c r="L303" i="1" l="1"/>
  <c r="K303" i="1"/>
  <c r="N303" i="1"/>
  <c r="M303" i="1"/>
  <c r="J303" i="1"/>
  <c r="G303" i="1"/>
  <c r="P303" i="1" l="1"/>
  <c r="E304" i="1" s="1"/>
  <c r="R303" i="1"/>
  <c r="D304" i="1"/>
  <c r="O303" i="1"/>
  <c r="I303" i="1"/>
  <c r="M304" i="1" l="1"/>
  <c r="N304" i="1"/>
  <c r="K304" i="1"/>
  <c r="L304" i="1"/>
  <c r="J304" i="1"/>
  <c r="G304" i="1"/>
  <c r="R304" i="1" l="1"/>
  <c r="O304" i="1"/>
  <c r="I304" i="1"/>
  <c r="P304" i="1"/>
  <c r="D305" i="1" l="1"/>
  <c r="E305" i="1"/>
  <c r="J305" i="1" l="1"/>
  <c r="G305" i="1"/>
  <c r="K305" i="1"/>
  <c r="L305" i="1"/>
  <c r="M305" i="1"/>
  <c r="N305" i="1"/>
  <c r="R305" i="1" l="1"/>
  <c r="I305" i="1"/>
  <c r="P305" i="1"/>
  <c r="O305" i="1"/>
  <c r="D306" i="1" l="1"/>
  <c r="E306" i="1"/>
  <c r="K306" i="1" l="1"/>
  <c r="N306" i="1"/>
  <c r="M306" i="1"/>
  <c r="L306" i="1"/>
  <c r="J306" i="1"/>
  <c r="G306" i="1"/>
  <c r="I306" i="1" l="1"/>
  <c r="O306" i="1"/>
  <c r="P306" i="1"/>
  <c r="R306" i="1"/>
  <c r="D307" i="1" l="1"/>
  <c r="E307" i="1"/>
  <c r="G307" i="1" l="1"/>
  <c r="J307" i="1"/>
  <c r="N307" i="1"/>
  <c r="K307" i="1"/>
  <c r="L307" i="1"/>
  <c r="M307" i="1"/>
  <c r="I307" i="1" l="1"/>
  <c r="P307" i="1"/>
  <c r="D308" i="1"/>
  <c r="E308" i="1"/>
  <c r="R307" i="1"/>
  <c r="O307" i="1"/>
  <c r="L308" i="1" l="1"/>
  <c r="N308" i="1"/>
  <c r="K308" i="1"/>
  <c r="M308" i="1"/>
  <c r="J308" i="1"/>
  <c r="G308" i="1"/>
  <c r="P308" i="1"/>
  <c r="R308" i="1" l="1"/>
  <c r="D309" i="1"/>
  <c r="E309" i="1"/>
  <c r="I308" i="1"/>
  <c r="O308" i="1"/>
  <c r="G309" i="1" l="1"/>
  <c r="J309" i="1"/>
  <c r="L309" i="1"/>
  <c r="K309" i="1"/>
  <c r="M309" i="1"/>
  <c r="N309" i="1"/>
  <c r="R309" i="1" l="1"/>
  <c r="O309" i="1"/>
  <c r="I309" i="1"/>
  <c r="P309" i="1"/>
  <c r="D310" i="1" l="1"/>
  <c r="E310" i="1"/>
  <c r="L310" i="1" l="1"/>
  <c r="K310" i="1"/>
  <c r="N310" i="1"/>
  <c r="P310" i="1" s="1"/>
  <c r="M310" i="1"/>
  <c r="J310" i="1"/>
  <c r="G310" i="1"/>
  <c r="R310" i="1" l="1"/>
  <c r="D311" i="1"/>
  <c r="E311" i="1"/>
  <c r="O310" i="1"/>
  <c r="I310" i="1"/>
  <c r="J311" i="1" l="1"/>
  <c r="G311" i="1"/>
  <c r="M311" i="1"/>
  <c r="L311" i="1"/>
  <c r="K311" i="1"/>
  <c r="N311" i="1"/>
  <c r="P311" i="1" l="1"/>
  <c r="D312" i="1" s="1"/>
  <c r="I311" i="1"/>
  <c r="O311" i="1"/>
  <c r="R311" i="1"/>
  <c r="E312" i="1" l="1"/>
  <c r="J312" i="1" s="1"/>
  <c r="L312" i="1"/>
  <c r="M312" i="1"/>
  <c r="N312" i="1"/>
  <c r="K312" i="1"/>
  <c r="G312" i="1" l="1"/>
  <c r="P312" i="1" s="1"/>
  <c r="R312" i="1"/>
  <c r="I312" i="1"/>
  <c r="D313" i="1" l="1"/>
  <c r="N313" i="1" s="1"/>
  <c r="E313" i="1"/>
  <c r="O312" i="1"/>
  <c r="M313" i="1"/>
  <c r="G313" i="1"/>
  <c r="J313" i="1"/>
  <c r="L313" i="1" l="1"/>
  <c r="O313" i="1" s="1"/>
  <c r="K313" i="1"/>
  <c r="I313" i="1"/>
  <c r="P313" i="1"/>
  <c r="R313" i="1" l="1"/>
  <c r="D314" i="1"/>
  <c r="E314" i="1"/>
  <c r="J314" i="1" l="1"/>
  <c r="G314" i="1"/>
  <c r="P314" i="1"/>
  <c r="L314" i="1"/>
  <c r="K314" i="1"/>
  <c r="N314" i="1"/>
  <c r="M314" i="1"/>
  <c r="D315" i="1" l="1"/>
  <c r="E315" i="1"/>
  <c r="O314" i="1"/>
  <c r="I314" i="1"/>
  <c r="R314" i="1"/>
  <c r="J315" i="1" l="1"/>
  <c r="G315" i="1"/>
  <c r="L315" i="1"/>
  <c r="N315" i="1"/>
  <c r="M315" i="1"/>
  <c r="K315" i="1"/>
  <c r="R315" i="1" l="1"/>
  <c r="P315" i="1"/>
  <c r="I315" i="1"/>
  <c r="O315" i="1"/>
  <c r="D316" i="1" l="1"/>
  <c r="E316" i="1"/>
  <c r="G316" i="1" l="1"/>
  <c r="J316" i="1"/>
  <c r="K316" i="1"/>
  <c r="N316" i="1"/>
  <c r="L316" i="1"/>
  <c r="M316" i="1"/>
  <c r="P316" i="1" l="1"/>
  <c r="D317" i="1" s="1"/>
  <c r="E317" i="1"/>
  <c r="I316" i="1"/>
  <c r="O316" i="1"/>
  <c r="R316" i="1"/>
  <c r="J317" i="1" l="1"/>
  <c r="G317" i="1"/>
  <c r="P317" i="1"/>
  <c r="M317" i="1"/>
  <c r="N317" i="1"/>
  <c r="L317" i="1"/>
  <c r="K317" i="1"/>
  <c r="R317" i="1" l="1"/>
  <c r="D318" i="1"/>
  <c r="E318" i="1"/>
  <c r="I317" i="1"/>
  <c r="O317" i="1"/>
  <c r="J318" i="1" l="1"/>
  <c r="G318" i="1"/>
  <c r="N318" i="1"/>
  <c r="P318" i="1" s="1"/>
  <c r="M318" i="1"/>
  <c r="L318" i="1"/>
  <c r="K318" i="1"/>
  <c r="R318" i="1" l="1"/>
  <c r="D319" i="1"/>
  <c r="E319" i="1"/>
  <c r="O318" i="1"/>
  <c r="I318" i="1"/>
  <c r="G319" i="1" l="1"/>
  <c r="J319" i="1"/>
  <c r="M319" i="1"/>
  <c r="L319" i="1"/>
  <c r="K319" i="1"/>
  <c r="N319" i="1"/>
  <c r="P319" i="1" s="1"/>
  <c r="I319" i="1" l="1"/>
  <c r="R319" i="1"/>
  <c r="D320" i="1"/>
  <c r="E320" i="1"/>
  <c r="O319" i="1"/>
  <c r="J320" i="1" l="1"/>
  <c r="G320" i="1"/>
  <c r="K320" i="1"/>
  <c r="L320" i="1"/>
  <c r="M320" i="1"/>
  <c r="N320" i="1"/>
  <c r="P320" i="1" s="1"/>
  <c r="R320" i="1" l="1"/>
  <c r="D321" i="1"/>
  <c r="E321" i="1"/>
  <c r="I320" i="1"/>
  <c r="O320" i="1"/>
  <c r="J321" i="1" l="1"/>
  <c r="G321" i="1"/>
  <c r="M321" i="1"/>
  <c r="N321" i="1"/>
  <c r="L321" i="1"/>
  <c r="K321" i="1"/>
  <c r="P321" i="1" l="1"/>
  <c r="D322" i="1" s="1"/>
  <c r="E322" i="1"/>
  <c r="R321" i="1"/>
  <c r="O321" i="1"/>
  <c r="I321" i="1"/>
  <c r="K322" i="1" l="1"/>
  <c r="N322" i="1"/>
  <c r="M322" i="1"/>
  <c r="L322" i="1"/>
  <c r="J322" i="1"/>
  <c r="G322" i="1"/>
  <c r="P322" i="1"/>
  <c r="D323" i="1" l="1"/>
  <c r="E323" i="1"/>
  <c r="I322" i="1"/>
  <c r="O322" i="1"/>
  <c r="R322" i="1"/>
  <c r="J323" i="1" l="1"/>
  <c r="G323" i="1"/>
  <c r="P323" i="1" s="1"/>
  <c r="L323" i="1"/>
  <c r="N323" i="1"/>
  <c r="M323" i="1"/>
  <c r="K323" i="1"/>
  <c r="R323" i="1" l="1"/>
  <c r="D324" i="1"/>
  <c r="E324" i="1"/>
  <c r="O323" i="1"/>
  <c r="I323" i="1"/>
  <c r="G324" i="1" l="1"/>
  <c r="J324" i="1"/>
  <c r="K324" i="1"/>
  <c r="M324" i="1"/>
  <c r="L324" i="1"/>
  <c r="N324" i="1"/>
  <c r="P324" i="1" l="1"/>
  <c r="D325" i="1" s="1"/>
  <c r="E325" i="1"/>
  <c r="I324" i="1"/>
  <c r="O324" i="1"/>
  <c r="R324" i="1"/>
  <c r="J325" i="1" l="1"/>
  <c r="G325" i="1"/>
  <c r="L325" i="1"/>
  <c r="K325" i="1"/>
  <c r="M325" i="1"/>
  <c r="N325" i="1"/>
  <c r="I325" i="1" l="1"/>
  <c r="P325" i="1"/>
  <c r="O325" i="1"/>
  <c r="R325" i="1"/>
  <c r="D326" i="1" l="1"/>
  <c r="E326" i="1"/>
  <c r="J326" i="1" l="1"/>
  <c r="G326" i="1"/>
  <c r="P326" i="1"/>
  <c r="L326" i="1"/>
  <c r="K326" i="1"/>
  <c r="N326" i="1"/>
  <c r="M326" i="1"/>
  <c r="D327" i="1" l="1"/>
  <c r="E327" i="1"/>
  <c r="O326" i="1"/>
  <c r="I326" i="1"/>
  <c r="R326" i="1"/>
  <c r="G327" i="1" l="1"/>
  <c r="J327" i="1"/>
  <c r="M327" i="1"/>
  <c r="L327" i="1"/>
  <c r="K327" i="1"/>
  <c r="N327" i="1"/>
  <c r="P327" i="1" s="1"/>
  <c r="R327" i="1" l="1"/>
  <c r="D328" i="1"/>
  <c r="E328" i="1"/>
  <c r="O327" i="1"/>
  <c r="I327" i="1"/>
  <c r="J328" i="1" l="1"/>
  <c r="G328" i="1"/>
  <c r="N328" i="1"/>
  <c r="K328" i="1"/>
  <c r="L328" i="1"/>
  <c r="M328" i="1"/>
  <c r="P328" i="1" l="1"/>
  <c r="D329" i="1" s="1"/>
  <c r="E329" i="1"/>
  <c r="I328" i="1"/>
  <c r="O328" i="1"/>
  <c r="R328" i="1"/>
  <c r="G329" i="1" l="1"/>
  <c r="J329" i="1"/>
  <c r="N329" i="1"/>
  <c r="L329" i="1"/>
  <c r="K329" i="1"/>
  <c r="M329" i="1"/>
  <c r="P329" i="1" l="1"/>
  <c r="D330" i="1"/>
  <c r="E330" i="1"/>
  <c r="R329" i="1"/>
  <c r="O329" i="1"/>
  <c r="I329" i="1"/>
  <c r="J330" i="1" l="1"/>
  <c r="G330" i="1"/>
  <c r="K330" i="1"/>
  <c r="N330" i="1"/>
  <c r="M330" i="1"/>
  <c r="L330" i="1"/>
  <c r="P330" i="1" l="1"/>
  <c r="D331" i="1" s="1"/>
  <c r="E331" i="1"/>
  <c r="O330" i="1"/>
  <c r="I330" i="1"/>
  <c r="R330" i="1"/>
  <c r="G331" i="1" l="1"/>
  <c r="J331" i="1"/>
  <c r="M331" i="1"/>
  <c r="K331" i="1"/>
  <c r="L331" i="1"/>
  <c r="N331" i="1"/>
  <c r="P331" i="1"/>
  <c r="D332" i="1" s="1"/>
  <c r="I331" i="1" l="1"/>
  <c r="O331" i="1"/>
  <c r="E332" i="1"/>
  <c r="G332" i="1" s="1"/>
  <c r="R331" i="1"/>
  <c r="N332" i="1"/>
  <c r="K332" i="1"/>
  <c r="M332" i="1"/>
  <c r="L332" i="1"/>
  <c r="J332" i="1" l="1"/>
  <c r="I332" i="1" s="1"/>
  <c r="O332" i="1"/>
  <c r="P332" i="1"/>
  <c r="D333" i="1" s="1"/>
  <c r="R332" i="1"/>
  <c r="E333" i="1" l="1"/>
  <c r="N333" i="1" l="1"/>
  <c r="L333" i="1"/>
  <c r="K333" i="1"/>
  <c r="M333" i="1"/>
  <c r="G333" i="1"/>
  <c r="J333" i="1"/>
  <c r="I333" i="1" l="1"/>
  <c r="O333" i="1"/>
  <c r="P333" i="1"/>
  <c r="D334" i="1" s="1"/>
  <c r="R333" i="1"/>
  <c r="E334" i="1" l="1"/>
  <c r="M334" i="1" l="1"/>
  <c r="L334" i="1"/>
  <c r="K334" i="1"/>
  <c r="N334" i="1"/>
  <c r="G334" i="1"/>
  <c r="J334" i="1"/>
  <c r="O334" i="1" l="1"/>
  <c r="I334" i="1"/>
  <c r="P334" i="1"/>
  <c r="D335" i="1" s="1"/>
  <c r="R334" i="1"/>
  <c r="E335" i="1" l="1"/>
  <c r="N335" i="1" l="1"/>
  <c r="M335" i="1"/>
  <c r="L335" i="1"/>
  <c r="K335" i="1"/>
  <c r="G335" i="1"/>
  <c r="P335" i="1" s="1"/>
  <c r="D336" i="1" s="1"/>
  <c r="J335" i="1"/>
  <c r="R335" i="1" l="1"/>
  <c r="E336" i="1"/>
  <c r="O335" i="1"/>
  <c r="I335" i="1"/>
  <c r="M336" i="1" l="1"/>
  <c r="N336" i="1"/>
  <c r="K336" i="1"/>
  <c r="L336" i="1"/>
  <c r="G336" i="1"/>
  <c r="J336" i="1"/>
  <c r="I336" i="1" l="1"/>
  <c r="O336" i="1"/>
  <c r="P336" i="1"/>
  <c r="D337" i="1" s="1"/>
  <c r="R336" i="1"/>
  <c r="E337" i="1" l="1"/>
  <c r="L337" i="1" l="1"/>
  <c r="K337" i="1"/>
  <c r="M337" i="1"/>
  <c r="N337" i="1"/>
  <c r="J337" i="1"/>
  <c r="G337" i="1"/>
  <c r="P337" i="1" l="1"/>
  <c r="D338" i="1" s="1"/>
  <c r="O337" i="1"/>
  <c r="I337" i="1"/>
  <c r="R337" i="1"/>
  <c r="E338" i="1" l="1"/>
  <c r="J338" i="1" s="1"/>
  <c r="N338" i="1"/>
  <c r="M338" i="1"/>
  <c r="L338" i="1"/>
  <c r="K338" i="1"/>
  <c r="G338" i="1" l="1"/>
  <c r="I338" i="1" s="1"/>
  <c r="R338" i="1"/>
  <c r="O338" i="1" l="1"/>
  <c r="P338" i="1"/>
  <c r="D339" i="1" l="1"/>
  <c r="E339" i="1"/>
  <c r="M339" i="1" l="1"/>
  <c r="K339" i="1"/>
  <c r="L339" i="1"/>
  <c r="N339" i="1"/>
  <c r="J339" i="1"/>
  <c r="G339" i="1"/>
  <c r="P339" i="1" l="1"/>
  <c r="I339" i="1"/>
  <c r="O339" i="1"/>
  <c r="R339" i="1"/>
  <c r="D340" i="1" l="1"/>
  <c r="E340" i="1"/>
  <c r="K340" i="1" l="1"/>
  <c r="M340" i="1"/>
  <c r="L340" i="1"/>
  <c r="N340" i="1"/>
  <c r="J340" i="1"/>
  <c r="G340" i="1"/>
  <c r="P340" i="1" l="1"/>
  <c r="E341" i="1" s="1"/>
  <c r="R340" i="1"/>
  <c r="D341" i="1"/>
  <c r="O340" i="1"/>
  <c r="I340" i="1"/>
  <c r="L341" i="1" l="1"/>
  <c r="K341" i="1"/>
  <c r="M341" i="1"/>
  <c r="N341" i="1"/>
  <c r="G341" i="1"/>
  <c r="J341" i="1"/>
  <c r="I341" i="1" l="1"/>
  <c r="O341" i="1"/>
  <c r="P341" i="1"/>
  <c r="R341" i="1"/>
  <c r="D342" i="1" l="1"/>
  <c r="E342" i="1"/>
  <c r="K342" i="1" l="1"/>
  <c r="N342" i="1"/>
  <c r="M342" i="1"/>
  <c r="L342" i="1"/>
  <c r="J342" i="1"/>
  <c r="G342" i="1"/>
  <c r="P342" i="1"/>
  <c r="R342" i="1" l="1"/>
  <c r="D343" i="1"/>
  <c r="E343" i="1"/>
  <c r="I342" i="1"/>
  <c r="O342" i="1"/>
  <c r="N343" i="1" l="1"/>
  <c r="M343" i="1"/>
  <c r="L343" i="1"/>
  <c r="K343" i="1"/>
  <c r="J343" i="1"/>
  <c r="G343" i="1"/>
  <c r="R343" i="1" l="1"/>
  <c r="P343" i="1"/>
  <c r="I343" i="1"/>
  <c r="O343" i="1"/>
  <c r="D344" i="1" l="1"/>
  <c r="E344" i="1"/>
  <c r="N344" i="1" l="1"/>
  <c r="K344" i="1"/>
  <c r="M344" i="1"/>
  <c r="L344" i="1"/>
  <c r="J344" i="1"/>
  <c r="G344" i="1"/>
  <c r="P344" i="1" l="1"/>
  <c r="D345" i="1" s="1"/>
  <c r="E345" i="1"/>
  <c r="I344" i="1"/>
  <c r="O344" i="1"/>
  <c r="R344" i="1"/>
  <c r="M345" i="1" l="1"/>
  <c r="N345" i="1"/>
  <c r="L345" i="1"/>
  <c r="K345" i="1"/>
  <c r="J345" i="1"/>
  <c r="G345" i="1"/>
  <c r="R345" i="1" l="1"/>
  <c r="P345" i="1"/>
  <c r="O345" i="1"/>
  <c r="I345" i="1"/>
  <c r="E346" i="1" l="1"/>
  <c r="D346" i="1"/>
  <c r="G346" i="1" l="1"/>
  <c r="J346" i="1"/>
  <c r="N346" i="1"/>
  <c r="K346" i="1"/>
  <c r="L346" i="1"/>
  <c r="M346" i="1"/>
  <c r="R346" i="1" l="1"/>
  <c r="I346" i="1"/>
  <c r="O346" i="1"/>
  <c r="P346" i="1"/>
  <c r="D347" i="1" l="1"/>
  <c r="E347" i="1"/>
  <c r="N347" i="1" l="1"/>
  <c r="M347" i="1"/>
  <c r="K347" i="1"/>
  <c r="L347" i="1"/>
  <c r="G347" i="1"/>
  <c r="J347" i="1"/>
  <c r="P347" i="1" l="1"/>
  <c r="O347" i="1"/>
  <c r="I347" i="1"/>
  <c r="R347" i="1"/>
  <c r="D348" i="1" l="1"/>
  <c r="E348" i="1"/>
  <c r="M348" i="1" l="1"/>
  <c r="L348" i="1"/>
  <c r="N348" i="1"/>
  <c r="K348" i="1"/>
  <c r="J348" i="1"/>
  <c r="G348" i="1"/>
  <c r="P348" i="1"/>
  <c r="R348" i="1" l="1"/>
  <c r="D349" i="1"/>
  <c r="E349" i="1"/>
  <c r="I348" i="1"/>
  <c r="O348" i="1"/>
  <c r="G349" i="1" l="1"/>
  <c r="J349" i="1"/>
  <c r="K349" i="1"/>
  <c r="L349" i="1"/>
  <c r="N349" i="1"/>
  <c r="M349" i="1"/>
  <c r="O349" i="1" l="1"/>
  <c r="I349" i="1"/>
  <c r="R349" i="1"/>
  <c r="P349" i="1"/>
  <c r="D350" i="1" l="1"/>
  <c r="E350" i="1"/>
  <c r="M350" i="1" l="1"/>
  <c r="L350" i="1"/>
  <c r="K350" i="1"/>
  <c r="N350" i="1"/>
  <c r="J350" i="1"/>
  <c r="G350" i="1"/>
  <c r="R350" i="1" l="1"/>
  <c r="P350" i="1"/>
  <c r="I350" i="1"/>
  <c r="O350" i="1"/>
  <c r="D351" i="1" l="1"/>
  <c r="E351" i="1"/>
  <c r="K351" i="1" l="1"/>
  <c r="N351" i="1"/>
  <c r="M351" i="1"/>
  <c r="L351" i="1"/>
  <c r="J351" i="1"/>
  <c r="G351" i="1"/>
  <c r="P351" i="1"/>
  <c r="R351" i="1" l="1"/>
  <c r="D352" i="1"/>
  <c r="E352" i="1"/>
  <c r="O351" i="1"/>
  <c r="I351" i="1"/>
  <c r="L352" i="1" l="1"/>
  <c r="M352" i="1"/>
  <c r="N352" i="1"/>
  <c r="K352" i="1"/>
  <c r="G352" i="1"/>
  <c r="J352" i="1"/>
  <c r="I352" i="1" l="1"/>
  <c r="O352" i="1"/>
  <c r="R352" i="1"/>
  <c r="P352" i="1"/>
  <c r="D353" i="1" l="1"/>
  <c r="E353" i="1"/>
  <c r="N353" i="1" l="1"/>
  <c r="L353" i="1"/>
  <c r="K353" i="1"/>
  <c r="M353" i="1"/>
  <c r="J353" i="1"/>
  <c r="G353" i="1"/>
  <c r="P353" i="1" l="1"/>
  <c r="D354" i="1"/>
  <c r="E354" i="1"/>
  <c r="R353" i="1"/>
  <c r="I353" i="1"/>
  <c r="O353" i="1"/>
  <c r="M354" i="1" l="1"/>
  <c r="K354" i="1"/>
  <c r="L354" i="1"/>
  <c r="N354" i="1"/>
  <c r="J354" i="1"/>
  <c r="G354" i="1"/>
  <c r="P354" i="1" l="1"/>
  <c r="I354" i="1"/>
  <c r="O354" i="1"/>
  <c r="R354" i="1"/>
  <c r="D355" i="1" l="1"/>
  <c r="E355" i="1"/>
  <c r="J355" i="1" l="1"/>
  <c r="G355" i="1"/>
  <c r="M355" i="1"/>
  <c r="K355" i="1"/>
  <c r="L355" i="1"/>
  <c r="N355" i="1"/>
  <c r="P355" i="1" s="1"/>
  <c r="R355" i="1" l="1"/>
  <c r="D356" i="1"/>
  <c r="E356" i="1"/>
  <c r="O355" i="1"/>
  <c r="I355" i="1"/>
  <c r="J356" i="1" l="1"/>
  <c r="G356" i="1"/>
  <c r="K356" i="1"/>
  <c r="M356" i="1"/>
  <c r="L356" i="1"/>
  <c r="N356" i="1"/>
  <c r="P356" i="1" s="1"/>
  <c r="R356" i="1" l="1"/>
  <c r="D357" i="1"/>
  <c r="E357" i="1"/>
  <c r="O356" i="1"/>
  <c r="I356" i="1"/>
  <c r="G357" i="1" l="1"/>
  <c r="J357" i="1"/>
  <c r="L357" i="1"/>
  <c r="K357" i="1"/>
  <c r="M357" i="1"/>
  <c r="N357" i="1"/>
  <c r="R357" i="1" l="1"/>
  <c r="O357" i="1"/>
  <c r="I357" i="1"/>
  <c r="P357" i="1"/>
  <c r="D358" i="1" l="1"/>
  <c r="E358" i="1"/>
  <c r="K358" i="1" l="1"/>
  <c r="N358" i="1"/>
  <c r="M358" i="1"/>
  <c r="L358" i="1"/>
  <c r="J358" i="1"/>
  <c r="G358" i="1"/>
  <c r="P358" i="1"/>
  <c r="R358" i="1" l="1"/>
  <c r="D359" i="1"/>
  <c r="E359" i="1"/>
  <c r="O358" i="1"/>
  <c r="I358" i="1"/>
  <c r="K359" i="1" l="1"/>
  <c r="N359" i="1"/>
  <c r="M359" i="1"/>
  <c r="L359" i="1"/>
  <c r="J359" i="1"/>
  <c r="G359" i="1"/>
  <c r="P359" i="1"/>
  <c r="R359" i="1" l="1"/>
  <c r="D360" i="1"/>
  <c r="E360" i="1"/>
  <c r="I359" i="1"/>
  <c r="O359" i="1"/>
  <c r="J360" i="1" l="1"/>
  <c r="G360" i="1"/>
  <c r="K360" i="1"/>
  <c r="L360" i="1"/>
  <c r="M360" i="1"/>
  <c r="N360" i="1"/>
  <c r="P360" i="1" s="1"/>
  <c r="E361" i="1" l="1"/>
  <c r="D361" i="1"/>
  <c r="R360" i="1"/>
  <c r="I360" i="1"/>
  <c r="O360" i="1"/>
  <c r="G361" i="1" l="1"/>
  <c r="J361" i="1"/>
  <c r="N361" i="1"/>
  <c r="M361" i="1"/>
  <c r="L361" i="1"/>
  <c r="K361" i="1"/>
  <c r="O361" i="1" l="1"/>
  <c r="I361" i="1"/>
  <c r="P361" i="1"/>
  <c r="R361" i="1"/>
  <c r="D362" i="1" l="1"/>
  <c r="E362" i="1"/>
  <c r="L362" i="1" l="1"/>
  <c r="M362" i="1"/>
  <c r="K362" i="1"/>
  <c r="N362" i="1"/>
  <c r="J362" i="1"/>
  <c r="G362" i="1"/>
  <c r="P362" i="1" l="1"/>
  <c r="D363" i="1"/>
  <c r="E363" i="1"/>
  <c r="R362" i="1"/>
  <c r="O362" i="1"/>
  <c r="I362" i="1"/>
  <c r="N363" i="1" l="1"/>
  <c r="M363" i="1"/>
  <c r="L363" i="1"/>
  <c r="K363" i="1"/>
  <c r="J363" i="1"/>
  <c r="G363" i="1"/>
  <c r="R363" i="1" l="1"/>
  <c r="P363" i="1"/>
  <c r="D364" i="1" s="1"/>
  <c r="O363" i="1"/>
  <c r="I363" i="1"/>
  <c r="E364" i="1" l="1"/>
  <c r="M364" i="1"/>
  <c r="K364" i="1"/>
  <c r="N364" i="1"/>
  <c r="L364" i="1"/>
  <c r="J364" i="1"/>
  <c r="G364" i="1"/>
  <c r="P364" i="1" l="1"/>
  <c r="D365" i="1"/>
  <c r="E365" i="1"/>
  <c r="I364" i="1"/>
  <c r="O364" i="1"/>
  <c r="R364" i="1"/>
  <c r="N365" i="1" l="1"/>
  <c r="K365" i="1"/>
  <c r="L365" i="1"/>
  <c r="M365" i="1"/>
  <c r="G365" i="1"/>
  <c r="J365" i="1"/>
  <c r="O365" i="1" l="1"/>
  <c r="I365" i="1"/>
  <c r="P365" i="1"/>
  <c r="R365" i="1"/>
  <c r="D366" i="1" l="1"/>
  <c r="E366" i="1"/>
  <c r="L366" i="1" l="1"/>
  <c r="M366" i="1"/>
  <c r="K366" i="1"/>
  <c r="N366" i="1"/>
  <c r="J366" i="1"/>
  <c r="G366" i="1"/>
  <c r="P366" i="1" l="1"/>
  <c r="E367" i="1"/>
  <c r="D367" i="1"/>
  <c r="R366" i="1"/>
  <c r="O366" i="1"/>
  <c r="I366" i="1"/>
  <c r="J367" i="1" l="1"/>
  <c r="G367" i="1"/>
  <c r="M367" i="1"/>
  <c r="L367" i="1"/>
  <c r="K367" i="1"/>
  <c r="N367" i="1"/>
  <c r="P367" i="1" s="1"/>
  <c r="R367" i="1" l="1"/>
  <c r="D368" i="1"/>
  <c r="E368" i="1"/>
  <c r="O367" i="1"/>
  <c r="I367" i="1"/>
  <c r="M368" i="1" l="1"/>
  <c r="K368" i="1"/>
  <c r="N368" i="1"/>
  <c r="L368" i="1"/>
  <c r="J368" i="1"/>
  <c r="G368" i="1"/>
  <c r="P368" i="1"/>
  <c r="D369" i="1" l="1"/>
  <c r="E369" i="1"/>
  <c r="I368" i="1"/>
  <c r="O368" i="1"/>
  <c r="R368" i="1"/>
  <c r="L369" i="1" l="1"/>
  <c r="K369" i="1"/>
  <c r="N369" i="1"/>
  <c r="M369" i="1"/>
  <c r="G369" i="1"/>
  <c r="J369" i="1"/>
  <c r="I369" i="1" l="1"/>
  <c r="O369" i="1"/>
  <c r="P369" i="1"/>
  <c r="R369" i="1"/>
  <c r="D370" i="1" l="1"/>
  <c r="K370" i="1" s="1"/>
  <c r="E370" i="1"/>
  <c r="L370" i="1" l="1"/>
  <c r="N370" i="1"/>
  <c r="M370" i="1"/>
  <c r="R370" i="1" s="1"/>
  <c r="G370" i="1"/>
  <c r="I370" i="1" s="1"/>
  <c r="J370" i="1"/>
  <c r="O370" i="1" l="1"/>
  <c r="P370" i="1"/>
  <c r="D371" i="1" l="1"/>
  <c r="E371" i="1"/>
  <c r="J371" i="1" l="1"/>
  <c r="G371" i="1"/>
  <c r="K371" i="1"/>
  <c r="M371" i="1"/>
  <c r="L371" i="1"/>
  <c r="N371" i="1"/>
  <c r="P371" i="1" s="1"/>
  <c r="R371" i="1" l="1"/>
  <c r="D372" i="1"/>
  <c r="E372" i="1"/>
  <c r="O371" i="1"/>
  <c r="I371" i="1"/>
  <c r="J372" i="1" l="1"/>
  <c r="G372" i="1"/>
  <c r="N372" i="1"/>
  <c r="P372" i="1" s="1"/>
  <c r="M372" i="1"/>
  <c r="K372" i="1"/>
  <c r="L372" i="1"/>
  <c r="E373" i="1" l="1"/>
  <c r="D373" i="1"/>
  <c r="R372" i="1"/>
  <c r="O372" i="1"/>
  <c r="I372" i="1"/>
  <c r="L373" i="1" l="1"/>
  <c r="K373" i="1"/>
  <c r="M373" i="1"/>
  <c r="N373" i="1"/>
  <c r="P373" i="1" s="1"/>
  <c r="G373" i="1"/>
  <c r="J373" i="1"/>
  <c r="D374" i="1" l="1"/>
  <c r="E374" i="1"/>
  <c r="R373" i="1"/>
  <c r="I373" i="1"/>
  <c r="O373" i="1"/>
  <c r="J374" i="1" l="1"/>
  <c r="G374" i="1"/>
  <c r="N374" i="1"/>
  <c r="P374" i="1" s="1"/>
  <c r="K374" i="1"/>
  <c r="L374" i="1"/>
  <c r="M374" i="1"/>
  <c r="D375" i="1" l="1"/>
  <c r="E375" i="1"/>
  <c r="O374" i="1"/>
  <c r="I374" i="1"/>
  <c r="R374" i="1"/>
  <c r="J375" i="1" l="1"/>
  <c r="G375" i="1"/>
  <c r="P375" i="1"/>
  <c r="K375" i="1"/>
  <c r="N375" i="1"/>
  <c r="M375" i="1"/>
  <c r="L375" i="1"/>
  <c r="R375" i="1" l="1"/>
  <c r="D376" i="1"/>
  <c r="E376" i="1"/>
  <c r="I375" i="1"/>
  <c r="O375" i="1"/>
  <c r="G376" i="1" l="1"/>
  <c r="J376" i="1"/>
  <c r="M376" i="1"/>
  <c r="N376" i="1"/>
  <c r="P376" i="1" s="1"/>
  <c r="K376" i="1"/>
  <c r="L376" i="1"/>
  <c r="R376" i="1" l="1"/>
  <c r="E377" i="1"/>
  <c r="D377" i="1"/>
  <c r="I376" i="1"/>
  <c r="O376" i="1"/>
  <c r="L377" i="1" l="1"/>
  <c r="M377" i="1"/>
  <c r="K377" i="1"/>
  <c r="R377" i="1" s="1"/>
  <c r="N377" i="1"/>
  <c r="J377" i="1"/>
  <c r="G377" i="1"/>
  <c r="O377" i="1" l="1"/>
  <c r="I377" i="1"/>
  <c r="P377" i="1"/>
  <c r="D378" i="1" l="1"/>
  <c r="E378" i="1"/>
  <c r="G378" i="1" l="1"/>
  <c r="J378" i="1"/>
  <c r="K378" i="1"/>
  <c r="R378" i="1" s="1"/>
  <c r="N378" i="1"/>
  <c r="P378" i="1" s="1"/>
  <c r="M378" i="1"/>
  <c r="L378" i="1"/>
  <c r="D379" i="1" l="1"/>
  <c r="E379" i="1"/>
  <c r="I378" i="1"/>
  <c r="O378" i="1"/>
  <c r="J379" i="1" l="1"/>
  <c r="G379" i="1"/>
  <c r="M379" i="1"/>
  <c r="N379" i="1"/>
  <c r="P379" i="1" s="1"/>
  <c r="L379" i="1"/>
  <c r="K379" i="1"/>
  <c r="R379" i="1" l="1"/>
  <c r="I379" i="1"/>
  <c r="O379" i="1"/>
  <c r="E380" i="1"/>
  <c r="D380" i="1"/>
  <c r="G380" i="1" l="1"/>
  <c r="J380" i="1"/>
  <c r="K380" i="1"/>
  <c r="R380" i="1" s="1"/>
  <c r="N380" i="1"/>
  <c r="L380" i="1"/>
  <c r="M380" i="1"/>
  <c r="P380" i="1" l="1"/>
  <c r="O380" i="1"/>
  <c r="I380" i="1"/>
  <c r="D381" i="1" l="1"/>
  <c r="E381" i="1"/>
  <c r="G381" i="1" l="1"/>
  <c r="P381" i="1" s="1"/>
  <c r="J381" i="1"/>
  <c r="N381" i="1"/>
  <c r="M381" i="1"/>
  <c r="K381" i="1"/>
  <c r="L381" i="1"/>
  <c r="D382" i="1" l="1"/>
  <c r="E382" i="1"/>
  <c r="R381" i="1"/>
  <c r="I381" i="1"/>
  <c r="O381" i="1"/>
  <c r="G382" i="1" l="1"/>
  <c r="P382" i="1" s="1"/>
  <c r="J382" i="1"/>
  <c r="M382" i="1"/>
  <c r="K382" i="1"/>
  <c r="N382" i="1"/>
  <c r="L382" i="1"/>
  <c r="D383" i="1" l="1"/>
  <c r="E383" i="1"/>
  <c r="R382" i="1"/>
  <c r="I382" i="1"/>
  <c r="O382" i="1"/>
  <c r="G383" i="1" l="1"/>
  <c r="J383" i="1"/>
  <c r="M383" i="1"/>
  <c r="L383" i="1"/>
  <c r="K383" i="1"/>
  <c r="N383" i="1"/>
  <c r="R383" i="1" l="1"/>
  <c r="O383" i="1"/>
  <c r="P383" i="1"/>
  <c r="I383" i="1"/>
  <c r="D384" i="1" l="1"/>
  <c r="E384" i="1"/>
  <c r="J384" i="1" l="1"/>
  <c r="G384" i="1"/>
  <c r="P384" i="1"/>
  <c r="K384" i="1"/>
  <c r="N384" i="1"/>
  <c r="L384" i="1"/>
  <c r="M384" i="1"/>
  <c r="R384" i="1" l="1"/>
  <c r="D385" i="1"/>
  <c r="E385" i="1"/>
  <c r="O384" i="1"/>
  <c r="I384" i="1"/>
  <c r="G385" i="1" l="1"/>
  <c r="J385" i="1"/>
  <c r="N385" i="1"/>
  <c r="P385" i="1" s="1"/>
  <c r="L385" i="1"/>
  <c r="K385" i="1"/>
  <c r="M385" i="1"/>
  <c r="D386" i="1" l="1"/>
  <c r="E386" i="1"/>
  <c r="R385" i="1"/>
  <c r="I385" i="1"/>
  <c r="O385" i="1"/>
  <c r="J386" i="1" l="1"/>
  <c r="G386" i="1"/>
  <c r="M386" i="1"/>
  <c r="K386" i="1"/>
  <c r="N386" i="1"/>
  <c r="L386" i="1"/>
  <c r="R386" i="1" l="1"/>
  <c r="I386" i="1"/>
  <c r="O386" i="1"/>
  <c r="P386" i="1"/>
  <c r="D387" i="1" l="1"/>
  <c r="E387" i="1"/>
  <c r="G387" i="1" l="1"/>
  <c r="J387" i="1"/>
  <c r="M387" i="1"/>
  <c r="L387" i="1"/>
  <c r="K387" i="1"/>
  <c r="N387" i="1"/>
  <c r="R387" i="1" l="1"/>
  <c r="I387" i="1"/>
  <c r="O387" i="1"/>
  <c r="P387" i="1"/>
  <c r="D388" i="1" l="1"/>
  <c r="E388" i="1"/>
  <c r="G388" i="1" l="1"/>
  <c r="J388" i="1"/>
  <c r="N388" i="1"/>
  <c r="P388" i="1" s="1"/>
  <c r="K388" i="1"/>
  <c r="L388" i="1"/>
  <c r="M388" i="1"/>
  <c r="D389" i="1" l="1"/>
  <c r="E389" i="1"/>
  <c r="R388" i="1"/>
  <c r="I388" i="1"/>
  <c r="O388" i="1"/>
  <c r="G389" i="1" l="1"/>
  <c r="J389" i="1"/>
  <c r="L389" i="1"/>
  <c r="K389" i="1"/>
  <c r="N389" i="1"/>
  <c r="M389" i="1"/>
  <c r="R389" i="1" l="1"/>
  <c r="P389" i="1"/>
  <c r="O389" i="1"/>
  <c r="I389" i="1"/>
  <c r="D390" i="1" l="1"/>
  <c r="E390" i="1"/>
  <c r="G390" i="1" l="1"/>
  <c r="P390" i="1" s="1"/>
  <c r="J390" i="1"/>
  <c r="I390" i="1" s="1"/>
  <c r="K390" i="1"/>
  <c r="R390" i="1" s="1"/>
  <c r="L390" i="1"/>
  <c r="M390" i="1"/>
  <c r="N390" i="1"/>
  <c r="D391" i="1" l="1"/>
  <c r="E391" i="1"/>
  <c r="O390" i="1"/>
  <c r="J391" i="1" l="1"/>
  <c r="G391" i="1"/>
  <c r="M391" i="1"/>
  <c r="L391" i="1"/>
  <c r="K391" i="1"/>
  <c r="N391" i="1"/>
  <c r="O391" i="1" l="1"/>
  <c r="P391" i="1"/>
  <c r="I391" i="1"/>
  <c r="R391" i="1"/>
  <c r="D392" i="1" l="1"/>
  <c r="E392" i="1"/>
  <c r="G392" i="1" l="1"/>
  <c r="J392" i="1"/>
  <c r="L392" i="1"/>
  <c r="K392" i="1"/>
  <c r="N392" i="1"/>
  <c r="M392" i="1"/>
  <c r="R392" i="1" l="1"/>
  <c r="O392" i="1"/>
  <c r="P392" i="1"/>
  <c r="I392" i="1"/>
  <c r="D393" i="1" l="1"/>
  <c r="E393" i="1"/>
  <c r="J393" i="1" l="1"/>
  <c r="G393" i="1"/>
  <c r="L393" i="1"/>
  <c r="M393" i="1"/>
  <c r="K393" i="1"/>
  <c r="N393" i="1"/>
  <c r="P393" i="1" l="1"/>
  <c r="I393" i="1"/>
  <c r="O393" i="1"/>
  <c r="R393" i="1"/>
  <c r="D394" i="1" l="1"/>
  <c r="E394" i="1"/>
  <c r="J394" i="1" l="1"/>
  <c r="G394" i="1"/>
  <c r="N394" i="1"/>
  <c r="P394" i="1" s="1"/>
  <c r="L394" i="1"/>
  <c r="K394" i="1"/>
  <c r="M394" i="1"/>
  <c r="D395" i="1" l="1"/>
  <c r="E395" i="1"/>
  <c r="R394" i="1"/>
  <c r="I394" i="1"/>
  <c r="O394" i="1"/>
  <c r="J395" i="1" l="1"/>
  <c r="G395" i="1"/>
  <c r="L395" i="1"/>
  <c r="K395" i="1"/>
  <c r="N395" i="1"/>
  <c r="M395" i="1"/>
  <c r="R395" i="1" l="1"/>
  <c r="P395" i="1"/>
  <c r="O395" i="1"/>
  <c r="I395" i="1"/>
  <c r="D396" i="1" l="1"/>
  <c r="E396" i="1"/>
  <c r="J396" i="1" l="1"/>
  <c r="G396" i="1"/>
  <c r="L396" i="1"/>
  <c r="M396" i="1"/>
  <c r="K396" i="1"/>
  <c r="N396" i="1"/>
  <c r="P396" i="1" s="1"/>
  <c r="D397" i="1" l="1"/>
  <c r="E397" i="1"/>
  <c r="R396" i="1"/>
  <c r="O396" i="1"/>
  <c r="I396" i="1"/>
  <c r="G397" i="1" l="1"/>
  <c r="J397" i="1"/>
  <c r="N397" i="1"/>
  <c r="P397" i="1" s="1"/>
  <c r="K397" i="1"/>
  <c r="M397" i="1"/>
  <c r="L397" i="1"/>
  <c r="D398" i="1" l="1"/>
  <c r="E398" i="1"/>
  <c r="I397" i="1"/>
  <c r="R397" i="1"/>
  <c r="O397" i="1"/>
  <c r="G398" i="1" l="1"/>
  <c r="J398" i="1"/>
  <c r="N398" i="1"/>
  <c r="L398" i="1"/>
  <c r="K398" i="1"/>
  <c r="M398" i="1"/>
  <c r="I398" i="1" l="1"/>
  <c r="R398" i="1"/>
  <c r="P398" i="1"/>
  <c r="O398" i="1"/>
  <c r="D399" i="1" l="1"/>
  <c r="E399" i="1"/>
  <c r="G399" i="1" l="1"/>
  <c r="J399" i="1"/>
  <c r="N399" i="1"/>
  <c r="P399" i="1" s="1"/>
  <c r="L399" i="1"/>
  <c r="K399" i="1"/>
  <c r="M399" i="1"/>
  <c r="D400" i="1" l="1"/>
  <c r="E400" i="1"/>
  <c r="R399" i="1"/>
  <c r="I399" i="1"/>
  <c r="O399" i="1"/>
  <c r="G400" i="1" l="1"/>
  <c r="J400" i="1"/>
  <c r="K400" i="1"/>
  <c r="N400" i="1"/>
  <c r="P400" i="1" s="1"/>
  <c r="L400" i="1"/>
  <c r="M400" i="1"/>
  <c r="R400" i="1" l="1"/>
  <c r="D401" i="1"/>
  <c r="E401" i="1"/>
  <c r="I400" i="1"/>
  <c r="O400" i="1"/>
  <c r="G401" i="1" l="1"/>
  <c r="J401" i="1"/>
  <c r="K401" i="1"/>
  <c r="L401" i="1"/>
  <c r="N401" i="1"/>
  <c r="M401" i="1"/>
  <c r="I401" i="1" l="1"/>
  <c r="O401" i="1"/>
  <c r="R401" i="1"/>
  <c r="P401" i="1"/>
  <c r="D402" i="1" l="1"/>
  <c r="E402" i="1"/>
  <c r="J402" i="1" l="1"/>
  <c r="G402" i="1"/>
  <c r="K402" i="1"/>
  <c r="L402" i="1"/>
  <c r="M402" i="1"/>
  <c r="N402" i="1"/>
  <c r="P402" i="1" s="1"/>
  <c r="R402" i="1" l="1"/>
  <c r="D403" i="1"/>
  <c r="E403" i="1"/>
  <c r="O402" i="1"/>
  <c r="I402" i="1"/>
  <c r="G403" i="1" l="1"/>
  <c r="P403" i="1" s="1"/>
  <c r="J403" i="1"/>
  <c r="I403" i="1" s="1"/>
  <c r="K403" i="1"/>
  <c r="L403" i="1"/>
  <c r="N403" i="1"/>
  <c r="M403" i="1"/>
  <c r="R403" i="1" l="1"/>
  <c r="D404" i="1"/>
  <c r="E404" i="1"/>
  <c r="O403" i="1"/>
  <c r="J404" i="1" l="1"/>
  <c r="G404" i="1"/>
  <c r="N404" i="1"/>
  <c r="P404" i="1" s="1"/>
  <c r="L404" i="1"/>
  <c r="M404" i="1"/>
  <c r="K404" i="1"/>
  <c r="R404" i="1" l="1"/>
  <c r="D405" i="1"/>
  <c r="E405" i="1"/>
  <c r="I404" i="1"/>
  <c r="O404" i="1"/>
  <c r="J405" i="1" l="1"/>
  <c r="G405" i="1"/>
  <c r="L405" i="1"/>
  <c r="M405" i="1"/>
  <c r="K405" i="1"/>
  <c r="N405" i="1"/>
  <c r="P405" i="1" s="1"/>
  <c r="D406" i="1" l="1"/>
  <c r="E406" i="1"/>
  <c r="R405" i="1"/>
  <c r="I405" i="1"/>
  <c r="O405" i="1"/>
  <c r="G406" i="1" l="1"/>
  <c r="J406" i="1"/>
  <c r="N406" i="1"/>
  <c r="L406" i="1"/>
  <c r="M406" i="1"/>
  <c r="K406" i="1"/>
  <c r="R406" i="1" l="1"/>
  <c r="P406" i="1"/>
  <c r="I406" i="1"/>
  <c r="O406" i="1"/>
  <c r="D407" i="1" l="1"/>
  <c r="E407" i="1"/>
  <c r="J407" i="1" l="1"/>
  <c r="G407" i="1"/>
  <c r="P407" i="1"/>
  <c r="K407" i="1"/>
  <c r="R407" i="1" s="1"/>
  <c r="L407" i="1"/>
  <c r="N407" i="1"/>
  <c r="M407" i="1"/>
  <c r="D408" i="1" l="1"/>
  <c r="E408" i="1"/>
  <c r="O407" i="1"/>
  <c r="I407" i="1"/>
  <c r="J408" i="1" l="1"/>
  <c r="G408" i="1"/>
  <c r="L408" i="1"/>
  <c r="M408" i="1"/>
  <c r="K408" i="1"/>
  <c r="N408" i="1"/>
  <c r="I408" i="1" l="1"/>
  <c r="O408" i="1"/>
  <c r="P408" i="1"/>
  <c r="R408" i="1"/>
  <c r="D409" i="1" l="1"/>
  <c r="E409" i="1"/>
  <c r="J409" i="1" l="1"/>
  <c r="G409" i="1"/>
  <c r="N409" i="1"/>
  <c r="L409" i="1"/>
  <c r="M409" i="1"/>
  <c r="K409" i="1"/>
  <c r="R409" i="1" l="1"/>
  <c r="O409" i="1"/>
  <c r="P409" i="1"/>
  <c r="I409" i="1"/>
  <c r="D410" i="1" l="1"/>
  <c r="E410" i="1"/>
  <c r="J410" i="1" l="1"/>
  <c r="G410" i="1"/>
  <c r="N410" i="1"/>
  <c r="L410" i="1"/>
  <c r="M410" i="1"/>
  <c r="K410" i="1"/>
  <c r="R410" i="1" l="1"/>
  <c r="O410" i="1"/>
  <c r="I410" i="1"/>
  <c r="P410" i="1"/>
  <c r="D411" i="1" l="1"/>
  <c r="E411" i="1"/>
  <c r="J411" i="1" l="1"/>
  <c r="G411" i="1"/>
  <c r="K411" i="1"/>
  <c r="M411" i="1"/>
  <c r="N411" i="1"/>
  <c r="L411" i="1"/>
  <c r="R411" i="1" l="1"/>
  <c r="I411" i="1"/>
  <c r="O411" i="1"/>
  <c r="P411" i="1"/>
  <c r="E412" i="1" l="1"/>
  <c r="D412" i="1"/>
  <c r="M412" i="1" l="1"/>
  <c r="L412" i="1"/>
  <c r="K412" i="1"/>
  <c r="R412" i="1" s="1"/>
  <c r="N412" i="1"/>
  <c r="P412" i="1" s="1"/>
  <c r="J412" i="1"/>
  <c r="G412" i="1"/>
  <c r="E413" i="1" l="1"/>
  <c r="D413" i="1"/>
  <c r="O412" i="1"/>
  <c r="I412" i="1"/>
  <c r="K413" i="1" l="1"/>
  <c r="L413" i="1"/>
  <c r="N413" i="1"/>
  <c r="M413" i="1"/>
  <c r="J413" i="1"/>
  <c r="G413" i="1"/>
  <c r="P413" i="1"/>
  <c r="D414" i="1" l="1"/>
  <c r="E414" i="1"/>
  <c r="O413" i="1"/>
  <c r="I413" i="1"/>
  <c r="R413" i="1"/>
  <c r="G414" i="1" l="1"/>
  <c r="J414" i="1"/>
  <c r="K414" i="1"/>
  <c r="M414" i="1"/>
  <c r="N414" i="1"/>
  <c r="L414" i="1"/>
  <c r="R414" i="1" l="1"/>
  <c r="I414" i="1"/>
  <c r="P414" i="1"/>
  <c r="O414" i="1"/>
  <c r="D415" i="1" l="1"/>
  <c r="E415" i="1"/>
  <c r="G415" i="1" l="1"/>
  <c r="J415" i="1"/>
  <c r="N415" i="1"/>
  <c r="L415" i="1"/>
  <c r="M415" i="1"/>
  <c r="K415" i="1"/>
  <c r="R415" i="1" l="1"/>
  <c r="P415" i="1"/>
  <c r="O415" i="1"/>
  <c r="I415" i="1"/>
  <c r="D416" i="1" l="1"/>
  <c r="E416" i="1"/>
  <c r="J416" i="1" l="1"/>
  <c r="G416" i="1"/>
  <c r="P416" i="1"/>
  <c r="K416" i="1"/>
  <c r="R416" i="1" s="1"/>
  <c r="M416" i="1"/>
  <c r="N416" i="1"/>
  <c r="L416" i="1"/>
  <c r="D417" i="1" l="1"/>
  <c r="E417" i="1"/>
  <c r="O416" i="1"/>
  <c r="I416" i="1"/>
  <c r="G417" i="1" l="1"/>
  <c r="J417" i="1"/>
  <c r="K417" i="1"/>
  <c r="N417" i="1"/>
  <c r="M417" i="1"/>
  <c r="L417" i="1"/>
  <c r="R417" i="1" l="1"/>
  <c r="P417" i="1"/>
  <c r="O417" i="1"/>
  <c r="I417" i="1"/>
  <c r="E418" i="1" l="1"/>
  <c r="D418" i="1"/>
  <c r="L418" i="1" l="1"/>
  <c r="M418" i="1"/>
  <c r="K418" i="1"/>
  <c r="R418" i="1" s="1"/>
  <c r="N418" i="1"/>
  <c r="G418" i="1"/>
  <c r="J418" i="1"/>
  <c r="I418" i="1" l="1"/>
  <c r="O418" i="1"/>
  <c r="P418" i="1"/>
  <c r="E419" i="1" l="1"/>
  <c r="D419" i="1"/>
  <c r="K419" i="1" l="1"/>
  <c r="M419" i="1"/>
  <c r="N419" i="1"/>
  <c r="L419" i="1"/>
  <c r="G419" i="1"/>
  <c r="J419" i="1"/>
  <c r="O419" i="1" l="1"/>
  <c r="I419" i="1"/>
  <c r="P419" i="1"/>
  <c r="R419" i="1"/>
  <c r="D420" i="1" l="1"/>
  <c r="E420" i="1"/>
  <c r="J420" i="1" l="1"/>
  <c r="G420" i="1"/>
  <c r="K420" i="1"/>
  <c r="M420" i="1"/>
  <c r="L420" i="1"/>
  <c r="N420" i="1"/>
  <c r="P420" i="1" s="1"/>
  <c r="D421" i="1" l="1"/>
  <c r="E421" i="1"/>
  <c r="I420" i="1"/>
  <c r="O420" i="1"/>
  <c r="R420" i="1"/>
  <c r="J421" i="1" l="1"/>
  <c r="G421" i="1"/>
  <c r="L421" i="1"/>
  <c r="K421" i="1"/>
  <c r="R421" i="1" s="1"/>
  <c r="M421" i="1"/>
  <c r="N421" i="1"/>
  <c r="P421" i="1" l="1"/>
  <c r="I421" i="1"/>
  <c r="O421" i="1"/>
  <c r="D422" i="1" l="1"/>
  <c r="E422" i="1"/>
  <c r="J422" i="1" l="1"/>
  <c r="G422" i="1"/>
  <c r="K422" i="1"/>
  <c r="N422" i="1"/>
  <c r="P422" i="1" s="1"/>
  <c r="M422" i="1"/>
  <c r="L422" i="1"/>
  <c r="R422" i="1" l="1"/>
  <c r="O422" i="1"/>
  <c r="I422" i="1"/>
  <c r="D423" i="1"/>
  <c r="E423" i="1"/>
  <c r="K423" i="1" l="1"/>
  <c r="M423" i="1"/>
  <c r="N423" i="1"/>
  <c r="L423" i="1"/>
  <c r="G423" i="1"/>
  <c r="P423" i="1" s="1"/>
  <c r="J423" i="1"/>
  <c r="E424" i="1" l="1"/>
  <c r="D424" i="1"/>
  <c r="K424" i="1" s="1"/>
  <c r="O423" i="1"/>
  <c r="I423" i="1"/>
  <c r="R423" i="1"/>
  <c r="N424" i="1"/>
  <c r="J424" i="1"/>
  <c r="G424" i="1"/>
  <c r="P424" i="1"/>
  <c r="M424" i="1" l="1"/>
  <c r="L424" i="1"/>
  <c r="R424" i="1"/>
  <c r="D425" i="1"/>
  <c r="E425" i="1"/>
  <c r="O424" i="1"/>
  <c r="I424" i="1"/>
  <c r="J425" i="1" l="1"/>
  <c r="G425" i="1"/>
  <c r="K425" i="1"/>
  <c r="M425" i="1"/>
  <c r="N425" i="1"/>
  <c r="L425" i="1"/>
  <c r="R425" i="1" l="1"/>
  <c r="P425" i="1"/>
  <c r="O425" i="1"/>
  <c r="I425" i="1"/>
  <c r="D426" i="1" l="1"/>
  <c r="E426" i="1"/>
  <c r="K426" i="1" l="1"/>
  <c r="N426" i="1"/>
  <c r="M426" i="1"/>
  <c r="L426" i="1"/>
  <c r="J426" i="1"/>
  <c r="G426" i="1"/>
  <c r="P426" i="1"/>
  <c r="R426" i="1" l="1"/>
  <c r="D427" i="1"/>
  <c r="E427" i="1"/>
  <c r="I426" i="1"/>
  <c r="O426" i="1"/>
  <c r="L427" i="1" l="1"/>
  <c r="N427" i="1"/>
  <c r="M427" i="1"/>
  <c r="K427" i="1"/>
  <c r="G427" i="1"/>
  <c r="J427" i="1"/>
  <c r="O427" i="1" l="1"/>
  <c r="I427" i="1"/>
  <c r="R427" i="1"/>
  <c r="P427" i="1"/>
  <c r="D428" i="1" l="1"/>
  <c r="E428" i="1"/>
  <c r="L428" i="1" l="1"/>
  <c r="N428" i="1"/>
  <c r="K428" i="1"/>
  <c r="M428" i="1"/>
  <c r="G428" i="1"/>
  <c r="J428" i="1"/>
  <c r="O428" i="1" l="1"/>
  <c r="I428" i="1"/>
  <c r="P428" i="1"/>
  <c r="R428" i="1"/>
  <c r="D429" i="1" l="1"/>
  <c r="E429" i="1"/>
  <c r="N429" i="1" l="1"/>
  <c r="P429" i="1" s="1"/>
  <c r="L429" i="1"/>
  <c r="K429" i="1"/>
  <c r="M429" i="1"/>
  <c r="J429" i="1"/>
  <c r="G429" i="1"/>
  <c r="D430" i="1" l="1"/>
  <c r="E430" i="1"/>
  <c r="R429" i="1"/>
  <c r="O429" i="1"/>
  <c r="I429" i="1"/>
  <c r="G430" i="1" l="1"/>
  <c r="J430" i="1"/>
  <c r="L430" i="1"/>
  <c r="K430" i="1"/>
  <c r="N430" i="1"/>
  <c r="M430" i="1"/>
  <c r="R430" i="1" l="1"/>
  <c r="I430" i="1"/>
  <c r="O430" i="1"/>
  <c r="P430" i="1"/>
  <c r="D431" i="1" l="1"/>
  <c r="E431" i="1"/>
  <c r="N431" i="1" l="1"/>
  <c r="P431" i="1" s="1"/>
  <c r="M431" i="1"/>
  <c r="K431" i="1"/>
  <c r="L431" i="1"/>
  <c r="J431" i="1"/>
  <c r="G431" i="1"/>
  <c r="D432" i="1" l="1"/>
  <c r="E432" i="1"/>
  <c r="R431" i="1"/>
  <c r="O431" i="1"/>
  <c r="I431" i="1"/>
  <c r="G432" i="1" l="1"/>
  <c r="J432" i="1"/>
  <c r="K432" i="1"/>
  <c r="N432" i="1"/>
  <c r="L432" i="1"/>
  <c r="M432" i="1"/>
  <c r="R432" i="1" l="1"/>
  <c r="O432" i="1"/>
  <c r="I432" i="1"/>
  <c r="P432" i="1"/>
  <c r="D433" i="1" l="1"/>
  <c r="E433" i="1"/>
  <c r="J433" i="1" l="1"/>
  <c r="G433" i="1"/>
  <c r="K433" i="1"/>
  <c r="M433" i="1"/>
  <c r="L433" i="1"/>
  <c r="N433" i="1"/>
  <c r="P433" i="1" s="1"/>
  <c r="D434" i="1" l="1"/>
  <c r="E434" i="1"/>
  <c r="I433" i="1"/>
  <c r="O433" i="1"/>
  <c r="R433" i="1"/>
  <c r="G434" i="1" l="1"/>
  <c r="J434" i="1"/>
  <c r="M434" i="1"/>
  <c r="L434" i="1"/>
  <c r="K434" i="1"/>
  <c r="N434" i="1"/>
  <c r="P434" i="1" l="1"/>
  <c r="D435" i="1" s="1"/>
  <c r="R434" i="1"/>
  <c r="E435" i="1"/>
  <c r="I434" i="1"/>
  <c r="O434" i="1"/>
  <c r="G435" i="1" l="1"/>
  <c r="J435" i="1"/>
  <c r="K435" i="1"/>
  <c r="N435" i="1"/>
  <c r="P435" i="1" s="1"/>
  <c r="M435" i="1"/>
  <c r="L435" i="1"/>
  <c r="D436" i="1" l="1"/>
  <c r="E436" i="1"/>
  <c r="O435" i="1"/>
  <c r="I435" i="1"/>
  <c r="R435" i="1"/>
  <c r="G436" i="1" l="1"/>
  <c r="P436" i="1" s="1"/>
  <c r="J436" i="1"/>
  <c r="M436" i="1"/>
  <c r="N436" i="1"/>
  <c r="K436" i="1"/>
  <c r="L436" i="1"/>
  <c r="D437" i="1" l="1"/>
  <c r="E437" i="1"/>
  <c r="R436" i="1"/>
  <c r="O436" i="1"/>
  <c r="I436" i="1"/>
  <c r="J437" i="1" l="1"/>
  <c r="G437" i="1"/>
  <c r="L437" i="1"/>
  <c r="K437" i="1"/>
  <c r="M437" i="1"/>
  <c r="N437" i="1"/>
  <c r="P437" i="1" s="1"/>
  <c r="D438" i="1" l="1"/>
  <c r="E438" i="1"/>
  <c r="O437" i="1"/>
  <c r="I437" i="1"/>
  <c r="R437" i="1"/>
  <c r="G438" i="1" l="1"/>
  <c r="J438" i="1"/>
  <c r="L438" i="1"/>
  <c r="K438" i="1"/>
  <c r="M438" i="1"/>
  <c r="N438" i="1"/>
  <c r="P438" i="1"/>
  <c r="D439" i="1" s="1"/>
  <c r="O438" i="1" l="1"/>
  <c r="I438" i="1"/>
  <c r="E439" i="1"/>
  <c r="J439" i="1" s="1"/>
  <c r="R438" i="1"/>
  <c r="K439" i="1"/>
  <c r="N439" i="1"/>
  <c r="M439" i="1"/>
  <c r="L439" i="1"/>
  <c r="G439" i="1" l="1"/>
  <c r="P439" i="1" s="1"/>
  <c r="D440" i="1" s="1"/>
  <c r="R439" i="1"/>
  <c r="I439" i="1" l="1"/>
  <c r="E440" i="1"/>
  <c r="O439" i="1"/>
  <c r="K440" i="1"/>
  <c r="M440" i="1"/>
  <c r="L440" i="1"/>
  <c r="N440" i="1"/>
  <c r="G440" i="1"/>
  <c r="J440" i="1"/>
  <c r="R440" i="1" l="1"/>
  <c r="O440" i="1"/>
  <c r="I440" i="1"/>
  <c r="P440" i="1"/>
  <c r="D441" i="1" s="1"/>
  <c r="E441" i="1" l="1"/>
  <c r="L441" i="1" l="1"/>
  <c r="K441" i="1"/>
  <c r="M441" i="1"/>
  <c r="N441" i="1"/>
  <c r="J441" i="1"/>
  <c r="G441" i="1"/>
  <c r="P441" i="1" l="1"/>
  <c r="D442" i="1" s="1"/>
  <c r="I441" i="1"/>
  <c r="O441" i="1"/>
  <c r="R441" i="1"/>
  <c r="E442" i="1" l="1"/>
  <c r="G442" i="1" s="1"/>
  <c r="K442" i="1"/>
  <c r="M442" i="1"/>
  <c r="L442" i="1"/>
  <c r="N442" i="1"/>
  <c r="J442" i="1"/>
  <c r="R442" i="1" l="1"/>
  <c r="I442" i="1"/>
  <c r="O442" i="1"/>
  <c r="P442" i="1"/>
  <c r="D443" i="1" s="1"/>
  <c r="E443" i="1" l="1"/>
  <c r="L443" i="1" l="1"/>
  <c r="N443" i="1"/>
  <c r="M443" i="1"/>
  <c r="K443" i="1"/>
  <c r="G443" i="1"/>
  <c r="J443" i="1"/>
  <c r="O443" i="1" l="1"/>
  <c r="I443" i="1"/>
  <c r="R443" i="1"/>
  <c r="P443" i="1"/>
  <c r="D444" i="1" s="1"/>
  <c r="E444" i="1" l="1"/>
  <c r="N444" i="1" l="1"/>
  <c r="K444" i="1"/>
  <c r="M444" i="1"/>
  <c r="L444" i="1"/>
  <c r="J444" i="1"/>
  <c r="G444" i="1"/>
  <c r="P444" i="1" l="1"/>
  <c r="D445" i="1" s="1"/>
  <c r="I444" i="1"/>
  <c r="O444" i="1"/>
  <c r="R444" i="1"/>
  <c r="E445" i="1" l="1"/>
  <c r="G445" i="1" s="1"/>
  <c r="L445" i="1"/>
  <c r="K445" i="1"/>
  <c r="M445" i="1"/>
  <c r="N445" i="1"/>
  <c r="J445" i="1" l="1"/>
  <c r="I445" i="1" s="1"/>
  <c r="O445" i="1"/>
  <c r="P445" i="1"/>
  <c r="D446" i="1" s="1"/>
  <c r="R445" i="1"/>
  <c r="E446" i="1" l="1"/>
  <c r="N446" i="1" l="1"/>
  <c r="M446" i="1"/>
  <c r="L446" i="1"/>
  <c r="K446" i="1"/>
  <c r="G446" i="1"/>
  <c r="J446" i="1"/>
  <c r="R446" i="1" l="1"/>
  <c r="I446" i="1"/>
  <c r="O446" i="1"/>
  <c r="P446" i="1"/>
  <c r="D447" i="1" s="1"/>
  <c r="E447" i="1" l="1"/>
  <c r="N447" i="1" l="1"/>
  <c r="M447" i="1"/>
  <c r="K447" i="1"/>
  <c r="L447" i="1"/>
  <c r="J447" i="1"/>
  <c r="G447" i="1"/>
  <c r="P447" i="1" l="1"/>
  <c r="D448" i="1" s="1"/>
  <c r="R447" i="1"/>
  <c r="O447" i="1"/>
  <c r="I447" i="1"/>
  <c r="E448" i="1" l="1"/>
  <c r="J448" i="1" s="1"/>
  <c r="L448" i="1"/>
  <c r="M448" i="1"/>
  <c r="N448" i="1"/>
  <c r="K448" i="1"/>
  <c r="G448" i="1" l="1"/>
  <c r="P448" i="1" s="1"/>
  <c r="R448" i="1"/>
  <c r="O448" i="1" l="1"/>
  <c r="D449" i="1"/>
  <c r="N449" i="1" s="1"/>
  <c r="E449" i="1"/>
  <c r="G449" i="1" s="1"/>
  <c r="I448" i="1"/>
  <c r="J449" i="1" l="1"/>
  <c r="M449" i="1"/>
  <c r="K449" i="1"/>
  <c r="L449" i="1"/>
  <c r="I449" i="1"/>
  <c r="P449" i="1"/>
  <c r="D450" i="1" s="1"/>
  <c r="R449" i="1" l="1"/>
  <c r="O449" i="1"/>
  <c r="E450" i="1"/>
  <c r="M450" i="1" l="1"/>
  <c r="L450" i="1"/>
  <c r="K450" i="1"/>
  <c r="N450" i="1"/>
  <c r="G450" i="1"/>
  <c r="J450" i="1"/>
  <c r="O450" i="1" l="1"/>
  <c r="I450" i="1"/>
  <c r="P450" i="1"/>
  <c r="D451" i="1" s="1"/>
  <c r="R450" i="1"/>
  <c r="E451" i="1" l="1"/>
  <c r="L451" i="1" l="1"/>
  <c r="N451" i="1"/>
  <c r="M451" i="1"/>
  <c r="K451" i="1"/>
  <c r="J451" i="1"/>
  <c r="G451" i="1"/>
  <c r="P451" i="1"/>
  <c r="D452" i="1" s="1"/>
  <c r="R451" i="1" l="1"/>
  <c r="E452" i="1"/>
  <c r="I451" i="1"/>
  <c r="O451" i="1"/>
  <c r="G452" i="1" l="1"/>
  <c r="J452" i="1"/>
  <c r="K452" i="1"/>
  <c r="L452" i="1"/>
  <c r="M452" i="1"/>
  <c r="N452" i="1"/>
  <c r="I452" i="1" l="1"/>
  <c r="O452" i="1"/>
  <c r="R452" i="1"/>
  <c r="P452" i="1"/>
  <c r="D453" i="1" s="1"/>
  <c r="E453" i="1" l="1"/>
  <c r="L453" i="1" l="1"/>
  <c r="K453" i="1"/>
  <c r="M453" i="1"/>
  <c r="N453" i="1"/>
  <c r="J453" i="1"/>
  <c r="G453" i="1"/>
  <c r="P453" i="1" l="1"/>
  <c r="D454" i="1" s="1"/>
  <c r="I453" i="1"/>
  <c r="O453" i="1"/>
  <c r="R453" i="1"/>
  <c r="E454" i="1" l="1"/>
  <c r="J454" i="1" s="1"/>
  <c r="M454" i="1"/>
  <c r="L454" i="1"/>
  <c r="K454" i="1"/>
  <c r="N454" i="1"/>
  <c r="G454" i="1" l="1"/>
  <c r="P454" i="1" s="1"/>
  <c r="D455" i="1" s="1"/>
  <c r="R454" i="1"/>
  <c r="I454" i="1"/>
  <c r="O454" i="1"/>
  <c r="E455" i="1" l="1"/>
  <c r="G455" i="1" s="1"/>
  <c r="L455" i="1"/>
  <c r="K455" i="1"/>
  <c r="N455" i="1"/>
  <c r="M455" i="1"/>
  <c r="J455" i="1"/>
  <c r="I455" i="1" l="1"/>
  <c r="O455" i="1"/>
  <c r="P455" i="1"/>
  <c r="D456" i="1" s="1"/>
  <c r="R455" i="1"/>
  <c r="E456" i="1" l="1"/>
  <c r="M456" i="1" l="1"/>
  <c r="N456" i="1"/>
  <c r="K456" i="1"/>
  <c r="L456" i="1"/>
  <c r="G456" i="1"/>
  <c r="J456" i="1"/>
  <c r="O456" i="1" l="1"/>
  <c r="I456" i="1"/>
  <c r="R456" i="1"/>
  <c r="P456" i="1"/>
  <c r="D457" i="1" s="1"/>
  <c r="E457" i="1" l="1"/>
  <c r="K457" i="1" l="1"/>
  <c r="M457" i="1"/>
  <c r="N457" i="1"/>
  <c r="L457" i="1"/>
  <c r="J457" i="1"/>
  <c r="G457" i="1"/>
  <c r="P457" i="1" l="1"/>
  <c r="D458" i="1" s="1"/>
  <c r="R457" i="1"/>
  <c r="O457" i="1"/>
  <c r="I457" i="1"/>
  <c r="E458" i="1" l="1"/>
  <c r="G458" i="1" s="1"/>
  <c r="K458" i="1"/>
  <c r="N458" i="1"/>
  <c r="M458" i="1"/>
  <c r="L458" i="1"/>
  <c r="J458" i="1" l="1"/>
  <c r="R458" i="1"/>
  <c r="I458" i="1"/>
  <c r="O458" i="1"/>
  <c r="P458" i="1"/>
  <c r="D459" i="1" s="1"/>
  <c r="E459" i="1" l="1"/>
  <c r="L459" i="1" l="1"/>
  <c r="N459" i="1"/>
  <c r="M459" i="1"/>
  <c r="K459" i="1"/>
  <c r="J459" i="1"/>
  <c r="G459" i="1"/>
  <c r="P459" i="1"/>
  <c r="D460" i="1" s="1"/>
  <c r="R459" i="1" l="1"/>
  <c r="E460" i="1"/>
  <c r="O459" i="1"/>
  <c r="I459" i="1"/>
  <c r="G460" i="1" l="1"/>
  <c r="J460" i="1"/>
  <c r="L460" i="1"/>
  <c r="N460" i="1"/>
  <c r="K460" i="1"/>
  <c r="M460" i="1"/>
  <c r="R460" i="1" l="1"/>
  <c r="O460" i="1"/>
  <c r="I460" i="1"/>
  <c r="P460" i="1"/>
  <c r="D461" i="1" s="1"/>
  <c r="E461" i="1" l="1"/>
  <c r="K461" i="1" l="1"/>
  <c r="M461" i="1"/>
  <c r="N461" i="1"/>
  <c r="L461" i="1"/>
  <c r="J461" i="1"/>
  <c r="G461" i="1"/>
  <c r="P461" i="1" l="1"/>
  <c r="D462" i="1" s="1"/>
  <c r="R461" i="1"/>
  <c r="I461" i="1"/>
  <c r="O461" i="1"/>
  <c r="E462" i="1" l="1"/>
  <c r="G462" i="1" s="1"/>
  <c r="K462" i="1"/>
  <c r="N462" i="1"/>
  <c r="M462" i="1"/>
  <c r="L462" i="1"/>
  <c r="J462" i="1" l="1"/>
  <c r="I462" i="1" s="1"/>
  <c r="R462" i="1"/>
  <c r="O462" i="1"/>
  <c r="P462" i="1"/>
  <c r="D463" i="1" s="1"/>
  <c r="E463" i="1" l="1"/>
  <c r="M463" i="1" l="1"/>
  <c r="K463" i="1"/>
  <c r="L463" i="1"/>
  <c r="N463" i="1"/>
  <c r="G463" i="1"/>
  <c r="J463" i="1"/>
  <c r="O463" i="1" l="1"/>
  <c r="I463" i="1"/>
  <c r="P463" i="1"/>
  <c r="D464" i="1" s="1"/>
  <c r="R463" i="1"/>
  <c r="E464" i="1" l="1"/>
  <c r="L464" i="1" l="1"/>
  <c r="M464" i="1"/>
  <c r="N464" i="1"/>
  <c r="K464" i="1"/>
  <c r="G464" i="1"/>
  <c r="J464" i="1"/>
  <c r="O464" i="1" l="1"/>
  <c r="I464" i="1"/>
  <c r="R464" i="1"/>
  <c r="P464" i="1"/>
  <c r="D465" i="1" s="1"/>
  <c r="E465" i="1" l="1"/>
  <c r="L465" i="1" l="1"/>
  <c r="K465" i="1"/>
  <c r="M465" i="1"/>
  <c r="N465" i="1"/>
  <c r="J465" i="1"/>
  <c r="G465" i="1"/>
  <c r="P465" i="1" l="1"/>
  <c r="D466" i="1" s="1"/>
  <c r="I465" i="1"/>
  <c r="O465" i="1"/>
  <c r="R465" i="1"/>
  <c r="E466" i="1" l="1"/>
  <c r="G466" i="1" s="1"/>
  <c r="N466" i="1"/>
  <c r="M466" i="1"/>
  <c r="L466" i="1"/>
  <c r="K466" i="1"/>
  <c r="J466" i="1"/>
  <c r="R466" i="1" l="1"/>
  <c r="P466" i="1"/>
  <c r="D467" i="1" s="1"/>
  <c r="I466" i="1"/>
  <c r="O466" i="1"/>
  <c r="E467" i="1" l="1"/>
  <c r="N467" i="1" l="1"/>
  <c r="L467" i="1"/>
  <c r="M467" i="1"/>
  <c r="K467" i="1"/>
  <c r="J467" i="1"/>
  <c r="G467" i="1"/>
  <c r="P467" i="1" l="1"/>
  <c r="D468" i="1" s="1"/>
  <c r="R467" i="1"/>
  <c r="I467" i="1"/>
  <c r="O467" i="1"/>
  <c r="E468" i="1" l="1"/>
  <c r="J468" i="1" s="1"/>
  <c r="M468" i="1"/>
  <c r="N468" i="1"/>
  <c r="K468" i="1"/>
  <c r="L468" i="1"/>
  <c r="G468" i="1"/>
  <c r="P468" i="1" l="1"/>
  <c r="D469" i="1" s="1"/>
  <c r="I468" i="1"/>
  <c r="O468" i="1"/>
  <c r="R468" i="1"/>
  <c r="E469" i="1" l="1"/>
  <c r="M469" i="1" l="1"/>
  <c r="N469" i="1"/>
  <c r="L469" i="1"/>
  <c r="K469" i="1"/>
  <c r="J469" i="1"/>
  <c r="G469" i="1"/>
  <c r="P469" i="1"/>
  <c r="D470" i="1" s="1"/>
  <c r="R469" i="1" l="1"/>
  <c r="E470" i="1"/>
  <c r="O469" i="1"/>
  <c r="I469" i="1"/>
  <c r="J470" i="1" l="1"/>
  <c r="G470" i="1"/>
  <c r="M470" i="1"/>
  <c r="L470" i="1"/>
  <c r="K470" i="1"/>
  <c r="N470" i="1"/>
  <c r="P470" i="1" s="1"/>
  <c r="D471" i="1" s="1"/>
  <c r="E471" i="1" l="1"/>
  <c r="R470" i="1"/>
  <c r="I470" i="1"/>
  <c r="O470" i="1"/>
  <c r="M471" i="1" l="1"/>
  <c r="L471" i="1"/>
  <c r="K471" i="1"/>
  <c r="N471" i="1"/>
  <c r="J471" i="1"/>
  <c r="G471" i="1"/>
  <c r="P471" i="1" l="1"/>
  <c r="D472" i="1" s="1"/>
  <c r="R471" i="1"/>
  <c r="O471" i="1"/>
  <c r="I471" i="1"/>
  <c r="E472" i="1" l="1"/>
  <c r="G472" i="1" s="1"/>
  <c r="N472" i="1"/>
  <c r="K472" i="1"/>
  <c r="L472" i="1"/>
  <c r="M472" i="1"/>
  <c r="J472" i="1"/>
  <c r="I472" i="1" l="1"/>
  <c r="O472" i="1"/>
  <c r="P472" i="1"/>
  <c r="D473" i="1" s="1"/>
  <c r="R472" i="1"/>
  <c r="E473" i="1" l="1"/>
  <c r="L473" i="1" l="1"/>
  <c r="K473" i="1"/>
  <c r="M473" i="1"/>
  <c r="N473" i="1"/>
  <c r="J473" i="1"/>
  <c r="G473" i="1"/>
  <c r="P473" i="1" l="1"/>
  <c r="D474" i="1" s="1"/>
  <c r="O473" i="1"/>
  <c r="I473" i="1"/>
  <c r="R473" i="1"/>
  <c r="E474" i="1" l="1"/>
  <c r="G474" i="1" s="1"/>
  <c r="L474" i="1"/>
  <c r="K474" i="1"/>
  <c r="N474" i="1"/>
  <c r="M474" i="1"/>
  <c r="J474" i="1"/>
  <c r="O474" i="1" l="1"/>
  <c r="I474" i="1"/>
  <c r="P474" i="1"/>
  <c r="D475" i="1" s="1"/>
  <c r="R474" i="1"/>
  <c r="E475" i="1" l="1"/>
  <c r="K475" i="1" l="1"/>
  <c r="L475" i="1"/>
  <c r="N475" i="1"/>
  <c r="M475" i="1"/>
  <c r="G475" i="1"/>
  <c r="J475" i="1"/>
  <c r="R475" i="1" l="1"/>
  <c r="I475" i="1"/>
  <c r="O475" i="1"/>
  <c r="P475" i="1"/>
  <c r="D476" i="1" s="1"/>
  <c r="E476" i="1" l="1"/>
  <c r="N476" i="1" l="1"/>
  <c r="K476" i="1"/>
  <c r="M476" i="1"/>
  <c r="L476" i="1"/>
  <c r="G476" i="1"/>
  <c r="J476" i="1"/>
  <c r="I476" i="1" l="1"/>
  <c r="O476" i="1"/>
  <c r="P476" i="1"/>
  <c r="D477" i="1" s="1"/>
  <c r="R476" i="1"/>
  <c r="E477" i="1" l="1"/>
  <c r="L477" i="1" l="1"/>
  <c r="K477" i="1"/>
  <c r="M477" i="1"/>
  <c r="N477" i="1"/>
  <c r="J477" i="1"/>
  <c r="G477" i="1"/>
  <c r="P477" i="1" l="1"/>
  <c r="D478" i="1" s="1"/>
  <c r="I477" i="1"/>
  <c r="O477" i="1"/>
  <c r="R477" i="1"/>
  <c r="E478" i="1" l="1"/>
  <c r="G478" i="1" s="1"/>
  <c r="N478" i="1"/>
  <c r="M478" i="1"/>
  <c r="L478" i="1"/>
  <c r="K478" i="1"/>
  <c r="J478" i="1"/>
  <c r="R478" i="1" l="1"/>
  <c r="I478" i="1"/>
  <c r="O478" i="1"/>
  <c r="P478" i="1"/>
  <c r="D479" i="1" s="1"/>
  <c r="E479" i="1" l="1"/>
  <c r="M479" i="1" l="1"/>
  <c r="K479" i="1"/>
  <c r="L479" i="1"/>
  <c r="N479" i="1"/>
  <c r="J479" i="1"/>
  <c r="G479" i="1"/>
  <c r="P479" i="1" l="1"/>
  <c r="D480" i="1" s="1"/>
  <c r="O479" i="1"/>
  <c r="I479" i="1"/>
  <c r="R479" i="1"/>
  <c r="E480" i="1" l="1"/>
  <c r="G480" i="1" s="1"/>
  <c r="L480" i="1"/>
  <c r="M480" i="1"/>
  <c r="N480" i="1"/>
  <c r="K480" i="1"/>
  <c r="J480" i="1"/>
  <c r="I480" i="1" l="1"/>
  <c r="O480" i="1"/>
  <c r="R480" i="1"/>
  <c r="P480" i="1"/>
  <c r="D481" i="1" s="1"/>
  <c r="E481" i="1" l="1"/>
  <c r="N481" i="1" l="1"/>
  <c r="L481" i="1"/>
  <c r="K481" i="1"/>
  <c r="M481" i="1"/>
  <c r="G481" i="1"/>
  <c r="J481" i="1"/>
  <c r="O481" i="1" l="1"/>
  <c r="I481" i="1"/>
  <c r="P481" i="1"/>
  <c r="D482" i="1" s="1"/>
  <c r="R481" i="1"/>
  <c r="E482" i="1" l="1"/>
  <c r="L482" i="1" l="1"/>
  <c r="K482" i="1"/>
  <c r="N482" i="1"/>
  <c r="M482" i="1"/>
  <c r="J482" i="1"/>
  <c r="G482" i="1"/>
  <c r="P482" i="1" l="1"/>
  <c r="D483" i="1" s="1"/>
  <c r="I482" i="1"/>
  <c r="O482" i="1"/>
  <c r="R482" i="1"/>
  <c r="E483" i="1" l="1"/>
  <c r="G483" i="1" s="1"/>
  <c r="L483" i="1"/>
  <c r="N483" i="1"/>
  <c r="M483" i="1"/>
  <c r="K483" i="1"/>
  <c r="J483" i="1"/>
  <c r="P483" i="1" l="1"/>
  <c r="D484" i="1" s="1"/>
  <c r="R483" i="1"/>
  <c r="I483" i="1"/>
  <c r="O483" i="1"/>
  <c r="E484" i="1" l="1"/>
  <c r="G484" i="1" s="1"/>
  <c r="J484" i="1"/>
  <c r="M484" i="1"/>
  <c r="K484" i="1"/>
  <c r="L484" i="1"/>
  <c r="N484" i="1"/>
  <c r="P484" i="1" l="1"/>
  <c r="D485" i="1" s="1"/>
  <c r="R484" i="1"/>
  <c r="I484" i="1"/>
  <c r="O484" i="1"/>
  <c r="E485" i="1" l="1"/>
  <c r="J485" i="1" s="1"/>
  <c r="G485" i="1"/>
  <c r="P485" i="1"/>
  <c r="D486" i="1" s="1"/>
  <c r="M485" i="1"/>
  <c r="N485" i="1"/>
  <c r="L485" i="1"/>
  <c r="K485" i="1"/>
  <c r="R485" i="1" l="1"/>
  <c r="E486" i="1"/>
  <c r="O485" i="1"/>
  <c r="I485" i="1"/>
  <c r="M486" i="1" l="1"/>
  <c r="N486" i="1"/>
  <c r="L486" i="1"/>
  <c r="K486" i="1"/>
  <c r="G486" i="1"/>
  <c r="J486" i="1"/>
  <c r="P486" i="1" l="1"/>
  <c r="D487" i="1" s="1"/>
  <c r="R486" i="1"/>
  <c r="O486" i="1"/>
  <c r="I486" i="1"/>
  <c r="E487" i="1" l="1"/>
  <c r="G487" i="1" s="1"/>
  <c r="J487" i="1"/>
  <c r="N487" i="1"/>
  <c r="L487" i="1"/>
  <c r="M487" i="1"/>
  <c r="K487" i="1"/>
  <c r="P487" i="1" l="1"/>
  <c r="D488" i="1" s="1"/>
  <c r="R487" i="1"/>
  <c r="I487" i="1"/>
  <c r="O487" i="1"/>
  <c r="E488" i="1" l="1"/>
  <c r="J488" i="1" s="1"/>
  <c r="M488" i="1"/>
  <c r="N488" i="1"/>
  <c r="K488" i="1"/>
  <c r="L488" i="1"/>
  <c r="G488" i="1"/>
  <c r="P488" i="1" s="1"/>
  <c r="D489" i="1" s="1"/>
  <c r="E489" i="1" l="1"/>
  <c r="R488" i="1"/>
  <c r="I488" i="1"/>
  <c r="O488" i="1"/>
  <c r="G489" i="1" l="1"/>
  <c r="J489" i="1"/>
  <c r="M489" i="1"/>
  <c r="N489" i="1"/>
  <c r="L489" i="1"/>
  <c r="K489" i="1"/>
  <c r="P489" i="1" l="1"/>
  <c r="D490" i="1" s="1"/>
  <c r="R489" i="1"/>
  <c r="I489" i="1"/>
  <c r="O489" i="1"/>
  <c r="E490" i="1" l="1"/>
  <c r="G490" i="1" s="1"/>
  <c r="L490" i="1"/>
  <c r="M490" i="1"/>
  <c r="K490" i="1"/>
  <c r="N490" i="1"/>
  <c r="J490" i="1"/>
  <c r="I490" i="1" l="1"/>
  <c r="O490" i="1"/>
  <c r="P490" i="1"/>
  <c r="D491" i="1" s="1"/>
  <c r="R490" i="1"/>
  <c r="E491" i="1" l="1"/>
  <c r="J491" i="1" l="1"/>
  <c r="G491" i="1"/>
  <c r="L491" i="1"/>
  <c r="N491" i="1"/>
  <c r="M491" i="1"/>
  <c r="K491" i="1"/>
  <c r="P491" i="1" l="1"/>
  <c r="D492" i="1" s="1"/>
  <c r="R491" i="1"/>
  <c r="I491" i="1"/>
  <c r="O491" i="1"/>
  <c r="E492" i="1" l="1"/>
  <c r="J492" i="1" s="1"/>
  <c r="G492" i="1"/>
  <c r="M492" i="1"/>
  <c r="L492" i="1"/>
  <c r="N492" i="1"/>
  <c r="K492" i="1"/>
  <c r="P492" i="1" l="1"/>
  <c r="D493" i="1" s="1"/>
  <c r="R492" i="1"/>
  <c r="I492" i="1"/>
  <c r="O492" i="1"/>
  <c r="E493" i="1" l="1"/>
  <c r="J493" i="1" s="1"/>
  <c r="L493" i="1"/>
  <c r="K493" i="1"/>
  <c r="M493" i="1"/>
  <c r="N493" i="1"/>
  <c r="G493" i="1"/>
  <c r="P493" i="1" l="1"/>
  <c r="D494" i="1" s="1"/>
  <c r="O493" i="1"/>
  <c r="I493" i="1"/>
  <c r="R493" i="1"/>
  <c r="E494" i="1" l="1"/>
  <c r="J494" i="1" s="1"/>
  <c r="G494" i="1"/>
  <c r="L494" i="1"/>
  <c r="K494" i="1"/>
  <c r="N494" i="1"/>
  <c r="M494" i="1"/>
  <c r="P494" i="1" l="1"/>
  <c r="D495" i="1" s="1"/>
  <c r="I494" i="1"/>
  <c r="O494" i="1"/>
  <c r="R494" i="1"/>
  <c r="E495" i="1" l="1"/>
  <c r="J495" i="1" s="1"/>
  <c r="N495" i="1"/>
  <c r="M495" i="1"/>
  <c r="K495" i="1"/>
  <c r="L495" i="1"/>
  <c r="G495" i="1"/>
  <c r="P495" i="1" l="1"/>
  <c r="D496" i="1" s="1"/>
  <c r="R495" i="1"/>
  <c r="O495" i="1"/>
  <c r="I495" i="1"/>
  <c r="E496" i="1" l="1"/>
  <c r="G496" i="1" s="1"/>
  <c r="M496" i="1"/>
  <c r="N496" i="1"/>
  <c r="K496" i="1"/>
  <c r="L496" i="1"/>
  <c r="J496" i="1" l="1"/>
  <c r="I496" i="1" s="1"/>
  <c r="O496" i="1"/>
  <c r="P496" i="1"/>
  <c r="D497" i="1" s="1"/>
  <c r="R496" i="1"/>
  <c r="E497" i="1" l="1"/>
  <c r="L497" i="1" l="1"/>
  <c r="K497" i="1"/>
  <c r="M497" i="1"/>
  <c r="N497" i="1"/>
  <c r="J497" i="1"/>
  <c r="G497" i="1"/>
  <c r="P497" i="1" l="1"/>
  <c r="D498" i="1" s="1"/>
  <c r="I497" i="1"/>
  <c r="O497" i="1"/>
  <c r="R497" i="1"/>
  <c r="E498" i="1" l="1"/>
  <c r="G498" i="1" s="1"/>
  <c r="K498" i="1"/>
  <c r="N498" i="1"/>
  <c r="M498" i="1"/>
  <c r="L498" i="1"/>
  <c r="J498" i="1" l="1"/>
  <c r="R498" i="1"/>
  <c r="O498" i="1"/>
  <c r="I498" i="1"/>
  <c r="P498" i="1"/>
  <c r="D499" i="1" s="1"/>
  <c r="E499" i="1" l="1"/>
  <c r="N499" i="1" l="1"/>
  <c r="L499" i="1"/>
  <c r="M499" i="1"/>
  <c r="K499" i="1"/>
  <c r="G499" i="1"/>
  <c r="J499" i="1"/>
  <c r="R499" i="1" l="1"/>
  <c r="I499" i="1"/>
  <c r="O499" i="1"/>
  <c r="P499" i="1"/>
  <c r="D500" i="1" s="1"/>
  <c r="E500" i="1" l="1"/>
  <c r="M500" i="1" l="1"/>
  <c r="K500" i="1"/>
  <c r="N500" i="1"/>
  <c r="L500" i="1"/>
  <c r="J500" i="1"/>
  <c r="G500" i="1"/>
  <c r="P500" i="1" l="1"/>
  <c r="D501" i="1" s="1"/>
  <c r="I500" i="1"/>
  <c r="O500" i="1"/>
  <c r="R500" i="1"/>
  <c r="E501" i="1" l="1"/>
  <c r="G501" i="1" s="1"/>
  <c r="M501" i="1"/>
  <c r="N501" i="1"/>
  <c r="L501" i="1"/>
  <c r="K501" i="1"/>
  <c r="J501" i="1"/>
  <c r="O501" i="1" l="1"/>
  <c r="I501" i="1"/>
  <c r="R501" i="1"/>
  <c r="P501" i="1"/>
  <c r="D502" i="1" s="1"/>
  <c r="E502" i="1" l="1"/>
  <c r="G502" i="1" l="1"/>
  <c r="J502" i="1"/>
  <c r="N502" i="1"/>
  <c r="M502" i="1"/>
  <c r="L502" i="1"/>
  <c r="K502" i="1"/>
  <c r="P502" i="1" l="1"/>
  <c r="D503" i="1" s="1"/>
  <c r="R502" i="1"/>
  <c r="O502" i="1"/>
  <c r="I502" i="1"/>
  <c r="E503" i="1" l="1"/>
  <c r="J503" i="1" s="1"/>
  <c r="L503" i="1"/>
  <c r="M503" i="1"/>
  <c r="K503" i="1"/>
  <c r="N503" i="1"/>
  <c r="G503" i="1" l="1"/>
  <c r="P503" i="1" s="1"/>
  <c r="D504" i="1" s="1"/>
  <c r="R503" i="1"/>
  <c r="O503" i="1" l="1"/>
  <c r="I503" i="1"/>
  <c r="K504" i="1"/>
  <c r="E504" i="1"/>
  <c r="J504" i="1" s="1"/>
  <c r="G504" i="1" l="1"/>
  <c r="N504" i="1"/>
  <c r="M504" i="1"/>
  <c r="L504" i="1"/>
  <c r="I504" i="1"/>
  <c r="P504" i="1" l="1"/>
  <c r="D505" i="1" s="1"/>
  <c r="M505" i="1" s="1"/>
  <c r="O504" i="1"/>
  <c r="R504" i="1"/>
  <c r="K505" i="1" l="1"/>
  <c r="L505" i="1"/>
  <c r="N505" i="1"/>
  <c r="E505" i="1"/>
  <c r="J505" i="1" s="1"/>
  <c r="G505" i="1"/>
  <c r="R505" i="1"/>
  <c r="O505" i="1" l="1"/>
  <c r="I505" i="1"/>
  <c r="P505" i="1"/>
  <c r="D506" i="1" l="1"/>
  <c r="E506" i="1"/>
  <c r="G506" i="1" l="1"/>
  <c r="J506" i="1"/>
  <c r="L506" i="1"/>
  <c r="M506" i="1"/>
  <c r="K506" i="1"/>
  <c r="N506" i="1"/>
  <c r="R506" i="1" l="1"/>
  <c r="P506" i="1"/>
  <c r="I506" i="1"/>
  <c r="O506" i="1"/>
  <c r="D507" i="1" l="1"/>
  <c r="E507" i="1"/>
  <c r="J507" i="1" l="1"/>
  <c r="G507" i="1"/>
  <c r="M507" i="1"/>
  <c r="L507" i="1"/>
  <c r="N507" i="1"/>
  <c r="K507" i="1"/>
  <c r="R507" i="1" l="1"/>
  <c r="P507" i="1"/>
  <c r="I507" i="1"/>
  <c r="O507" i="1"/>
  <c r="D508" i="1" l="1"/>
  <c r="E508" i="1"/>
  <c r="G508" i="1" l="1"/>
  <c r="J508" i="1"/>
  <c r="P508" i="1"/>
  <c r="L508" i="1"/>
  <c r="N508" i="1"/>
  <c r="K508" i="1"/>
  <c r="M508" i="1"/>
  <c r="D509" i="1" l="1"/>
  <c r="E509" i="1"/>
  <c r="R508" i="1"/>
  <c r="O508" i="1"/>
  <c r="I508" i="1"/>
  <c r="J509" i="1" l="1"/>
  <c r="G509" i="1"/>
  <c r="K509" i="1"/>
  <c r="R509" i="1" s="1"/>
  <c r="N509" i="1"/>
  <c r="P509" i="1" s="1"/>
  <c r="M509" i="1"/>
  <c r="L509" i="1"/>
  <c r="D510" i="1" l="1"/>
  <c r="E510" i="1"/>
  <c r="O509" i="1"/>
  <c r="I509" i="1"/>
  <c r="G510" i="1" l="1"/>
  <c r="P510" i="1" s="1"/>
  <c r="J510" i="1"/>
  <c r="N510" i="1"/>
  <c r="M510" i="1"/>
  <c r="L510" i="1"/>
  <c r="K510" i="1"/>
  <c r="R510" i="1" l="1"/>
  <c r="D511" i="1"/>
  <c r="E511" i="1"/>
  <c r="O510" i="1"/>
  <c r="I510" i="1"/>
  <c r="J511" i="1" l="1"/>
  <c r="G511" i="1"/>
  <c r="P511" i="1"/>
  <c r="M511" i="1"/>
  <c r="N511" i="1"/>
  <c r="L511" i="1"/>
  <c r="K511" i="1"/>
  <c r="D512" i="1" l="1"/>
  <c r="E512" i="1"/>
  <c r="I511" i="1"/>
  <c r="O511" i="1"/>
  <c r="R511" i="1"/>
  <c r="J512" i="1" l="1"/>
  <c r="G512" i="1"/>
  <c r="N512" i="1"/>
  <c r="P512" i="1" s="1"/>
  <c r="K512" i="1"/>
  <c r="L512" i="1"/>
  <c r="M512" i="1"/>
  <c r="D513" i="1" l="1"/>
  <c r="E513" i="1"/>
  <c r="I512" i="1"/>
  <c r="O512" i="1"/>
  <c r="R512" i="1"/>
  <c r="G513" i="1" l="1"/>
  <c r="J513" i="1"/>
  <c r="L513" i="1"/>
  <c r="K513" i="1"/>
  <c r="M513" i="1"/>
  <c r="N513" i="1"/>
  <c r="P513" i="1" s="1"/>
  <c r="D514" i="1" l="1"/>
  <c r="E514" i="1"/>
  <c r="R513" i="1"/>
  <c r="I513" i="1"/>
  <c r="O513" i="1"/>
  <c r="G514" i="1" l="1"/>
  <c r="P514" i="1" s="1"/>
  <c r="J514" i="1"/>
  <c r="M514" i="1"/>
  <c r="K514" i="1"/>
  <c r="N514" i="1"/>
  <c r="L514" i="1"/>
  <c r="D515" i="1" l="1"/>
  <c r="E515" i="1"/>
  <c r="R514" i="1"/>
  <c r="I514" i="1"/>
  <c r="O514" i="1"/>
  <c r="J515" i="1" l="1"/>
  <c r="G515" i="1"/>
  <c r="L515" i="1"/>
  <c r="N515" i="1"/>
  <c r="P515" i="1" s="1"/>
  <c r="M515" i="1"/>
  <c r="K515" i="1"/>
  <c r="D516" i="1" l="1"/>
  <c r="E516" i="1"/>
  <c r="R515" i="1"/>
  <c r="O515" i="1"/>
  <c r="I515" i="1"/>
  <c r="G516" i="1" l="1"/>
  <c r="J516" i="1"/>
  <c r="K516" i="1"/>
  <c r="R516" i="1" s="1"/>
  <c r="L516" i="1"/>
  <c r="M516" i="1"/>
  <c r="N516" i="1"/>
  <c r="P516" i="1" s="1"/>
  <c r="D517" i="1" l="1"/>
  <c r="E517" i="1"/>
  <c r="O516" i="1"/>
  <c r="I516" i="1"/>
  <c r="J517" i="1" l="1"/>
  <c r="G517" i="1"/>
  <c r="N517" i="1"/>
  <c r="P517" i="1" s="1"/>
  <c r="K517" i="1"/>
  <c r="M517" i="1"/>
  <c r="L517" i="1"/>
  <c r="D518" i="1" l="1"/>
  <c r="E518" i="1"/>
  <c r="I517" i="1"/>
  <c r="O517" i="1"/>
  <c r="R517" i="1"/>
  <c r="J518" i="1" l="1"/>
  <c r="G518" i="1"/>
  <c r="P518" i="1"/>
  <c r="K518" i="1"/>
  <c r="N518" i="1"/>
  <c r="M518" i="1"/>
  <c r="L518" i="1"/>
  <c r="R518" i="1" l="1"/>
  <c r="E519" i="1"/>
  <c r="D519" i="1"/>
  <c r="I518" i="1"/>
  <c r="O518" i="1"/>
  <c r="M519" i="1" l="1"/>
  <c r="L519" i="1"/>
  <c r="N519" i="1"/>
  <c r="P519" i="1" s="1"/>
  <c r="K519" i="1"/>
  <c r="J519" i="1"/>
  <c r="G519" i="1"/>
  <c r="R519" i="1" l="1"/>
  <c r="I519" i="1"/>
  <c r="O519" i="1"/>
  <c r="D520" i="1"/>
  <c r="E520" i="1"/>
  <c r="M520" i="1" l="1"/>
  <c r="L520" i="1"/>
  <c r="N520" i="1"/>
  <c r="K520" i="1"/>
  <c r="G520" i="1"/>
  <c r="P520" i="1" s="1"/>
  <c r="J520" i="1"/>
  <c r="D521" i="1" l="1"/>
  <c r="E521" i="1"/>
  <c r="R520" i="1"/>
  <c r="I520" i="1"/>
  <c r="O520" i="1"/>
  <c r="G521" i="1" l="1"/>
  <c r="P521" i="1" s="1"/>
  <c r="J521" i="1"/>
  <c r="I521" i="1" s="1"/>
  <c r="K521" i="1"/>
  <c r="R521" i="1" s="1"/>
  <c r="N521" i="1"/>
  <c r="L521" i="1"/>
  <c r="M521" i="1"/>
  <c r="D522" i="1" l="1"/>
  <c r="E522" i="1"/>
  <c r="O521" i="1"/>
  <c r="J522" i="1" l="1"/>
  <c r="G522" i="1"/>
  <c r="K522" i="1"/>
  <c r="M522" i="1"/>
  <c r="N522" i="1"/>
  <c r="L522" i="1"/>
  <c r="R522" i="1" l="1"/>
  <c r="P522" i="1"/>
  <c r="I522" i="1"/>
  <c r="O522" i="1"/>
  <c r="D523" i="1" l="1"/>
  <c r="E523" i="1"/>
  <c r="J523" i="1" l="1"/>
  <c r="G523" i="1"/>
  <c r="M523" i="1"/>
  <c r="K523" i="1"/>
  <c r="L523" i="1"/>
  <c r="N523" i="1"/>
  <c r="P523" i="1" s="1"/>
  <c r="D524" i="1" l="1"/>
  <c r="E524" i="1"/>
  <c r="I523" i="1"/>
  <c r="O523" i="1"/>
  <c r="R523" i="1"/>
  <c r="J524" i="1" l="1"/>
  <c r="G524" i="1"/>
  <c r="P524" i="1"/>
  <c r="L524" i="1"/>
  <c r="N524" i="1"/>
  <c r="K524" i="1"/>
  <c r="M524" i="1"/>
  <c r="E525" i="1" l="1"/>
  <c r="D525" i="1"/>
  <c r="R524" i="1"/>
  <c r="I524" i="1"/>
  <c r="O524" i="1"/>
  <c r="L525" i="1" l="1"/>
  <c r="N525" i="1"/>
  <c r="K525" i="1"/>
  <c r="M525" i="1"/>
  <c r="G525" i="1"/>
  <c r="J525" i="1"/>
  <c r="O525" i="1" l="1"/>
  <c r="R525" i="1"/>
  <c r="I525" i="1"/>
  <c r="P525" i="1"/>
  <c r="D526" i="1" l="1"/>
  <c r="E526" i="1"/>
  <c r="J526" i="1" l="1"/>
  <c r="G526" i="1"/>
  <c r="N526" i="1"/>
  <c r="K526" i="1"/>
  <c r="L526" i="1"/>
  <c r="M526" i="1"/>
  <c r="R526" i="1" l="1"/>
  <c r="P526" i="1"/>
  <c r="O526" i="1"/>
  <c r="I526" i="1"/>
  <c r="D527" i="1" l="1"/>
  <c r="E527" i="1"/>
  <c r="G527" i="1" l="1"/>
  <c r="J527" i="1"/>
  <c r="L527" i="1"/>
  <c r="N527" i="1"/>
  <c r="P527" i="1" s="1"/>
  <c r="K527" i="1"/>
  <c r="M527" i="1"/>
  <c r="E528" i="1" l="1"/>
  <c r="D528" i="1"/>
  <c r="R527" i="1"/>
  <c r="O527" i="1"/>
  <c r="I527" i="1"/>
  <c r="N528" i="1" l="1"/>
  <c r="K528" i="1"/>
  <c r="L528" i="1"/>
  <c r="M528" i="1"/>
  <c r="J528" i="1"/>
  <c r="G528" i="1"/>
  <c r="P528" i="1"/>
  <c r="E529" i="1" l="1"/>
  <c r="D529" i="1"/>
  <c r="O528" i="1"/>
  <c r="I528" i="1"/>
  <c r="R528" i="1"/>
  <c r="K529" i="1" l="1"/>
  <c r="L529" i="1"/>
  <c r="N529" i="1"/>
  <c r="M529" i="1"/>
  <c r="G529" i="1"/>
  <c r="P529" i="1" s="1"/>
  <c r="J529" i="1"/>
  <c r="E530" i="1" l="1"/>
  <c r="D530" i="1"/>
  <c r="O529" i="1"/>
  <c r="I529" i="1"/>
  <c r="R529" i="1"/>
  <c r="M530" i="1" l="1"/>
  <c r="L530" i="1"/>
  <c r="K530" i="1"/>
  <c r="R530" i="1" s="1"/>
  <c r="N530" i="1"/>
  <c r="G530" i="1"/>
  <c r="J530" i="1"/>
  <c r="I530" i="1" l="1"/>
  <c r="O530" i="1"/>
  <c r="P530" i="1"/>
  <c r="E531" i="1" l="1"/>
  <c r="D531" i="1"/>
  <c r="N531" i="1" l="1"/>
  <c r="L531" i="1"/>
  <c r="M531" i="1"/>
  <c r="K531" i="1"/>
  <c r="G531" i="1"/>
  <c r="J531" i="1"/>
  <c r="P531" i="1"/>
  <c r="R531" i="1" l="1"/>
  <c r="D532" i="1"/>
  <c r="E532" i="1"/>
  <c r="I531" i="1"/>
  <c r="O531" i="1"/>
  <c r="J532" i="1" l="1"/>
  <c r="G532" i="1"/>
  <c r="L532" i="1"/>
  <c r="M532" i="1"/>
  <c r="K532" i="1"/>
  <c r="N532" i="1"/>
  <c r="P532" i="1" s="1"/>
  <c r="D533" i="1" l="1"/>
  <c r="E533" i="1"/>
  <c r="I532" i="1"/>
  <c r="O532" i="1"/>
  <c r="R532" i="1"/>
  <c r="G533" i="1" l="1"/>
  <c r="J533" i="1"/>
  <c r="L533" i="1"/>
  <c r="K533" i="1"/>
  <c r="M533" i="1"/>
  <c r="N533" i="1"/>
  <c r="P533" i="1" s="1"/>
  <c r="E534" i="1" l="1"/>
  <c r="D534" i="1"/>
  <c r="I533" i="1"/>
  <c r="O533" i="1"/>
  <c r="R533" i="1"/>
  <c r="M534" i="1" l="1"/>
  <c r="K534" i="1"/>
  <c r="L534" i="1"/>
  <c r="N534" i="1"/>
  <c r="G534" i="1"/>
  <c r="J534" i="1"/>
  <c r="R534" i="1" l="1"/>
  <c r="I534" i="1"/>
  <c r="P534" i="1"/>
  <c r="O534" i="1"/>
  <c r="E535" i="1" l="1"/>
  <c r="D535" i="1"/>
  <c r="M535" i="1" l="1"/>
  <c r="N535" i="1"/>
  <c r="K535" i="1"/>
  <c r="L535" i="1"/>
  <c r="G535" i="1"/>
  <c r="J535" i="1"/>
  <c r="P535" i="1"/>
  <c r="E536" i="1" l="1"/>
  <c r="D536" i="1"/>
  <c r="R535" i="1"/>
  <c r="I535" i="1"/>
  <c r="O535" i="1"/>
  <c r="K536" i="1" l="1"/>
  <c r="N536" i="1"/>
  <c r="L536" i="1"/>
  <c r="M536" i="1"/>
  <c r="J536" i="1"/>
  <c r="G536" i="1"/>
  <c r="I536" i="1" l="1"/>
  <c r="O536" i="1"/>
  <c r="P536" i="1"/>
  <c r="R536" i="1"/>
  <c r="D537" i="1" l="1"/>
  <c r="E537" i="1"/>
  <c r="G537" i="1" l="1"/>
  <c r="J537" i="1"/>
  <c r="L537" i="1"/>
  <c r="N537" i="1"/>
  <c r="P537" i="1" s="1"/>
  <c r="M537" i="1"/>
  <c r="K537" i="1"/>
  <c r="D538" i="1" l="1"/>
  <c r="E538" i="1"/>
  <c r="R537" i="1"/>
  <c r="O537" i="1"/>
  <c r="I537" i="1"/>
  <c r="G538" i="1" l="1"/>
  <c r="J538" i="1"/>
  <c r="L538" i="1"/>
  <c r="K538" i="1"/>
  <c r="N538" i="1"/>
  <c r="P538" i="1" s="1"/>
  <c r="M538" i="1"/>
  <c r="R538" i="1" l="1"/>
  <c r="D539" i="1"/>
  <c r="E539" i="1"/>
  <c r="O538" i="1"/>
  <c r="I538" i="1"/>
  <c r="G539" i="1" l="1"/>
  <c r="J539" i="1"/>
  <c r="N539" i="1"/>
  <c r="P539" i="1" s="1"/>
  <c r="K539" i="1"/>
  <c r="M539" i="1"/>
  <c r="L539" i="1"/>
  <c r="R539" i="1" l="1"/>
  <c r="D540" i="1"/>
  <c r="E540" i="1"/>
  <c r="I539" i="1"/>
  <c r="O539" i="1"/>
  <c r="G540" i="1" l="1"/>
  <c r="J540" i="1"/>
  <c r="M540" i="1"/>
  <c r="L540" i="1"/>
  <c r="N540" i="1"/>
  <c r="P540" i="1" s="1"/>
  <c r="K540" i="1"/>
  <c r="R540" i="1" l="1"/>
  <c r="D541" i="1"/>
  <c r="E541" i="1"/>
  <c r="O540" i="1"/>
  <c r="I540" i="1"/>
  <c r="M541" i="1" l="1"/>
  <c r="K541" i="1"/>
  <c r="N541" i="1"/>
  <c r="P541" i="1" s="1"/>
  <c r="L541" i="1"/>
  <c r="G541" i="1"/>
  <c r="J541" i="1"/>
  <c r="D542" i="1" l="1"/>
  <c r="E542" i="1"/>
  <c r="R541" i="1"/>
  <c r="O541" i="1"/>
  <c r="I541" i="1"/>
  <c r="J542" i="1" l="1"/>
  <c r="G542" i="1"/>
  <c r="P542" i="1"/>
  <c r="M542" i="1"/>
  <c r="L542" i="1"/>
  <c r="N542" i="1"/>
  <c r="K542" i="1"/>
  <c r="R542" i="1" l="1"/>
  <c r="D543" i="1"/>
  <c r="E543" i="1"/>
  <c r="O542" i="1"/>
  <c r="I542" i="1"/>
  <c r="L543" i="1" l="1"/>
  <c r="K543" i="1"/>
  <c r="N543" i="1"/>
  <c r="P543" i="1" s="1"/>
  <c r="M543" i="1"/>
  <c r="G543" i="1"/>
  <c r="J543" i="1"/>
  <c r="R543" i="1" l="1"/>
  <c r="E544" i="1"/>
  <c r="D544" i="1"/>
  <c r="I543" i="1"/>
  <c r="O543" i="1"/>
  <c r="N544" i="1" l="1"/>
  <c r="M544" i="1"/>
  <c r="K544" i="1"/>
  <c r="L544" i="1"/>
  <c r="J544" i="1"/>
  <c r="G544" i="1"/>
  <c r="P544" i="1"/>
  <c r="D545" i="1" l="1"/>
  <c r="E545" i="1"/>
  <c r="R544" i="1"/>
  <c r="O544" i="1"/>
  <c r="I544" i="1"/>
  <c r="J545" i="1" l="1"/>
  <c r="G545" i="1"/>
  <c r="N545" i="1"/>
  <c r="P545" i="1" s="1"/>
  <c r="L545" i="1"/>
  <c r="K545" i="1"/>
  <c r="M545" i="1"/>
  <c r="D546" i="1" l="1"/>
  <c r="E546" i="1"/>
  <c r="R545" i="1"/>
  <c r="I545" i="1"/>
  <c r="O545" i="1"/>
  <c r="G546" i="1" l="1"/>
  <c r="J546" i="1"/>
  <c r="N546" i="1"/>
  <c r="L546" i="1"/>
  <c r="M546" i="1"/>
  <c r="K546" i="1"/>
  <c r="R546" i="1" l="1"/>
  <c r="P546" i="1"/>
  <c r="O546" i="1"/>
  <c r="I546" i="1"/>
  <c r="E547" i="1" l="1"/>
  <c r="D547" i="1"/>
  <c r="N547" i="1" l="1"/>
  <c r="M547" i="1"/>
  <c r="K547" i="1"/>
  <c r="L547" i="1"/>
  <c r="G547" i="1"/>
  <c r="J547" i="1"/>
  <c r="R547" i="1" l="1"/>
  <c r="O547" i="1"/>
  <c r="I547" i="1"/>
  <c r="P547" i="1"/>
  <c r="E548" i="1" l="1"/>
  <c r="D548" i="1"/>
  <c r="K548" i="1" l="1"/>
  <c r="N548" i="1"/>
  <c r="M548" i="1"/>
  <c r="L548" i="1"/>
  <c r="G548" i="1"/>
  <c r="J548" i="1"/>
  <c r="P548" i="1" l="1"/>
  <c r="O548" i="1"/>
  <c r="I548" i="1"/>
  <c r="R548" i="1"/>
  <c r="E549" i="1" l="1"/>
  <c r="D549" i="1"/>
  <c r="L549" i="1" l="1"/>
  <c r="K549" i="1"/>
  <c r="N549" i="1"/>
  <c r="M549" i="1"/>
  <c r="G549" i="1"/>
  <c r="J549" i="1"/>
  <c r="I549" i="1" l="1"/>
  <c r="O549" i="1"/>
  <c r="R549" i="1"/>
  <c r="P549" i="1"/>
  <c r="E550" i="1" l="1"/>
  <c r="D550" i="1"/>
  <c r="M550" i="1" l="1"/>
  <c r="N550" i="1"/>
  <c r="K550" i="1"/>
  <c r="L550" i="1"/>
  <c r="J550" i="1"/>
  <c r="G550" i="1"/>
  <c r="P550" i="1"/>
  <c r="D551" i="1" l="1"/>
  <c r="E551" i="1"/>
  <c r="R550" i="1"/>
  <c r="O550" i="1"/>
  <c r="I550" i="1"/>
  <c r="J551" i="1" l="1"/>
  <c r="G551" i="1"/>
  <c r="P551" i="1"/>
  <c r="K551" i="1"/>
  <c r="M551" i="1"/>
  <c r="N551" i="1"/>
  <c r="L551" i="1"/>
  <c r="R551" i="1" l="1"/>
  <c r="D552" i="1"/>
  <c r="E552" i="1"/>
  <c r="O551" i="1"/>
  <c r="I551" i="1"/>
  <c r="G552" i="1" l="1"/>
  <c r="J552" i="1"/>
  <c r="M552" i="1"/>
  <c r="N552" i="1"/>
  <c r="P552" i="1" s="1"/>
  <c r="L552" i="1"/>
  <c r="K552" i="1"/>
  <c r="E553" i="1" l="1"/>
  <c r="D553" i="1"/>
  <c r="R552" i="1"/>
  <c r="O552" i="1"/>
  <c r="I552" i="1"/>
  <c r="K553" i="1" l="1"/>
  <c r="N553" i="1"/>
  <c r="M553" i="1"/>
  <c r="L553" i="1"/>
  <c r="G553" i="1"/>
  <c r="J553" i="1"/>
  <c r="P553" i="1" l="1"/>
  <c r="I553" i="1"/>
  <c r="O553" i="1"/>
  <c r="R553" i="1"/>
  <c r="D554" i="1" l="1"/>
  <c r="E554" i="1"/>
  <c r="J554" i="1" l="1"/>
  <c r="G554" i="1"/>
  <c r="M554" i="1"/>
  <c r="L554" i="1"/>
  <c r="N554" i="1"/>
  <c r="P554" i="1" s="1"/>
  <c r="K554" i="1"/>
  <c r="R554" i="1" l="1"/>
  <c r="O554" i="1"/>
  <c r="I554" i="1"/>
  <c r="D555" i="1"/>
  <c r="E555" i="1"/>
  <c r="K555" i="1" l="1"/>
  <c r="L555" i="1"/>
  <c r="N555" i="1"/>
  <c r="M555" i="1"/>
  <c r="J555" i="1"/>
  <c r="G555" i="1"/>
  <c r="P555" i="1"/>
  <c r="E556" i="1" l="1"/>
  <c r="D556" i="1"/>
  <c r="O555" i="1"/>
  <c r="I555" i="1"/>
  <c r="R555" i="1"/>
  <c r="K556" i="1" l="1"/>
  <c r="L556" i="1"/>
  <c r="N556" i="1"/>
  <c r="M556" i="1"/>
  <c r="J556" i="1"/>
  <c r="G556" i="1"/>
  <c r="P556" i="1"/>
  <c r="E557" i="1" l="1"/>
  <c r="D557" i="1"/>
  <c r="O556" i="1"/>
  <c r="I556" i="1"/>
  <c r="R556" i="1"/>
  <c r="M557" i="1" l="1"/>
  <c r="L557" i="1"/>
  <c r="K557" i="1"/>
  <c r="R557" i="1" s="1"/>
  <c r="N557" i="1"/>
  <c r="G557" i="1"/>
  <c r="P557" i="1" s="1"/>
  <c r="J557" i="1"/>
  <c r="E558" i="1" l="1"/>
  <c r="D558" i="1"/>
  <c r="I557" i="1"/>
  <c r="O557" i="1"/>
  <c r="L558" i="1" l="1"/>
  <c r="M558" i="1"/>
  <c r="N558" i="1"/>
  <c r="K558" i="1"/>
  <c r="J558" i="1"/>
  <c r="G558" i="1"/>
  <c r="P558" i="1"/>
  <c r="R558" i="1" l="1"/>
  <c r="D559" i="1"/>
  <c r="E559" i="1"/>
  <c r="O558" i="1"/>
  <c r="I558" i="1"/>
  <c r="J559" i="1" l="1"/>
  <c r="G559" i="1"/>
  <c r="N559" i="1"/>
  <c r="P559" i="1" s="1"/>
  <c r="M559" i="1"/>
  <c r="K559" i="1"/>
  <c r="L559" i="1"/>
  <c r="E560" i="1" l="1"/>
  <c r="D560" i="1"/>
  <c r="R559" i="1"/>
  <c r="I559" i="1"/>
  <c r="O559" i="1"/>
  <c r="M560" i="1" l="1"/>
  <c r="K560" i="1"/>
  <c r="N560" i="1"/>
  <c r="P560" i="1" s="1"/>
  <c r="L560" i="1"/>
  <c r="G560" i="1"/>
  <c r="J560" i="1"/>
  <c r="E561" i="1" l="1"/>
  <c r="D561" i="1"/>
  <c r="R560" i="1"/>
  <c r="I560" i="1"/>
  <c r="O560" i="1"/>
  <c r="K561" i="1" l="1"/>
  <c r="L561" i="1"/>
  <c r="N561" i="1"/>
  <c r="M561" i="1"/>
  <c r="J561" i="1"/>
  <c r="G561" i="1"/>
  <c r="P561" i="1"/>
  <c r="D562" i="1" l="1"/>
  <c r="E562" i="1"/>
  <c r="I561" i="1"/>
  <c r="O561" i="1"/>
  <c r="R561" i="1"/>
  <c r="J562" i="1" l="1"/>
  <c r="G562" i="1"/>
  <c r="P562" i="1"/>
  <c r="M562" i="1"/>
  <c r="N562" i="1"/>
  <c r="K562" i="1"/>
  <c r="L562" i="1"/>
  <c r="D563" i="1" l="1"/>
  <c r="E563" i="1"/>
  <c r="R562" i="1"/>
  <c r="O562" i="1"/>
  <c r="I562" i="1"/>
  <c r="J563" i="1" l="1"/>
  <c r="G563" i="1"/>
  <c r="P563" i="1"/>
  <c r="M563" i="1"/>
  <c r="N563" i="1"/>
  <c r="L563" i="1"/>
  <c r="K563" i="1"/>
  <c r="R563" i="1" l="1"/>
  <c r="D564" i="1"/>
  <c r="E564" i="1"/>
  <c r="O563" i="1"/>
  <c r="I563" i="1"/>
  <c r="J564" i="1" l="1"/>
  <c r="G564" i="1"/>
  <c r="N564" i="1"/>
  <c r="P564" i="1" s="1"/>
  <c r="M564" i="1"/>
  <c r="L564" i="1"/>
  <c r="K564" i="1"/>
  <c r="R564" i="1" s="1"/>
  <c r="D565" i="1" l="1"/>
  <c r="E565" i="1"/>
  <c r="I564" i="1"/>
  <c r="O564" i="1"/>
  <c r="G565" i="1" l="1"/>
  <c r="J565" i="1"/>
  <c r="M565" i="1"/>
  <c r="N565" i="1"/>
  <c r="P565" i="1" s="1"/>
  <c r="L565" i="1"/>
  <c r="K565" i="1"/>
  <c r="D566" i="1" l="1"/>
  <c r="E566" i="1"/>
  <c r="R565" i="1"/>
  <c r="O565" i="1"/>
  <c r="I565" i="1"/>
  <c r="G566" i="1" l="1"/>
  <c r="J566" i="1"/>
  <c r="M566" i="1"/>
  <c r="K566" i="1"/>
  <c r="L566" i="1"/>
  <c r="N566" i="1"/>
  <c r="P566" i="1" s="1"/>
  <c r="D567" i="1" l="1"/>
  <c r="E567" i="1"/>
  <c r="R566" i="1"/>
  <c r="I566" i="1"/>
  <c r="O566" i="1"/>
  <c r="G567" i="1" l="1"/>
  <c r="J567" i="1"/>
  <c r="M567" i="1"/>
  <c r="K567" i="1"/>
  <c r="L567" i="1"/>
  <c r="N567" i="1"/>
  <c r="P567" i="1" s="1"/>
  <c r="R567" i="1" l="1"/>
  <c r="E568" i="1"/>
  <c r="D568" i="1"/>
  <c r="I567" i="1"/>
  <c r="O567" i="1"/>
  <c r="L568" i="1" l="1"/>
  <c r="N568" i="1"/>
  <c r="M568" i="1"/>
  <c r="K568" i="1"/>
  <c r="G568" i="1"/>
  <c r="J568" i="1"/>
  <c r="P568" i="1"/>
  <c r="R568" i="1" l="1"/>
  <c r="E569" i="1"/>
  <c r="D569" i="1"/>
  <c r="O568" i="1"/>
  <c r="I568" i="1"/>
  <c r="M569" i="1" l="1"/>
  <c r="N569" i="1"/>
  <c r="P569" i="1" s="1"/>
  <c r="K569" i="1"/>
  <c r="L569" i="1"/>
  <c r="G569" i="1"/>
  <c r="J569" i="1"/>
  <c r="R569" i="1" l="1"/>
  <c r="E570" i="1"/>
  <c r="D570" i="1"/>
  <c r="O569" i="1"/>
  <c r="I569" i="1"/>
  <c r="N570" i="1" l="1"/>
  <c r="K570" i="1"/>
  <c r="L570" i="1"/>
  <c r="M570" i="1"/>
  <c r="J570" i="1"/>
  <c r="G570" i="1"/>
  <c r="P570" i="1"/>
  <c r="E571" i="1" l="1"/>
  <c r="D571" i="1"/>
  <c r="O570" i="1"/>
  <c r="I570" i="1"/>
  <c r="R570" i="1"/>
  <c r="K571" i="1" l="1"/>
  <c r="M571" i="1"/>
  <c r="N571" i="1"/>
  <c r="L571" i="1"/>
  <c r="G571" i="1"/>
  <c r="J571" i="1"/>
  <c r="P571" i="1"/>
  <c r="D572" i="1" l="1"/>
  <c r="E572" i="1"/>
  <c r="I571" i="1"/>
  <c r="O571" i="1"/>
  <c r="R571" i="1"/>
  <c r="G572" i="1" l="1"/>
  <c r="J572" i="1"/>
  <c r="P572" i="1"/>
  <c r="K572" i="1"/>
  <c r="L572" i="1"/>
  <c r="N572" i="1"/>
  <c r="M572" i="1"/>
  <c r="R572" i="1" l="1"/>
  <c r="D573" i="1"/>
  <c r="E573" i="1"/>
  <c r="I572" i="1"/>
  <c r="O572" i="1"/>
  <c r="G573" i="1" l="1"/>
  <c r="J573" i="1"/>
  <c r="L573" i="1"/>
  <c r="N573" i="1"/>
  <c r="P573" i="1" s="1"/>
  <c r="M573" i="1"/>
  <c r="K573" i="1"/>
  <c r="D574" i="1" l="1"/>
  <c r="E574" i="1"/>
  <c r="R573" i="1"/>
  <c r="O573" i="1"/>
  <c r="I573" i="1"/>
  <c r="J574" i="1" l="1"/>
  <c r="G574" i="1"/>
  <c r="K574" i="1"/>
  <c r="R574" i="1" s="1"/>
  <c r="M574" i="1"/>
  <c r="L574" i="1"/>
  <c r="N574" i="1"/>
  <c r="P574" i="1" s="1"/>
  <c r="D575" i="1" l="1"/>
  <c r="E575" i="1"/>
  <c r="O574" i="1"/>
  <c r="I574" i="1"/>
  <c r="J575" i="1" l="1"/>
  <c r="G575" i="1"/>
  <c r="L575" i="1"/>
  <c r="K575" i="1"/>
  <c r="N575" i="1"/>
  <c r="P575" i="1" s="1"/>
  <c r="M575" i="1"/>
  <c r="R575" i="1" l="1"/>
  <c r="O575" i="1"/>
  <c r="I575" i="1"/>
  <c r="E576" i="1"/>
  <c r="D576" i="1"/>
  <c r="M576" i="1" l="1"/>
  <c r="K576" i="1"/>
  <c r="N576" i="1"/>
  <c r="L576" i="1"/>
  <c r="J576" i="1"/>
  <c r="G576" i="1"/>
  <c r="P576" i="1"/>
  <c r="D577" i="1" l="1"/>
  <c r="E577" i="1"/>
  <c r="I576" i="1"/>
  <c r="O576" i="1"/>
  <c r="R576" i="1"/>
  <c r="G577" i="1" l="1"/>
  <c r="J577" i="1"/>
  <c r="L577" i="1"/>
  <c r="N577" i="1"/>
  <c r="K577" i="1"/>
  <c r="M577" i="1"/>
  <c r="R577" i="1" l="1"/>
  <c r="I577" i="1"/>
  <c r="P577" i="1"/>
  <c r="O577" i="1"/>
  <c r="D578" i="1" l="1"/>
  <c r="E578" i="1"/>
  <c r="J578" i="1" l="1"/>
  <c r="G578" i="1"/>
  <c r="P578" i="1"/>
  <c r="K578" i="1"/>
  <c r="N578" i="1"/>
  <c r="L578" i="1"/>
  <c r="M578" i="1"/>
  <c r="R578" i="1" l="1"/>
  <c r="D579" i="1"/>
  <c r="E579" i="1"/>
  <c r="O578" i="1"/>
  <c r="I578" i="1"/>
  <c r="G579" i="1" l="1"/>
  <c r="J579" i="1"/>
  <c r="N579" i="1"/>
  <c r="L579" i="1"/>
  <c r="K579" i="1"/>
  <c r="M579" i="1"/>
  <c r="R579" i="1" l="1"/>
  <c r="O579" i="1"/>
  <c r="P579" i="1"/>
  <c r="I579" i="1"/>
  <c r="E580" i="1" l="1"/>
  <c r="D580" i="1"/>
  <c r="L580" i="1" l="1"/>
  <c r="M580" i="1"/>
  <c r="K580" i="1"/>
  <c r="R580" i="1" s="1"/>
  <c r="N580" i="1"/>
  <c r="J580" i="1"/>
  <c r="G580" i="1"/>
  <c r="I580" i="1" l="1"/>
  <c r="P580" i="1"/>
  <c r="O580" i="1"/>
  <c r="D581" i="1" l="1"/>
  <c r="E581" i="1"/>
  <c r="J581" i="1" l="1"/>
  <c r="G581" i="1"/>
  <c r="N581" i="1"/>
  <c r="P581" i="1" s="1"/>
  <c r="K581" i="1"/>
  <c r="L581" i="1"/>
  <c r="M581" i="1"/>
  <c r="R581" i="1" l="1"/>
  <c r="D582" i="1"/>
  <c r="E582" i="1"/>
  <c r="I581" i="1"/>
  <c r="O581" i="1"/>
  <c r="J582" i="1" l="1"/>
  <c r="G582" i="1"/>
  <c r="M582" i="1"/>
  <c r="K582" i="1"/>
  <c r="L582" i="1"/>
  <c r="N582" i="1"/>
  <c r="R582" i="1" l="1"/>
  <c r="I582" i="1"/>
  <c r="P582" i="1"/>
  <c r="O582" i="1"/>
  <c r="D583" i="1" l="1"/>
  <c r="E583" i="1"/>
  <c r="J583" i="1" l="1"/>
  <c r="G583" i="1"/>
  <c r="K583" i="1"/>
  <c r="L583" i="1"/>
  <c r="N583" i="1"/>
  <c r="M583" i="1"/>
  <c r="R583" i="1" l="1"/>
  <c r="P583" i="1"/>
  <c r="O583" i="1"/>
  <c r="I583" i="1"/>
  <c r="E584" i="1" l="1"/>
  <c r="D584" i="1"/>
  <c r="N584" i="1" l="1"/>
  <c r="M584" i="1"/>
  <c r="K584" i="1"/>
  <c r="L584" i="1"/>
  <c r="J584" i="1"/>
  <c r="G584" i="1"/>
  <c r="P584" i="1" l="1"/>
  <c r="I584" i="1"/>
  <c r="O584" i="1"/>
  <c r="R584" i="1"/>
  <c r="D585" i="1" l="1"/>
  <c r="E585" i="1"/>
  <c r="G585" i="1" l="1"/>
  <c r="J585" i="1"/>
  <c r="L585" i="1"/>
  <c r="N585" i="1"/>
  <c r="K585" i="1"/>
  <c r="M585" i="1"/>
  <c r="R585" i="1" l="1"/>
  <c r="P585" i="1"/>
  <c r="O585" i="1"/>
  <c r="I585" i="1"/>
  <c r="D586" i="1" l="1"/>
  <c r="E586" i="1"/>
  <c r="J586" i="1" l="1"/>
  <c r="G586" i="1"/>
  <c r="N586" i="1"/>
  <c r="P586" i="1" s="1"/>
  <c r="K586" i="1"/>
  <c r="L586" i="1"/>
  <c r="M586" i="1"/>
  <c r="R586" i="1" l="1"/>
  <c r="E587" i="1"/>
  <c r="D587" i="1"/>
  <c r="O586" i="1"/>
  <c r="I586" i="1"/>
  <c r="M587" i="1" l="1"/>
  <c r="K587" i="1"/>
  <c r="N587" i="1"/>
  <c r="L587" i="1"/>
  <c r="J587" i="1"/>
  <c r="G587" i="1"/>
  <c r="P587" i="1" l="1"/>
  <c r="I587" i="1"/>
  <c r="O587" i="1"/>
  <c r="R587" i="1"/>
  <c r="D588" i="1" l="1"/>
  <c r="E588" i="1"/>
  <c r="J588" i="1" l="1"/>
  <c r="G588" i="1"/>
  <c r="P588" i="1"/>
  <c r="M588" i="1"/>
  <c r="L588" i="1"/>
  <c r="N588" i="1"/>
  <c r="K588" i="1"/>
  <c r="R588" i="1" l="1"/>
  <c r="D589" i="1"/>
  <c r="E589" i="1"/>
  <c r="O588" i="1"/>
  <c r="I588" i="1"/>
  <c r="G589" i="1" l="1"/>
  <c r="J589" i="1"/>
  <c r="K589" i="1"/>
  <c r="M589" i="1"/>
  <c r="L589" i="1"/>
  <c r="N589" i="1"/>
  <c r="R589" i="1" l="1"/>
  <c r="P589" i="1"/>
  <c r="O589" i="1"/>
  <c r="I589" i="1"/>
  <c r="E590" i="1" l="1"/>
  <c r="D590" i="1"/>
  <c r="M590" i="1" l="1"/>
  <c r="L590" i="1"/>
  <c r="K590" i="1"/>
  <c r="R590" i="1" s="1"/>
  <c r="N590" i="1"/>
  <c r="P590" i="1" s="1"/>
  <c r="J590" i="1"/>
  <c r="G590" i="1"/>
  <c r="D591" i="1" l="1"/>
  <c r="E591" i="1"/>
  <c r="O590" i="1"/>
  <c r="I590" i="1"/>
  <c r="J591" i="1" l="1"/>
  <c r="G591" i="1"/>
  <c r="N591" i="1"/>
  <c r="M591" i="1"/>
  <c r="K591" i="1"/>
  <c r="L591" i="1"/>
  <c r="O591" i="1" l="1"/>
  <c r="I591" i="1"/>
  <c r="R591" i="1"/>
  <c r="P591" i="1"/>
  <c r="D592" i="1" l="1"/>
  <c r="E592" i="1"/>
  <c r="G592" i="1" l="1"/>
  <c r="J592" i="1"/>
  <c r="P592" i="1"/>
  <c r="L592" i="1"/>
  <c r="K592" i="1"/>
  <c r="N592" i="1"/>
  <c r="M592" i="1"/>
  <c r="E593" i="1" l="1"/>
  <c r="D593" i="1"/>
  <c r="R592" i="1"/>
  <c r="I592" i="1"/>
  <c r="O592" i="1"/>
  <c r="G593" i="1" l="1"/>
  <c r="J593" i="1"/>
  <c r="N593" i="1"/>
  <c r="M593" i="1"/>
  <c r="L593" i="1"/>
  <c r="K593" i="1"/>
  <c r="O593" i="1" l="1"/>
  <c r="I593" i="1"/>
  <c r="R593" i="1"/>
  <c r="P593" i="1"/>
  <c r="D594" i="1" l="1"/>
  <c r="E594" i="1"/>
  <c r="M594" i="1" l="1"/>
  <c r="L594" i="1"/>
  <c r="N594" i="1"/>
  <c r="K594" i="1"/>
  <c r="G594" i="1"/>
  <c r="J594" i="1"/>
  <c r="I594" i="1" l="1"/>
  <c r="O594" i="1"/>
  <c r="R594" i="1"/>
  <c r="P594" i="1"/>
  <c r="E595" i="1" l="1"/>
  <c r="D595" i="1"/>
  <c r="K595" i="1" l="1"/>
  <c r="L595" i="1"/>
  <c r="M595" i="1"/>
  <c r="N595" i="1"/>
  <c r="J595" i="1"/>
  <c r="G595" i="1"/>
  <c r="P595" i="1"/>
  <c r="E596" i="1" l="1"/>
  <c r="D596" i="1"/>
  <c r="I595" i="1"/>
  <c r="O595" i="1"/>
  <c r="R595" i="1"/>
  <c r="L596" i="1" l="1"/>
  <c r="K596" i="1"/>
  <c r="N596" i="1"/>
  <c r="M596" i="1"/>
  <c r="G596" i="1"/>
  <c r="J596" i="1"/>
  <c r="P596" i="1"/>
  <c r="R596" i="1" l="1"/>
  <c r="D597" i="1"/>
  <c r="E597" i="1"/>
  <c r="O596" i="1"/>
  <c r="I596" i="1"/>
  <c r="J597" i="1" l="1"/>
  <c r="G597" i="1"/>
  <c r="M597" i="1"/>
  <c r="L597" i="1"/>
  <c r="N597" i="1"/>
  <c r="K597" i="1"/>
  <c r="R597" i="1" l="1"/>
  <c r="I597" i="1"/>
  <c r="O597" i="1"/>
  <c r="P597" i="1"/>
  <c r="E598" i="1" l="1"/>
  <c r="D598" i="1"/>
  <c r="L598" i="1" l="1"/>
  <c r="M598" i="1"/>
  <c r="N598" i="1"/>
  <c r="K598" i="1"/>
  <c r="J598" i="1"/>
  <c r="G598" i="1"/>
  <c r="P598" i="1"/>
  <c r="D599" i="1" l="1"/>
  <c r="E599" i="1"/>
  <c r="O598" i="1"/>
  <c r="I598" i="1"/>
  <c r="R598" i="1"/>
  <c r="G599" i="1" l="1"/>
  <c r="J599" i="1"/>
  <c r="L599" i="1"/>
  <c r="M599" i="1"/>
  <c r="K599" i="1"/>
  <c r="N599" i="1"/>
  <c r="P599" i="1" s="1"/>
  <c r="R599" i="1" l="1"/>
  <c r="D600" i="1"/>
  <c r="K600" i="1" s="1"/>
  <c r="E600" i="1"/>
  <c r="J600" i="1" s="1"/>
  <c r="I599" i="1"/>
  <c r="O599" i="1"/>
  <c r="G600" i="1"/>
  <c r="M600" i="1"/>
  <c r="N600" i="1" l="1"/>
  <c r="L600" i="1"/>
  <c r="R600" i="1"/>
  <c r="I600" i="1"/>
  <c r="P600" i="1"/>
  <c r="O600" i="1"/>
  <c r="D601" i="1" l="1"/>
  <c r="E601" i="1"/>
  <c r="G601" i="1" l="1"/>
  <c r="J601" i="1"/>
  <c r="L601" i="1"/>
  <c r="K601" i="1"/>
  <c r="M601" i="1"/>
  <c r="N601" i="1"/>
  <c r="I601" i="1" l="1"/>
  <c r="P601" i="1"/>
  <c r="O601" i="1"/>
  <c r="R601" i="1"/>
  <c r="D602" i="1" l="1"/>
  <c r="E602" i="1"/>
  <c r="G602" i="1" l="1"/>
  <c r="J602" i="1"/>
  <c r="L602" i="1"/>
  <c r="M602" i="1"/>
  <c r="N602" i="1"/>
  <c r="K602" i="1"/>
  <c r="R602" i="1" l="1"/>
  <c r="O602" i="1"/>
  <c r="I602" i="1"/>
  <c r="P602" i="1"/>
  <c r="D603" i="1" l="1"/>
  <c r="E603" i="1"/>
  <c r="J603" i="1" l="1"/>
  <c r="G603" i="1"/>
  <c r="N603" i="1"/>
  <c r="P603" i="1" s="1"/>
  <c r="K603" i="1"/>
  <c r="L603" i="1"/>
  <c r="M603" i="1"/>
  <c r="R603" i="1" l="1"/>
  <c r="D604" i="1"/>
  <c r="E604" i="1"/>
  <c r="I603" i="1"/>
  <c r="O603" i="1"/>
  <c r="J604" i="1" l="1"/>
  <c r="G604" i="1"/>
  <c r="N604" i="1"/>
  <c r="L604" i="1"/>
  <c r="M604" i="1"/>
  <c r="K604" i="1"/>
  <c r="R604" i="1" l="1"/>
  <c r="I604" i="1"/>
  <c r="P604" i="1"/>
  <c r="O604" i="1"/>
  <c r="D605" i="1" l="1"/>
  <c r="E605" i="1"/>
  <c r="J605" i="1" l="1"/>
  <c r="G605" i="1"/>
  <c r="N605" i="1"/>
  <c r="M605" i="1"/>
  <c r="K605" i="1"/>
  <c r="L605" i="1"/>
  <c r="I605" i="1" l="1"/>
  <c r="P605" i="1"/>
  <c r="O605" i="1"/>
  <c r="R605" i="1"/>
  <c r="D606" i="1" l="1"/>
  <c r="E606" i="1"/>
  <c r="G606" i="1" l="1"/>
  <c r="J606" i="1"/>
  <c r="L606" i="1"/>
  <c r="M606" i="1"/>
  <c r="N606" i="1"/>
  <c r="P606" i="1" s="1"/>
  <c r="K606" i="1"/>
  <c r="R606" i="1" l="1"/>
  <c r="D607" i="1"/>
  <c r="E607" i="1"/>
  <c r="I606" i="1"/>
  <c r="O606" i="1"/>
  <c r="G607" i="1" l="1"/>
  <c r="J607" i="1"/>
  <c r="N607" i="1"/>
  <c r="L607" i="1"/>
  <c r="K607" i="1"/>
  <c r="M607" i="1"/>
  <c r="I607" i="1" l="1"/>
  <c r="O607" i="1"/>
  <c r="P607" i="1"/>
  <c r="R607" i="1"/>
  <c r="D608" i="1" l="1"/>
  <c r="E608" i="1"/>
  <c r="G608" i="1" l="1"/>
  <c r="J608" i="1"/>
  <c r="M608" i="1"/>
  <c r="L608" i="1"/>
  <c r="K608" i="1"/>
  <c r="N608" i="1"/>
  <c r="O608" i="1" l="1"/>
  <c r="I608" i="1"/>
  <c r="R608" i="1"/>
  <c r="P608" i="1"/>
  <c r="D609" i="1" l="1"/>
  <c r="E609" i="1"/>
  <c r="G609" i="1" l="1"/>
  <c r="J609" i="1"/>
  <c r="P609" i="1"/>
  <c r="M609" i="1"/>
  <c r="L609" i="1"/>
  <c r="N609" i="1"/>
  <c r="K609" i="1"/>
  <c r="D610" i="1" l="1"/>
  <c r="E610" i="1"/>
  <c r="R609" i="1"/>
  <c r="I609" i="1"/>
  <c r="O609" i="1"/>
  <c r="J610" i="1" l="1"/>
  <c r="G610" i="1"/>
  <c r="P610" i="1"/>
  <c r="L610" i="1"/>
  <c r="M610" i="1"/>
  <c r="N610" i="1"/>
  <c r="K610" i="1"/>
  <c r="R610" i="1" l="1"/>
  <c r="I610" i="1"/>
  <c r="O610" i="1"/>
  <c r="D611" i="1"/>
  <c r="E611" i="1"/>
  <c r="N611" i="1" l="1"/>
  <c r="L611" i="1"/>
  <c r="M611" i="1"/>
  <c r="K611" i="1"/>
  <c r="G611" i="1"/>
  <c r="J611" i="1"/>
  <c r="P611" i="1"/>
  <c r="R611" i="1" l="1"/>
  <c r="D612" i="1"/>
  <c r="E612" i="1"/>
  <c r="I611" i="1"/>
  <c r="O611" i="1"/>
  <c r="J612" i="1" l="1"/>
  <c r="G612" i="1"/>
  <c r="L612" i="1"/>
  <c r="N612" i="1"/>
  <c r="M612" i="1"/>
  <c r="K612" i="1"/>
  <c r="I612" i="1" l="1"/>
  <c r="O612" i="1"/>
  <c r="R612" i="1"/>
  <c r="P612" i="1"/>
  <c r="D613" i="1" l="1"/>
  <c r="E613" i="1"/>
  <c r="G613" i="1" l="1"/>
  <c r="J613" i="1"/>
  <c r="M613" i="1"/>
  <c r="L613" i="1"/>
  <c r="K613" i="1"/>
  <c r="N613" i="1"/>
  <c r="I613" i="1" l="1"/>
  <c r="O613" i="1"/>
  <c r="P613" i="1"/>
  <c r="R613" i="1"/>
  <c r="D614" i="1" l="1"/>
  <c r="E614" i="1"/>
  <c r="G614" i="1" l="1"/>
  <c r="J614" i="1"/>
  <c r="P614" i="1"/>
  <c r="K614" i="1"/>
  <c r="N614" i="1"/>
  <c r="L614" i="1"/>
  <c r="M614" i="1"/>
  <c r="R614" i="1" l="1"/>
  <c r="D615" i="1"/>
  <c r="E615" i="1"/>
  <c r="I614" i="1"/>
  <c r="O614" i="1"/>
  <c r="G615" i="1" l="1"/>
  <c r="J615" i="1"/>
  <c r="N615" i="1"/>
  <c r="L615" i="1"/>
  <c r="K615" i="1"/>
  <c r="M615" i="1"/>
  <c r="I615" i="1" l="1"/>
  <c r="O615" i="1"/>
  <c r="P615" i="1"/>
  <c r="R615" i="1"/>
  <c r="D616" i="1" l="1"/>
  <c r="E616" i="1"/>
  <c r="G616" i="1" l="1"/>
  <c r="J616" i="1"/>
  <c r="M616" i="1"/>
  <c r="L616" i="1"/>
  <c r="K616" i="1"/>
  <c r="N616" i="1"/>
  <c r="P616" i="1" s="1"/>
  <c r="D617" i="1" l="1"/>
  <c r="E617" i="1"/>
  <c r="R616" i="1"/>
  <c r="I616" i="1"/>
  <c r="O616" i="1"/>
  <c r="G617" i="1" l="1"/>
  <c r="J617" i="1"/>
  <c r="M617" i="1"/>
  <c r="K617" i="1"/>
  <c r="L617" i="1"/>
  <c r="N617" i="1"/>
  <c r="P617" i="1" s="1"/>
  <c r="R617" i="1" l="1"/>
  <c r="D618" i="1"/>
  <c r="E618" i="1"/>
  <c r="O617" i="1"/>
  <c r="I617" i="1"/>
  <c r="J618" i="1" l="1"/>
  <c r="G618" i="1"/>
  <c r="P618" i="1"/>
  <c r="L618" i="1"/>
  <c r="M618" i="1"/>
  <c r="N618" i="1"/>
  <c r="K618" i="1"/>
  <c r="R618" i="1" l="1"/>
  <c r="O618" i="1"/>
  <c r="I618" i="1"/>
  <c r="D619" i="1"/>
  <c r="E619" i="1"/>
  <c r="M619" i="1" l="1"/>
  <c r="K619" i="1"/>
  <c r="N619" i="1"/>
  <c r="L619" i="1"/>
  <c r="G619" i="1"/>
  <c r="J619" i="1"/>
  <c r="P619" i="1"/>
  <c r="D620" i="1" l="1"/>
  <c r="E620" i="1"/>
  <c r="R619" i="1"/>
  <c r="I619" i="1"/>
  <c r="O619" i="1"/>
  <c r="G620" i="1" l="1"/>
  <c r="J620" i="1"/>
  <c r="M620" i="1"/>
  <c r="L620" i="1"/>
  <c r="K620" i="1"/>
  <c r="N620" i="1"/>
  <c r="P620" i="1" s="1"/>
  <c r="D621" i="1" l="1"/>
  <c r="E621" i="1"/>
  <c r="R620" i="1"/>
  <c r="O620" i="1"/>
  <c r="I620" i="1"/>
  <c r="G621" i="1" l="1"/>
  <c r="P621" i="1"/>
  <c r="J621" i="1"/>
  <c r="K621" i="1"/>
  <c r="N621" i="1"/>
  <c r="L621" i="1"/>
  <c r="M621" i="1"/>
  <c r="R621" i="1" l="1"/>
  <c r="D622" i="1"/>
  <c r="E622" i="1"/>
  <c r="O621" i="1"/>
  <c r="I621" i="1"/>
  <c r="G622" i="1" l="1"/>
  <c r="J622" i="1"/>
  <c r="N622" i="1"/>
  <c r="M622" i="1"/>
  <c r="K622" i="1"/>
  <c r="L622" i="1"/>
  <c r="R622" i="1" l="1"/>
  <c r="I622" i="1"/>
  <c r="P622" i="1"/>
  <c r="O622" i="1"/>
  <c r="D623" i="1" l="1"/>
  <c r="E623" i="1"/>
  <c r="J623" i="1" l="1"/>
  <c r="G623" i="1"/>
  <c r="M623" i="1"/>
  <c r="L623" i="1"/>
  <c r="K623" i="1"/>
  <c r="N623" i="1"/>
  <c r="I623" i="1" l="1"/>
  <c r="O623" i="1"/>
  <c r="P623" i="1"/>
  <c r="R623" i="1"/>
  <c r="D624" i="1" l="1"/>
  <c r="E624" i="1"/>
  <c r="G624" i="1" l="1"/>
  <c r="J624" i="1"/>
  <c r="L624" i="1"/>
  <c r="K624" i="1"/>
  <c r="N624" i="1"/>
  <c r="M624" i="1"/>
  <c r="R624" i="1" l="1"/>
  <c r="P624" i="1"/>
  <c r="I624" i="1"/>
  <c r="O624" i="1"/>
  <c r="D625" i="1" l="1"/>
  <c r="E625" i="1"/>
  <c r="G625" i="1" l="1"/>
  <c r="J625" i="1"/>
  <c r="K625" i="1"/>
  <c r="M625" i="1"/>
  <c r="N625" i="1"/>
  <c r="L625" i="1"/>
  <c r="R625" i="1" l="1"/>
  <c r="O625" i="1"/>
  <c r="I625" i="1"/>
  <c r="P625" i="1"/>
  <c r="D626" i="1" l="1"/>
  <c r="E626" i="1"/>
  <c r="J626" i="1" l="1"/>
  <c r="G626" i="1"/>
  <c r="N626" i="1"/>
  <c r="P626" i="1" s="1"/>
  <c r="L626" i="1"/>
  <c r="K626" i="1"/>
  <c r="M626" i="1"/>
  <c r="D627" i="1" l="1"/>
  <c r="E627" i="1"/>
  <c r="I626" i="1"/>
  <c r="O626" i="1"/>
  <c r="R626" i="1"/>
  <c r="G627" i="1" l="1"/>
  <c r="J627" i="1"/>
  <c r="N627" i="1"/>
  <c r="P627" i="1" s="1"/>
  <c r="M627" i="1"/>
  <c r="L627" i="1"/>
  <c r="K627" i="1"/>
  <c r="R627" i="1" l="1"/>
  <c r="D628" i="1"/>
  <c r="E628" i="1"/>
  <c r="I627" i="1"/>
  <c r="O627" i="1"/>
  <c r="K628" i="1" l="1"/>
  <c r="L628" i="1"/>
  <c r="N628" i="1"/>
  <c r="P628" i="1" s="1"/>
  <c r="M628" i="1"/>
  <c r="G628" i="1"/>
  <c r="J628" i="1"/>
  <c r="D629" i="1" l="1"/>
  <c r="E629" i="1"/>
  <c r="O628" i="1"/>
  <c r="I628" i="1"/>
  <c r="R628" i="1"/>
  <c r="G629" i="1" l="1"/>
  <c r="J629" i="1"/>
  <c r="N629" i="1"/>
  <c r="P629" i="1" s="1"/>
  <c r="K629" i="1"/>
  <c r="L629" i="1"/>
  <c r="M629" i="1"/>
  <c r="R629" i="1" l="1"/>
  <c r="D630" i="1"/>
  <c r="E630" i="1"/>
  <c r="I629" i="1"/>
  <c r="O629" i="1"/>
  <c r="G630" i="1" l="1"/>
  <c r="J630" i="1"/>
  <c r="M630" i="1"/>
  <c r="L630" i="1"/>
  <c r="N630" i="1"/>
  <c r="K630" i="1"/>
  <c r="R630" i="1" l="1"/>
  <c r="P630" i="1"/>
  <c r="I630" i="1"/>
  <c r="O630" i="1"/>
  <c r="D631" i="1" l="1"/>
  <c r="E631" i="1"/>
  <c r="J631" i="1" l="1"/>
  <c r="G631" i="1"/>
  <c r="N631" i="1"/>
  <c r="L631" i="1"/>
  <c r="K631" i="1"/>
  <c r="M631" i="1"/>
  <c r="O631" i="1" l="1"/>
  <c r="I631" i="1"/>
  <c r="P631" i="1"/>
  <c r="R631" i="1"/>
  <c r="D632" i="1" l="1"/>
  <c r="E632" i="1"/>
  <c r="J632" i="1" l="1"/>
  <c r="G632" i="1"/>
  <c r="K632" i="1"/>
  <c r="M632" i="1"/>
  <c r="L632" i="1"/>
  <c r="N632" i="1"/>
  <c r="O632" i="1" l="1"/>
  <c r="P632" i="1"/>
  <c r="I632" i="1"/>
  <c r="R632" i="1"/>
  <c r="D633" i="1" l="1"/>
  <c r="E633" i="1"/>
  <c r="J633" i="1" l="1"/>
  <c r="G633" i="1"/>
  <c r="P633" i="1"/>
  <c r="M633" i="1"/>
  <c r="N633" i="1"/>
  <c r="K633" i="1"/>
  <c r="L633" i="1"/>
  <c r="O633" i="1" l="1"/>
  <c r="I633" i="1"/>
  <c r="D634" i="1"/>
  <c r="E634" i="1"/>
  <c r="R633" i="1"/>
  <c r="G634" i="1" l="1"/>
  <c r="J634" i="1"/>
  <c r="L634" i="1"/>
  <c r="K634" i="1"/>
  <c r="N634" i="1"/>
  <c r="P634" i="1" s="1"/>
  <c r="M634" i="1"/>
  <c r="R634" i="1" l="1"/>
  <c r="D635" i="1"/>
  <c r="E635" i="1"/>
  <c r="O634" i="1"/>
  <c r="I634" i="1"/>
  <c r="J635" i="1" l="1"/>
  <c r="G635" i="1"/>
  <c r="K635" i="1"/>
  <c r="M635" i="1"/>
  <c r="N635" i="1"/>
  <c r="L635" i="1"/>
  <c r="R635" i="1" l="1"/>
  <c r="P635" i="1"/>
  <c r="I635" i="1"/>
  <c r="O635" i="1"/>
  <c r="D636" i="1" l="1"/>
  <c r="E636" i="1"/>
  <c r="G636" i="1" l="1"/>
  <c r="J636" i="1"/>
  <c r="P636" i="1"/>
  <c r="L636" i="1"/>
  <c r="K636" i="1"/>
  <c r="N636" i="1"/>
  <c r="M636" i="1"/>
  <c r="D637" i="1" l="1"/>
  <c r="E637" i="1"/>
  <c r="R636" i="1"/>
  <c r="O636" i="1"/>
  <c r="I636" i="1"/>
  <c r="G637" i="1" l="1"/>
  <c r="J637" i="1"/>
  <c r="M637" i="1"/>
  <c r="N637" i="1"/>
  <c r="L637" i="1"/>
  <c r="K637" i="1"/>
  <c r="P637" i="1" l="1"/>
  <c r="D638" i="1" s="1"/>
  <c r="E638" i="1"/>
  <c r="R637" i="1"/>
  <c r="O637" i="1"/>
  <c r="I637" i="1"/>
  <c r="J638" i="1" l="1"/>
  <c r="G638" i="1"/>
  <c r="K638" i="1"/>
  <c r="M638" i="1"/>
  <c r="L638" i="1"/>
  <c r="N638" i="1"/>
  <c r="I638" i="1" l="1"/>
  <c r="O638" i="1"/>
  <c r="R638" i="1"/>
  <c r="P638" i="1"/>
  <c r="D639" i="1" l="1"/>
  <c r="E639" i="1"/>
  <c r="J639" i="1" l="1"/>
  <c r="G639" i="1"/>
  <c r="K639" i="1"/>
  <c r="N639" i="1"/>
  <c r="L639" i="1"/>
  <c r="M639" i="1"/>
  <c r="R639" i="1" l="1"/>
  <c r="P639" i="1"/>
  <c r="O639" i="1"/>
  <c r="I639" i="1"/>
  <c r="D640" i="1" l="1"/>
  <c r="E640" i="1"/>
  <c r="J640" i="1" l="1"/>
  <c r="G640" i="1"/>
  <c r="N640" i="1"/>
  <c r="P640" i="1" s="1"/>
  <c r="L640" i="1"/>
  <c r="K640" i="1"/>
  <c r="M640" i="1"/>
  <c r="D641" i="1" l="1"/>
  <c r="E641" i="1"/>
  <c r="O640" i="1"/>
  <c r="I640" i="1"/>
  <c r="R640" i="1"/>
  <c r="G641" i="1" l="1"/>
  <c r="J641" i="1"/>
  <c r="K641" i="1"/>
  <c r="M641" i="1"/>
  <c r="N641" i="1"/>
  <c r="P641" i="1" s="1"/>
  <c r="L641" i="1"/>
  <c r="R641" i="1" l="1"/>
  <c r="D642" i="1"/>
  <c r="E642" i="1"/>
  <c r="I641" i="1"/>
  <c r="O641" i="1"/>
  <c r="G642" i="1" l="1"/>
  <c r="J642" i="1"/>
  <c r="M642" i="1"/>
  <c r="L642" i="1"/>
  <c r="N642" i="1"/>
  <c r="K642" i="1"/>
  <c r="P642" i="1" l="1"/>
  <c r="E643" i="1" s="1"/>
  <c r="R642" i="1"/>
  <c r="O642" i="1"/>
  <c r="I642" i="1"/>
  <c r="D643" i="1" l="1"/>
  <c r="K643" i="1" s="1"/>
  <c r="J643" i="1"/>
  <c r="G643" i="1"/>
  <c r="M643" i="1" l="1"/>
  <c r="N643" i="1"/>
  <c r="P643" i="1" s="1"/>
  <c r="D644" i="1" s="1"/>
  <c r="L643" i="1"/>
  <c r="R643" i="1" s="1"/>
  <c r="I643" i="1"/>
  <c r="E644" i="1" l="1"/>
  <c r="J644" i="1" s="1"/>
  <c r="O643" i="1"/>
  <c r="N644" i="1"/>
  <c r="L644" i="1"/>
  <c r="K644" i="1"/>
  <c r="M644" i="1"/>
  <c r="G644" i="1"/>
  <c r="R644" i="1" l="1"/>
  <c r="P644" i="1"/>
  <c r="O644" i="1"/>
  <c r="I644" i="1"/>
  <c r="D645" i="1" l="1"/>
  <c r="E645" i="1"/>
  <c r="J645" i="1" l="1"/>
  <c r="G645" i="1"/>
  <c r="N645" i="1"/>
  <c r="K645" i="1"/>
  <c r="L645" i="1"/>
  <c r="M645" i="1"/>
  <c r="R645" i="1" l="1"/>
  <c r="I645" i="1"/>
  <c r="O645" i="1"/>
  <c r="P645" i="1"/>
  <c r="D646" i="1" l="1"/>
  <c r="E646" i="1"/>
  <c r="G646" i="1" l="1"/>
  <c r="J646" i="1"/>
  <c r="P646" i="1"/>
  <c r="M646" i="1"/>
  <c r="N646" i="1"/>
  <c r="L646" i="1"/>
  <c r="K646" i="1"/>
  <c r="R646" i="1" l="1"/>
  <c r="D647" i="1"/>
  <c r="E647" i="1"/>
  <c r="O646" i="1"/>
  <c r="I646" i="1"/>
  <c r="K647" i="1" l="1"/>
  <c r="L647" i="1"/>
  <c r="N647" i="1"/>
  <c r="M647" i="1"/>
  <c r="J647" i="1"/>
  <c r="G647" i="1"/>
  <c r="I647" i="1" l="1"/>
  <c r="P647" i="1"/>
  <c r="O647" i="1"/>
  <c r="R647" i="1"/>
  <c r="D648" i="1" l="1"/>
  <c r="E648" i="1"/>
  <c r="G648" i="1" l="1"/>
  <c r="J648" i="1"/>
  <c r="L648" i="1"/>
  <c r="K648" i="1"/>
  <c r="M648" i="1"/>
  <c r="N648" i="1"/>
  <c r="R648" i="1" l="1"/>
  <c r="O648" i="1"/>
  <c r="I648" i="1"/>
  <c r="P648" i="1"/>
  <c r="D649" i="1" l="1"/>
  <c r="E649" i="1"/>
  <c r="G649" i="1" l="1"/>
  <c r="J649" i="1"/>
  <c r="K649" i="1"/>
  <c r="L649" i="1"/>
  <c r="N649" i="1"/>
  <c r="M649" i="1"/>
  <c r="R649" i="1" l="1"/>
  <c r="I649" i="1"/>
  <c r="P649" i="1"/>
  <c r="O649" i="1"/>
  <c r="D650" i="1" l="1"/>
  <c r="E650" i="1"/>
  <c r="J650" i="1" l="1"/>
  <c r="G650" i="1"/>
  <c r="M650" i="1"/>
  <c r="L650" i="1"/>
  <c r="K650" i="1"/>
  <c r="N650" i="1"/>
  <c r="P650" i="1" s="1"/>
  <c r="D651" i="1" l="1"/>
  <c r="E651" i="1"/>
  <c r="I650" i="1"/>
  <c r="O650" i="1"/>
  <c r="R650" i="1"/>
  <c r="J651" i="1" l="1"/>
  <c r="G651" i="1"/>
  <c r="N651" i="1"/>
  <c r="K651" i="1"/>
  <c r="M651" i="1"/>
  <c r="L651" i="1"/>
  <c r="R651" i="1" l="1"/>
  <c r="O651" i="1"/>
  <c r="I651" i="1"/>
  <c r="P651" i="1"/>
  <c r="D652" i="1" l="1"/>
  <c r="E652" i="1"/>
  <c r="G652" i="1" l="1"/>
  <c r="J652" i="1"/>
  <c r="N652" i="1"/>
  <c r="L652" i="1"/>
  <c r="M652" i="1"/>
  <c r="K652" i="1"/>
  <c r="R652" i="1" l="1"/>
  <c r="P652" i="1"/>
  <c r="O652" i="1"/>
  <c r="I652" i="1"/>
  <c r="D653" i="1" l="1"/>
  <c r="E653" i="1"/>
  <c r="J653" i="1" l="1"/>
  <c r="G653" i="1"/>
  <c r="L653" i="1"/>
  <c r="N653" i="1"/>
  <c r="K653" i="1"/>
  <c r="M653" i="1"/>
  <c r="I653" i="1" l="1"/>
  <c r="O653" i="1"/>
  <c r="P653" i="1"/>
  <c r="R653" i="1"/>
  <c r="D654" i="1" l="1"/>
  <c r="E654" i="1"/>
  <c r="J654" i="1" l="1"/>
  <c r="G654" i="1"/>
  <c r="M654" i="1"/>
  <c r="N654" i="1"/>
  <c r="L654" i="1"/>
  <c r="K654" i="1"/>
  <c r="I654" i="1" l="1"/>
  <c r="O654" i="1"/>
  <c r="P654" i="1"/>
  <c r="R654" i="1"/>
  <c r="D655" i="1" l="1"/>
  <c r="E655" i="1"/>
  <c r="J655" i="1" l="1"/>
  <c r="G655" i="1"/>
  <c r="K655" i="1"/>
  <c r="M655" i="1"/>
  <c r="N655" i="1"/>
  <c r="L655" i="1"/>
  <c r="R655" i="1" l="1"/>
  <c r="O655" i="1"/>
  <c r="I655" i="1"/>
  <c r="P655" i="1"/>
  <c r="D656" i="1" l="1"/>
  <c r="E656" i="1"/>
  <c r="G656" i="1" l="1"/>
  <c r="J656" i="1"/>
  <c r="L656" i="1"/>
  <c r="M656" i="1"/>
  <c r="K656" i="1"/>
  <c r="N656" i="1"/>
  <c r="P656" i="1" s="1"/>
  <c r="D657" i="1" l="1"/>
  <c r="E657" i="1"/>
  <c r="R656" i="1"/>
  <c r="I656" i="1"/>
  <c r="O656" i="1"/>
  <c r="J657" i="1" l="1"/>
  <c r="G657" i="1"/>
  <c r="L657" i="1"/>
  <c r="N657" i="1"/>
  <c r="M657" i="1"/>
  <c r="K657" i="1"/>
  <c r="P657" i="1" l="1"/>
  <c r="D658" i="1" s="1"/>
  <c r="O657" i="1"/>
  <c r="I657" i="1"/>
  <c r="R657" i="1"/>
  <c r="E658" i="1" l="1"/>
  <c r="J658" i="1"/>
  <c r="G658" i="1"/>
  <c r="L658" i="1"/>
  <c r="N658" i="1"/>
  <c r="M658" i="1"/>
  <c r="K658" i="1"/>
  <c r="P658" i="1" l="1"/>
  <c r="R658" i="1"/>
  <c r="I658" i="1"/>
  <c r="O658" i="1"/>
  <c r="D659" i="1"/>
  <c r="E659" i="1"/>
  <c r="M659" i="1" l="1"/>
  <c r="N659" i="1"/>
  <c r="K659" i="1"/>
  <c r="L659" i="1"/>
  <c r="G659" i="1"/>
  <c r="J659" i="1"/>
  <c r="P659" i="1"/>
  <c r="R659" i="1" l="1"/>
  <c r="D660" i="1"/>
  <c r="E660" i="1"/>
  <c r="O659" i="1"/>
  <c r="I659" i="1"/>
  <c r="N660" i="1" l="1"/>
  <c r="M660" i="1"/>
  <c r="L660" i="1"/>
  <c r="K660" i="1"/>
  <c r="G660" i="1"/>
  <c r="J660" i="1"/>
  <c r="P660" i="1"/>
  <c r="R660" i="1" l="1"/>
  <c r="D661" i="1"/>
  <c r="E661" i="1"/>
  <c r="I660" i="1"/>
  <c r="O660" i="1"/>
  <c r="J661" i="1" l="1"/>
  <c r="G661" i="1"/>
  <c r="P661" i="1"/>
  <c r="L661" i="1"/>
  <c r="M661" i="1"/>
  <c r="N661" i="1"/>
  <c r="K661" i="1"/>
  <c r="R661" i="1" l="1"/>
  <c r="O661" i="1"/>
  <c r="I661" i="1"/>
  <c r="D662" i="1"/>
  <c r="E662" i="1"/>
  <c r="M662" i="1" l="1"/>
  <c r="K662" i="1"/>
  <c r="N662" i="1"/>
  <c r="L662" i="1"/>
  <c r="G662" i="1"/>
  <c r="J662" i="1"/>
  <c r="R662" i="1" l="1"/>
  <c r="O662" i="1"/>
  <c r="I662" i="1"/>
  <c r="P662" i="1"/>
  <c r="D663" i="1" l="1"/>
  <c r="E663" i="1"/>
  <c r="G663" i="1" l="1"/>
  <c r="J663" i="1"/>
  <c r="M663" i="1"/>
  <c r="L663" i="1"/>
  <c r="K663" i="1"/>
  <c r="N663" i="1"/>
  <c r="R663" i="1" l="1"/>
  <c r="O663" i="1"/>
  <c r="I663" i="1"/>
  <c r="P663" i="1"/>
  <c r="D664" i="1" l="1"/>
  <c r="E664" i="1"/>
  <c r="G664" i="1" l="1"/>
  <c r="J664" i="1"/>
  <c r="P664" i="1"/>
  <c r="K664" i="1"/>
  <c r="N664" i="1"/>
  <c r="M664" i="1"/>
  <c r="L664" i="1"/>
  <c r="R664" i="1" l="1"/>
  <c r="D665" i="1"/>
  <c r="E665" i="1"/>
  <c r="I664" i="1"/>
  <c r="O664" i="1"/>
  <c r="J665" i="1" l="1"/>
  <c r="G665" i="1"/>
  <c r="K665" i="1"/>
  <c r="M665" i="1"/>
  <c r="L665" i="1"/>
  <c r="N665" i="1"/>
  <c r="R665" i="1" l="1"/>
  <c r="I665" i="1"/>
  <c r="O665" i="1"/>
  <c r="P665" i="1"/>
  <c r="D666" i="1" l="1"/>
  <c r="E666" i="1"/>
  <c r="J666" i="1" l="1"/>
  <c r="G666" i="1"/>
  <c r="P666" i="1"/>
  <c r="L666" i="1"/>
  <c r="K666" i="1"/>
  <c r="N666" i="1"/>
  <c r="M666" i="1"/>
  <c r="O666" i="1" l="1"/>
  <c r="I666" i="1"/>
  <c r="D667" i="1"/>
  <c r="E667" i="1"/>
  <c r="R666" i="1"/>
  <c r="J667" i="1" l="1"/>
  <c r="G667" i="1"/>
  <c r="M667" i="1"/>
  <c r="N667" i="1"/>
  <c r="L667" i="1"/>
  <c r="K667" i="1"/>
  <c r="P667" i="1" l="1"/>
  <c r="D668" i="1" s="1"/>
  <c r="E668" i="1"/>
  <c r="I667" i="1"/>
  <c r="O667" i="1"/>
  <c r="R667" i="1"/>
  <c r="G668" i="1" l="1"/>
  <c r="J668" i="1"/>
  <c r="L668" i="1"/>
  <c r="M668" i="1"/>
  <c r="K668" i="1"/>
  <c r="N668" i="1"/>
  <c r="P668" i="1" s="1"/>
  <c r="D669" i="1" l="1"/>
  <c r="E669" i="1"/>
  <c r="R668" i="1"/>
  <c r="I668" i="1"/>
  <c r="O668" i="1"/>
  <c r="J669" i="1" l="1"/>
  <c r="G669" i="1"/>
  <c r="L669" i="1"/>
  <c r="N669" i="1"/>
  <c r="M669" i="1"/>
  <c r="K669" i="1"/>
  <c r="O669" i="1" l="1"/>
  <c r="I669" i="1"/>
  <c r="R669" i="1"/>
  <c r="P669" i="1"/>
  <c r="D670" i="1" l="1"/>
  <c r="E670" i="1"/>
  <c r="J670" i="1" l="1"/>
  <c r="G670" i="1"/>
  <c r="K670" i="1"/>
  <c r="M670" i="1"/>
  <c r="N670" i="1"/>
  <c r="L670" i="1"/>
  <c r="I670" i="1" l="1"/>
  <c r="O670" i="1"/>
  <c r="R670" i="1"/>
  <c r="P670" i="1"/>
  <c r="D671" i="1" l="1"/>
  <c r="E671" i="1"/>
  <c r="G671" i="1" l="1"/>
  <c r="J671" i="1"/>
  <c r="M671" i="1"/>
  <c r="K671" i="1"/>
  <c r="L671" i="1"/>
  <c r="N671" i="1"/>
  <c r="P671" i="1" s="1"/>
  <c r="D672" i="1" l="1"/>
  <c r="E672" i="1"/>
  <c r="R671" i="1"/>
  <c r="O671" i="1"/>
  <c r="I671" i="1"/>
  <c r="G672" i="1" l="1"/>
  <c r="J672" i="1"/>
  <c r="P672" i="1"/>
  <c r="K672" i="1"/>
  <c r="N672" i="1"/>
  <c r="L672" i="1"/>
  <c r="M672" i="1"/>
  <c r="R672" i="1" l="1"/>
  <c r="D673" i="1"/>
  <c r="E673" i="1"/>
  <c r="I672" i="1"/>
  <c r="O672" i="1"/>
  <c r="J673" i="1" l="1"/>
  <c r="G673" i="1"/>
  <c r="N673" i="1"/>
  <c r="P673" i="1" s="1"/>
  <c r="M673" i="1"/>
  <c r="L673" i="1"/>
  <c r="K673" i="1"/>
  <c r="R673" i="1" l="1"/>
  <c r="D674" i="1"/>
  <c r="E674" i="1"/>
  <c r="O673" i="1"/>
  <c r="I673" i="1"/>
  <c r="J674" i="1" l="1"/>
  <c r="G674" i="1"/>
  <c r="K674" i="1"/>
  <c r="L674" i="1"/>
  <c r="N674" i="1"/>
  <c r="M674" i="1"/>
  <c r="R674" i="1" l="1"/>
  <c r="O674" i="1"/>
  <c r="I674" i="1"/>
  <c r="P674" i="1"/>
  <c r="D675" i="1" l="1"/>
  <c r="E675" i="1"/>
  <c r="G675" i="1" l="1"/>
  <c r="J675" i="1"/>
  <c r="K675" i="1"/>
  <c r="L675" i="1"/>
  <c r="M675" i="1"/>
  <c r="N675" i="1"/>
  <c r="P675" i="1" s="1"/>
  <c r="R675" i="1" l="1"/>
  <c r="D676" i="1"/>
  <c r="E676" i="1"/>
  <c r="I675" i="1"/>
  <c r="O675" i="1"/>
  <c r="K676" i="1" l="1"/>
  <c r="N676" i="1"/>
  <c r="L676" i="1"/>
  <c r="M676" i="1"/>
  <c r="J676" i="1"/>
  <c r="G676" i="1"/>
  <c r="I676" i="1" l="1"/>
  <c r="O676" i="1"/>
  <c r="P676" i="1"/>
  <c r="R676" i="1"/>
  <c r="D677" i="1" l="1"/>
  <c r="E677" i="1"/>
  <c r="J677" i="1" l="1"/>
  <c r="G677" i="1"/>
  <c r="P677" i="1"/>
  <c r="L677" i="1"/>
  <c r="N677" i="1"/>
  <c r="M677" i="1"/>
  <c r="K677" i="1"/>
  <c r="R677" i="1" l="1"/>
  <c r="I677" i="1"/>
  <c r="O677" i="1"/>
  <c r="D678" i="1"/>
  <c r="E678" i="1"/>
  <c r="N678" i="1" l="1"/>
  <c r="K678" i="1"/>
  <c r="M678" i="1"/>
  <c r="L678" i="1"/>
  <c r="J678" i="1"/>
  <c r="G678" i="1"/>
  <c r="P678" i="1" s="1"/>
  <c r="R678" i="1" l="1"/>
  <c r="D679" i="1"/>
  <c r="E679" i="1"/>
  <c r="I678" i="1"/>
  <c r="O678" i="1"/>
  <c r="J679" i="1" l="1"/>
  <c r="G679" i="1"/>
  <c r="L679" i="1"/>
  <c r="N679" i="1"/>
  <c r="M679" i="1"/>
  <c r="K679" i="1"/>
  <c r="I679" i="1" l="1"/>
  <c r="O679" i="1"/>
  <c r="R679" i="1"/>
  <c r="P679" i="1"/>
  <c r="D680" i="1" l="1"/>
  <c r="E680" i="1"/>
  <c r="J680" i="1" l="1"/>
  <c r="G680" i="1"/>
  <c r="M680" i="1"/>
  <c r="L680" i="1"/>
  <c r="K680" i="1"/>
  <c r="N680" i="1"/>
  <c r="O680" i="1" l="1"/>
  <c r="I680" i="1"/>
  <c r="P680" i="1"/>
  <c r="R680" i="1"/>
  <c r="D681" i="1" l="1"/>
  <c r="E681" i="1"/>
  <c r="G681" i="1" l="1"/>
  <c r="J681" i="1"/>
  <c r="P681" i="1"/>
  <c r="K681" i="1"/>
  <c r="N681" i="1"/>
  <c r="L681" i="1"/>
  <c r="M681" i="1"/>
  <c r="R681" i="1" l="1"/>
  <c r="D682" i="1"/>
  <c r="E682" i="1"/>
  <c r="O681" i="1"/>
  <c r="I681" i="1"/>
  <c r="J682" i="1" l="1"/>
  <c r="G682" i="1"/>
  <c r="L682" i="1"/>
  <c r="K682" i="1"/>
  <c r="M682" i="1"/>
  <c r="N682" i="1"/>
  <c r="P682" i="1" s="1"/>
  <c r="D683" i="1" l="1"/>
  <c r="E683" i="1"/>
  <c r="I682" i="1"/>
  <c r="O682" i="1"/>
  <c r="R682" i="1"/>
  <c r="G683" i="1" l="1"/>
  <c r="J683" i="1"/>
  <c r="M683" i="1"/>
  <c r="K683" i="1"/>
  <c r="L683" i="1"/>
  <c r="N683" i="1"/>
  <c r="R683" i="1" l="1"/>
  <c r="I683" i="1"/>
  <c r="O683" i="1"/>
  <c r="P683" i="1"/>
  <c r="D684" i="1" l="1"/>
  <c r="E684" i="1"/>
  <c r="G684" i="1" l="1"/>
  <c r="J684" i="1"/>
  <c r="L684" i="1"/>
  <c r="M684" i="1"/>
  <c r="K684" i="1"/>
  <c r="N684" i="1"/>
  <c r="R684" i="1" l="1"/>
  <c r="O684" i="1"/>
  <c r="P684" i="1"/>
  <c r="I684" i="1"/>
  <c r="D685" i="1" l="1"/>
  <c r="E685" i="1"/>
  <c r="G685" i="1" l="1"/>
  <c r="J685" i="1"/>
  <c r="K685" i="1"/>
  <c r="L685" i="1"/>
  <c r="N685" i="1"/>
  <c r="M685" i="1"/>
  <c r="R685" i="1" l="1"/>
  <c r="I685" i="1"/>
  <c r="O685" i="1"/>
  <c r="P685" i="1"/>
  <c r="D686" i="1" l="1"/>
  <c r="E686" i="1"/>
  <c r="J686" i="1" l="1"/>
  <c r="G686" i="1"/>
  <c r="N686" i="1"/>
  <c r="L686" i="1"/>
  <c r="K686" i="1"/>
  <c r="M686" i="1"/>
  <c r="O686" i="1" l="1"/>
  <c r="I686" i="1"/>
  <c r="P686" i="1"/>
  <c r="R686" i="1"/>
  <c r="D687" i="1" l="1"/>
  <c r="E687" i="1"/>
  <c r="J687" i="1" l="1"/>
  <c r="G687" i="1"/>
  <c r="M687" i="1"/>
  <c r="N687" i="1"/>
  <c r="L687" i="1"/>
  <c r="K687" i="1"/>
  <c r="R687" i="1" l="1"/>
  <c r="P687" i="1"/>
  <c r="O687" i="1"/>
  <c r="I687" i="1"/>
  <c r="D688" i="1" l="1"/>
  <c r="E688" i="1"/>
  <c r="G688" i="1" l="1"/>
  <c r="J688" i="1"/>
  <c r="L688" i="1"/>
  <c r="M688" i="1"/>
  <c r="K688" i="1"/>
  <c r="N688" i="1"/>
  <c r="P688" i="1" s="1"/>
  <c r="D689" i="1" l="1"/>
  <c r="E689" i="1"/>
  <c r="R688" i="1"/>
  <c r="I688" i="1"/>
  <c r="O688" i="1"/>
  <c r="G689" i="1" l="1"/>
  <c r="J689" i="1"/>
  <c r="M689" i="1"/>
  <c r="L689" i="1"/>
  <c r="N689" i="1"/>
  <c r="K689" i="1"/>
  <c r="R689" i="1" l="1"/>
  <c r="O689" i="1"/>
  <c r="P689" i="1"/>
  <c r="I689" i="1"/>
  <c r="D690" i="1" l="1"/>
  <c r="E690" i="1"/>
  <c r="G690" i="1" l="1"/>
  <c r="J690" i="1"/>
  <c r="I690" i="1" s="1"/>
  <c r="P690" i="1"/>
  <c r="L690" i="1"/>
  <c r="M690" i="1"/>
  <c r="N690" i="1"/>
  <c r="K690" i="1"/>
  <c r="R690" i="1" l="1"/>
  <c r="D691" i="1"/>
  <c r="E691" i="1"/>
  <c r="O690" i="1"/>
  <c r="M691" i="1" l="1"/>
  <c r="K691" i="1"/>
  <c r="N691" i="1"/>
  <c r="P691" i="1" s="1"/>
  <c r="L691" i="1"/>
  <c r="G691" i="1"/>
  <c r="J691" i="1"/>
  <c r="I691" i="1" s="1"/>
  <c r="D692" i="1" l="1"/>
  <c r="E692" i="1"/>
  <c r="R691" i="1"/>
  <c r="O691" i="1"/>
  <c r="G692" i="1" l="1"/>
  <c r="J692" i="1"/>
  <c r="P692" i="1"/>
  <c r="D693" i="1" s="1"/>
  <c r="N693" i="1" s="1"/>
  <c r="K692" i="1"/>
  <c r="N692" i="1"/>
  <c r="L692" i="1"/>
  <c r="M692" i="1"/>
  <c r="E693" i="1" l="1"/>
  <c r="G693" i="1" s="1"/>
  <c r="L693" i="1"/>
  <c r="R692" i="1"/>
  <c r="K693" i="1"/>
  <c r="M693" i="1"/>
  <c r="J693" i="1"/>
  <c r="I692" i="1"/>
  <c r="O692" i="1"/>
  <c r="P693" i="1"/>
  <c r="D694" i="1" s="1"/>
  <c r="I693" i="1"/>
  <c r="O693" i="1" l="1"/>
  <c r="R693" i="1"/>
  <c r="E694" i="1"/>
  <c r="N694" i="1" l="1"/>
  <c r="K694" i="1"/>
  <c r="L694" i="1"/>
  <c r="M694" i="1"/>
  <c r="G694" i="1"/>
  <c r="J694" i="1"/>
  <c r="P694" i="1" l="1"/>
  <c r="D695" i="1" s="1"/>
  <c r="I694" i="1"/>
  <c r="O694" i="1"/>
  <c r="R694" i="1"/>
  <c r="E695" i="1" l="1"/>
  <c r="L695" i="1" l="1"/>
  <c r="N695" i="1"/>
  <c r="M695" i="1"/>
  <c r="K695" i="1"/>
  <c r="G695" i="1"/>
  <c r="J695" i="1"/>
  <c r="I695" i="1" l="1"/>
  <c r="O695" i="1"/>
  <c r="R695" i="1"/>
  <c r="P695" i="1"/>
  <c r="D696" i="1" s="1"/>
  <c r="E696" i="1" l="1"/>
  <c r="J696" i="1" l="1"/>
  <c r="G696" i="1"/>
  <c r="L696" i="1"/>
  <c r="M696" i="1"/>
  <c r="K696" i="1"/>
  <c r="N696" i="1"/>
  <c r="P696" i="1" s="1"/>
  <c r="D697" i="1" s="1"/>
  <c r="E697" i="1" l="1"/>
  <c r="R696" i="1"/>
  <c r="O696" i="1"/>
  <c r="I696" i="1"/>
  <c r="J697" i="1" l="1"/>
  <c r="G697" i="1"/>
  <c r="M697" i="1"/>
  <c r="K697" i="1"/>
  <c r="L697" i="1"/>
  <c r="N697" i="1"/>
  <c r="P697" i="1" l="1"/>
  <c r="D698" i="1" s="1"/>
  <c r="R697" i="1"/>
  <c r="O697" i="1"/>
  <c r="I697" i="1"/>
  <c r="E698" i="1" l="1"/>
  <c r="J698" i="1" s="1"/>
  <c r="K698" i="1"/>
  <c r="L698" i="1"/>
  <c r="M698" i="1"/>
  <c r="N698" i="1"/>
  <c r="G698" i="1" l="1"/>
  <c r="O698" i="1" s="1"/>
  <c r="R698" i="1"/>
  <c r="P698" i="1" l="1"/>
  <c r="D699" i="1" s="1"/>
  <c r="I698" i="1"/>
  <c r="E699" i="1" l="1"/>
  <c r="J699" i="1" s="1"/>
  <c r="M699" i="1"/>
  <c r="N699" i="1"/>
  <c r="K699" i="1"/>
  <c r="L699" i="1"/>
  <c r="G699" i="1"/>
  <c r="P699" i="1" l="1"/>
  <c r="D700" i="1" s="1"/>
  <c r="E700" i="1"/>
  <c r="R699" i="1"/>
  <c r="O699" i="1"/>
  <c r="I699" i="1"/>
  <c r="J700" i="1" l="1"/>
  <c r="G700" i="1"/>
  <c r="P700" i="1"/>
  <c r="D701" i="1" s="1"/>
  <c r="M700" i="1"/>
  <c r="K700" i="1"/>
  <c r="N700" i="1"/>
  <c r="L700" i="1"/>
  <c r="R700" i="1" l="1"/>
  <c r="E701" i="1"/>
  <c r="I700" i="1"/>
  <c r="O700" i="1"/>
  <c r="N701" i="1" l="1"/>
  <c r="K701" i="1"/>
  <c r="M701" i="1"/>
  <c r="L701" i="1"/>
  <c r="J701" i="1"/>
  <c r="G701" i="1"/>
  <c r="P701" i="1" l="1"/>
  <c r="D702" i="1" s="1"/>
  <c r="O701" i="1"/>
  <c r="I701" i="1"/>
  <c r="R701" i="1"/>
  <c r="E702" i="1" l="1"/>
  <c r="G702" i="1" s="1"/>
  <c r="J702" i="1"/>
  <c r="M702" i="1"/>
  <c r="N702" i="1"/>
  <c r="K702" i="1"/>
  <c r="L702" i="1"/>
  <c r="R702" i="1" l="1"/>
  <c r="P702" i="1"/>
  <c r="D703" i="1" s="1"/>
  <c r="O702" i="1"/>
  <c r="I702" i="1"/>
  <c r="E703" i="1" l="1"/>
  <c r="J703" i="1" l="1"/>
  <c r="G703" i="1"/>
  <c r="L703" i="1"/>
  <c r="N703" i="1"/>
  <c r="M703" i="1"/>
  <c r="K703" i="1"/>
  <c r="P703" i="1" l="1"/>
  <c r="D704" i="1" s="1"/>
  <c r="R703" i="1"/>
  <c r="O703" i="1"/>
  <c r="I703" i="1"/>
  <c r="E704" i="1" l="1"/>
  <c r="G704" i="1" s="1"/>
  <c r="N704" i="1"/>
  <c r="L704" i="1"/>
  <c r="M704" i="1"/>
  <c r="K704" i="1"/>
  <c r="J704" i="1"/>
  <c r="R704" i="1" l="1"/>
  <c r="P704" i="1"/>
  <c r="D705" i="1" s="1"/>
  <c r="O704" i="1"/>
  <c r="I704" i="1"/>
  <c r="E705" i="1" l="1"/>
  <c r="G705" i="1" l="1"/>
  <c r="J705" i="1"/>
  <c r="N705" i="1"/>
  <c r="M705" i="1"/>
  <c r="K705" i="1"/>
  <c r="L705" i="1"/>
  <c r="R705" i="1" l="1"/>
  <c r="P705" i="1"/>
  <c r="D706" i="1" s="1"/>
  <c r="O705" i="1"/>
  <c r="I705" i="1"/>
  <c r="E706" i="1" l="1"/>
  <c r="G706" i="1" l="1"/>
  <c r="J706" i="1"/>
  <c r="N706" i="1"/>
  <c r="K706" i="1"/>
  <c r="L706" i="1"/>
  <c r="M706" i="1"/>
  <c r="R706" i="1" l="1"/>
  <c r="I706" i="1"/>
  <c r="O706" i="1"/>
  <c r="P706" i="1"/>
  <c r="D707" i="1" s="1"/>
  <c r="E707" i="1" l="1"/>
  <c r="N707" i="1" l="1"/>
  <c r="K707" i="1"/>
  <c r="L707" i="1"/>
  <c r="M707" i="1"/>
  <c r="G707" i="1"/>
  <c r="J707" i="1"/>
  <c r="O707" i="1" l="1"/>
  <c r="I707" i="1"/>
  <c r="P707" i="1"/>
  <c r="D708" i="1" s="1"/>
  <c r="R707" i="1"/>
  <c r="E708" i="1" l="1"/>
  <c r="N708" i="1" l="1"/>
  <c r="M708" i="1"/>
  <c r="K708" i="1"/>
  <c r="L708" i="1"/>
  <c r="G708" i="1"/>
  <c r="J708" i="1"/>
  <c r="O708" i="1" l="1"/>
  <c r="I708" i="1"/>
  <c r="R708" i="1"/>
  <c r="P708" i="1"/>
  <c r="D709" i="1" s="1"/>
  <c r="E709" i="1" l="1"/>
  <c r="K709" i="1" l="1"/>
  <c r="M709" i="1"/>
  <c r="N709" i="1"/>
  <c r="P709" i="1" s="1"/>
  <c r="D710" i="1" s="1"/>
  <c r="L709" i="1"/>
  <c r="G709" i="1"/>
  <c r="J709" i="1"/>
  <c r="E710" i="1" l="1"/>
  <c r="I709" i="1"/>
  <c r="O709" i="1"/>
  <c r="R709" i="1"/>
  <c r="J710" i="1" l="1"/>
  <c r="G710" i="1"/>
  <c r="P710" i="1"/>
  <c r="D711" i="1" s="1"/>
  <c r="K710" i="1"/>
  <c r="L710" i="1"/>
  <c r="N710" i="1"/>
  <c r="M710" i="1"/>
  <c r="R710" i="1" l="1"/>
  <c r="E711" i="1"/>
  <c r="I710" i="1"/>
  <c r="O710" i="1"/>
  <c r="J711" i="1" l="1"/>
  <c r="G711" i="1"/>
  <c r="K711" i="1"/>
  <c r="M711" i="1"/>
  <c r="N711" i="1"/>
  <c r="L711" i="1"/>
  <c r="P711" i="1" l="1"/>
  <c r="D712" i="1" s="1"/>
  <c r="I711" i="1"/>
  <c r="O711" i="1"/>
  <c r="R711" i="1"/>
  <c r="E712" i="1"/>
  <c r="L712" i="1" l="1"/>
  <c r="N712" i="1"/>
  <c r="M712" i="1"/>
  <c r="K712" i="1"/>
  <c r="J712" i="1"/>
  <c r="G712" i="1"/>
  <c r="P712" i="1" l="1"/>
  <c r="D713" i="1" s="1"/>
  <c r="I712" i="1"/>
  <c r="O712" i="1"/>
  <c r="R712" i="1"/>
  <c r="E713" i="1"/>
  <c r="N713" i="1" l="1"/>
  <c r="K713" i="1"/>
  <c r="L713" i="1"/>
  <c r="M713" i="1"/>
  <c r="J713" i="1"/>
  <c r="G713" i="1"/>
  <c r="P713" i="1" l="1"/>
  <c r="D714" i="1" s="1"/>
  <c r="I713" i="1"/>
  <c r="O713" i="1"/>
  <c r="R713" i="1"/>
  <c r="E714" i="1" l="1"/>
  <c r="G714" i="1" s="1"/>
  <c r="N714" i="1"/>
  <c r="L714" i="1"/>
  <c r="M714" i="1"/>
  <c r="K714" i="1"/>
  <c r="J714" i="1"/>
  <c r="R714" i="1" l="1"/>
  <c r="P714" i="1"/>
  <c r="D715" i="1" s="1"/>
  <c r="I714" i="1"/>
  <c r="O714" i="1"/>
  <c r="E715" i="1" l="1"/>
  <c r="N715" i="1" l="1"/>
  <c r="K715" i="1"/>
  <c r="L715" i="1"/>
  <c r="M715" i="1"/>
  <c r="J715" i="1"/>
  <c r="G715" i="1"/>
  <c r="P715" i="1" l="1"/>
  <c r="D716" i="1" s="1"/>
  <c r="O715" i="1"/>
  <c r="I715" i="1"/>
  <c r="R715" i="1"/>
  <c r="E716" i="1" l="1"/>
  <c r="J716" i="1" s="1"/>
  <c r="M716" i="1"/>
  <c r="K716" i="1"/>
  <c r="N716" i="1"/>
  <c r="L716" i="1"/>
  <c r="G716" i="1" l="1"/>
  <c r="I716" i="1" s="1"/>
  <c r="R716" i="1"/>
  <c r="P716" i="1"/>
  <c r="D717" i="1" s="1"/>
  <c r="O716" i="1" l="1"/>
  <c r="E717" i="1"/>
  <c r="M717" i="1" l="1"/>
  <c r="N717" i="1"/>
  <c r="K717" i="1"/>
  <c r="L717" i="1"/>
  <c r="J717" i="1"/>
  <c r="G717" i="1"/>
  <c r="R717" i="1" l="1"/>
  <c r="I717" i="1"/>
  <c r="O717" i="1"/>
  <c r="P717" i="1"/>
  <c r="D718" i="1" s="1"/>
  <c r="E718" i="1" l="1"/>
  <c r="J718" i="1" l="1"/>
  <c r="G718" i="1"/>
  <c r="N718" i="1"/>
  <c r="M718" i="1"/>
  <c r="K718" i="1"/>
  <c r="L718" i="1"/>
  <c r="P718" i="1" l="1"/>
  <c r="D719" i="1" s="1"/>
  <c r="R718" i="1"/>
  <c r="E719" i="1"/>
  <c r="O718" i="1"/>
  <c r="I718" i="1"/>
  <c r="L719" i="1" l="1"/>
  <c r="K719" i="1"/>
  <c r="M719" i="1"/>
  <c r="N719" i="1"/>
  <c r="J719" i="1"/>
  <c r="G719" i="1"/>
  <c r="P719" i="1" l="1"/>
  <c r="D720" i="1" s="1"/>
  <c r="I719" i="1"/>
  <c r="O719" i="1"/>
  <c r="R719" i="1"/>
  <c r="E720" i="1" l="1"/>
  <c r="G720" i="1" s="1"/>
  <c r="M720" i="1"/>
  <c r="L720" i="1"/>
  <c r="N720" i="1"/>
  <c r="K720" i="1"/>
  <c r="J720" i="1" l="1"/>
  <c r="I720" i="1" s="1"/>
  <c r="R720" i="1"/>
  <c r="P720" i="1"/>
  <c r="O720" i="1"/>
  <c r="D721" i="1" l="1"/>
  <c r="E721" i="1"/>
  <c r="G721" i="1" l="1"/>
  <c r="J721" i="1"/>
  <c r="M721" i="1"/>
  <c r="N721" i="1"/>
  <c r="K721" i="1"/>
  <c r="L721" i="1"/>
  <c r="R721" i="1" l="1"/>
  <c r="I721" i="1"/>
  <c r="O721" i="1"/>
  <c r="P721" i="1"/>
  <c r="D722" i="1" s="1"/>
  <c r="E722" i="1" l="1"/>
  <c r="J722" i="1" l="1"/>
  <c r="G722" i="1"/>
  <c r="N722" i="1"/>
  <c r="P722" i="1" s="1"/>
  <c r="D723" i="1" s="1"/>
  <c r="L722" i="1"/>
  <c r="M722" i="1"/>
  <c r="K722" i="1"/>
  <c r="E723" i="1" l="1"/>
  <c r="R722" i="1"/>
  <c r="I722" i="1"/>
  <c r="O722" i="1"/>
  <c r="L723" i="1" l="1"/>
  <c r="M723" i="1"/>
  <c r="N723" i="1"/>
  <c r="K723" i="1"/>
  <c r="J723" i="1"/>
  <c r="G723" i="1"/>
  <c r="R723" i="1" l="1"/>
  <c r="P723" i="1"/>
  <c r="D724" i="1" s="1"/>
  <c r="I723" i="1"/>
  <c r="O723" i="1"/>
  <c r="E724" i="1" l="1"/>
  <c r="N724" i="1" l="1"/>
  <c r="K724" i="1"/>
  <c r="L724" i="1"/>
  <c r="M724" i="1"/>
  <c r="J724" i="1"/>
  <c r="G724" i="1"/>
  <c r="P724" i="1" l="1"/>
  <c r="D725" i="1" s="1"/>
  <c r="I724" i="1"/>
  <c r="O724" i="1"/>
  <c r="R724" i="1"/>
  <c r="E725" i="1" l="1"/>
  <c r="L725" i="1" l="1"/>
  <c r="K725" i="1"/>
  <c r="M725" i="1"/>
  <c r="N725" i="1"/>
  <c r="G725" i="1"/>
  <c r="J725" i="1"/>
  <c r="R725" i="1" l="1"/>
  <c r="P725" i="1"/>
  <c r="D726" i="1" s="1"/>
  <c r="O725" i="1"/>
  <c r="I725" i="1"/>
  <c r="E726" i="1" l="1"/>
  <c r="M726" i="1" l="1"/>
  <c r="K726" i="1"/>
  <c r="L726" i="1"/>
  <c r="N726" i="1"/>
  <c r="G726" i="1"/>
  <c r="J726" i="1"/>
  <c r="P726" i="1" l="1"/>
  <c r="D727" i="1" s="1"/>
  <c r="I726" i="1"/>
  <c r="O726" i="1"/>
  <c r="R726" i="1"/>
  <c r="E727" i="1" l="1"/>
  <c r="K727" i="1" l="1"/>
  <c r="M727" i="1"/>
  <c r="N727" i="1"/>
  <c r="L727" i="1"/>
  <c r="J727" i="1"/>
  <c r="G727" i="1"/>
  <c r="P727" i="1" l="1"/>
  <c r="D728" i="1" s="1"/>
  <c r="I727" i="1"/>
  <c r="O727" i="1"/>
  <c r="R727" i="1"/>
  <c r="E728" i="1" l="1"/>
  <c r="J728" i="1" l="1"/>
  <c r="G728" i="1"/>
  <c r="K728" i="1"/>
  <c r="L728" i="1"/>
  <c r="N728" i="1"/>
  <c r="M728" i="1"/>
  <c r="R728" i="1" l="1"/>
  <c r="P728" i="1"/>
  <c r="D729" i="1" s="1"/>
  <c r="P8" i="1" s="1"/>
  <c r="Q8" i="1" s="1"/>
  <c r="I728" i="1"/>
  <c r="O728" i="1"/>
  <c r="E729" i="1" l="1"/>
  <c r="N729" i="1" l="1"/>
  <c r="K729" i="1"/>
  <c r="L729" i="1"/>
  <c r="M729" i="1"/>
  <c r="J729" i="1"/>
  <c r="P6" i="1" s="1"/>
  <c r="Q6" i="1" s="1"/>
  <c r="G729" i="1"/>
  <c r="P5" i="1" l="1"/>
  <c r="Q5" i="1" s="1"/>
  <c r="P729" i="1"/>
  <c r="P4" i="1" s="1"/>
  <c r="Q4" i="1" s="1"/>
  <c r="I729" i="1"/>
  <c r="O729" i="1"/>
  <c r="R729" i="1"/>
  <c r="P7" i="1" l="1"/>
  <c r="Q7" i="1" s="1"/>
</calcChain>
</file>

<file path=xl/sharedStrings.xml><?xml version="1.0" encoding="utf-8"?>
<sst xmlns="http://schemas.openxmlformats.org/spreadsheetml/2006/main" count="60" uniqueCount="50">
  <si>
    <t>Mortgage Calculator</t>
  </si>
  <si>
    <t>Payment
No.</t>
  </si>
  <si>
    <t>Date</t>
  </si>
  <si>
    <t>Start
Balance</t>
  </si>
  <si>
    <t>Interest
Paid</t>
  </si>
  <si>
    <t>Remaining
Balance</t>
  </si>
  <si>
    <t xml:space="preserve">  User-Input Fields:</t>
  </si>
  <si>
    <t xml:space="preserve">  Interest Rate (%):</t>
  </si>
  <si>
    <t xml:space="preserve">  Number of Years:</t>
  </si>
  <si>
    <t xml:space="preserve">  Number of  Payments Per Year:</t>
  </si>
  <si>
    <t xml:space="preserve">  Scheduled Amount Per Payment:</t>
  </si>
  <si>
    <t xml:space="preserve">  Loan Amount (Principal):</t>
  </si>
  <si>
    <t>Principal
Paid</t>
  </si>
  <si>
    <t xml:space="preserve">  Scheduled Total Payment Amount:</t>
  </si>
  <si>
    <t xml:space="preserve">  Scheduled Total Interest Paid:</t>
  </si>
  <si>
    <t xml:space="preserve">  Summary of Scheduled Payments:</t>
  </si>
  <si>
    <t>Extra Payment</t>
  </si>
  <si>
    <t xml:space="preserve">  Scheduled Date of Last Payment:</t>
  </si>
  <si>
    <t xml:space="preserve">  Scheduled No. of Payments:</t>
  </si>
  <si>
    <t xml:space="preserve">  Savings Information with Extra Payments:</t>
  </si>
  <si>
    <t xml:space="preserve"> Actual Date of Last Payment:</t>
  </si>
  <si>
    <t xml:space="preserve">  Actual Total No. Payments:</t>
  </si>
  <si>
    <t xml:space="preserve">  Actual Total Payment Amount:</t>
  </si>
  <si>
    <t xml:space="preserve">  Actual Total Interest Paid:</t>
  </si>
  <si>
    <t>Items</t>
  </si>
  <si>
    <t>Value</t>
  </si>
  <si>
    <t>Savings</t>
  </si>
  <si>
    <t>City Tax</t>
  </si>
  <si>
    <t>County Tax</t>
  </si>
  <si>
    <t>Insurance</t>
  </si>
  <si>
    <t>Sum</t>
  </si>
  <si>
    <t xml:space="preserve">  Actual Total Principal Paid:</t>
  </si>
  <si>
    <t>Principal and Interest</t>
  </si>
  <si>
    <t>Calc Tax &amp; Insurance</t>
  </si>
  <si>
    <t>Property Insurance</t>
  </si>
  <si>
    <t>Old</t>
  </si>
  <si>
    <t>New</t>
  </si>
  <si>
    <t>Couty Tax Rate</t>
  </si>
  <si>
    <t>City Tax Rate</t>
  </si>
  <si>
    <t>Mutiplies</t>
  </si>
  <si>
    <t>Item</t>
  </si>
  <si>
    <t>Annual</t>
  </si>
  <si>
    <t>Per Payment</t>
  </si>
  <si>
    <t>Asmt Rate</t>
  </si>
  <si>
    <t>Appraisal</t>
  </si>
  <si>
    <t xml:space="preserve"> Tax information:</t>
  </si>
  <si>
    <t>Act. Tax &amp; Insurance</t>
  </si>
  <si>
    <t xml:space="preserve">  Start Date (first payment due date):</t>
  </si>
  <si>
    <t>Monthly payments:</t>
  </si>
  <si>
    <t>Actual Per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</si>
</sst>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[$$-409]#,##0.00"/>
    <numFmt numFmtId="166" formatCode="&quot;$&quot;#,##0.00"/>
  </numFmts>
  <fonts count="15">
    <font>
      <sz val="10"/>
      <name val="Arial"/>
    </font>
    <font>
      <sz val="22"/>
      <color indexed="12"/>
      <name val="Calibri"/>
      <family val="2"/>
    </font>
    <font>
      <sz val="10"/>
      <name val="Calibri"/>
      <family val="2"/>
    </font>
    <font>
      <i/>
      <sz val="9"/>
      <color indexed="48"/>
      <name val="Calibri"/>
      <family val="2"/>
    </font>
    <font>
      <sz val="10"/>
      <color indexed="48"/>
      <name val="Arial"/>
      <family val="2"/>
    </font>
    <font>
      <sz val="8"/>
      <name val="Arial"/>
      <family val="2"/>
    </font>
    <font>
      <b/>
      <sz val="10"/>
      <color indexed="48"/>
      <name val="Calibri"/>
      <family val="2"/>
    </font>
    <font>
      <b/>
      <sz val="10"/>
      <color indexed="10"/>
      <name val="Calibri"/>
      <family val="2"/>
    </font>
    <font>
      <i/>
      <sz val="9"/>
      <color indexed="12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Calibri"/>
      <family val="2"/>
    </font>
    <font>
      <sz val="11"/>
      <color rgb="FF0A0101"/>
      <name val="等线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6337778862885"/>
        <bgColor indexed="64"/>
      </patternFill>
    </fill>
  </fills>
  <borders count="31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hair">
        <color indexed="44"/>
      </bottom>
      <diagonal/>
    </border>
    <border>
      <left style="thin">
        <color indexed="44"/>
      </left>
      <right style="thin">
        <color indexed="44"/>
      </right>
      <top style="hair">
        <color indexed="44"/>
      </top>
      <bottom style="hair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hair">
        <color indexed="44"/>
      </left>
      <right/>
      <top style="medium">
        <color indexed="44"/>
      </top>
      <bottom style="medium">
        <color indexed="44"/>
      </bottom>
      <diagonal/>
    </border>
    <border>
      <left style="hair">
        <color indexed="44"/>
      </left>
      <right style="hair">
        <color indexed="44"/>
      </right>
      <top/>
      <bottom/>
      <diagonal/>
    </border>
    <border>
      <left style="hair">
        <color indexed="44"/>
      </left>
      <right style="hair">
        <color indexed="44"/>
      </right>
      <top style="medium">
        <color indexed="44"/>
      </top>
      <bottom style="medium">
        <color indexed="44"/>
      </bottom>
      <diagonal/>
    </border>
    <border>
      <left/>
      <right/>
      <top style="medium">
        <color indexed="44"/>
      </top>
      <bottom style="medium">
        <color indexed="44"/>
      </bottom>
      <diagonal/>
    </border>
    <border>
      <left/>
      <right style="medium">
        <color indexed="44"/>
      </right>
      <top/>
      <bottom/>
      <diagonal/>
    </border>
    <border>
      <left style="thin">
        <color indexed="44"/>
      </left>
      <right/>
      <top/>
      <bottom/>
      <diagonal/>
    </border>
    <border>
      <left style="thin">
        <color indexed="44"/>
      </left>
      <right/>
      <top style="thin">
        <color indexed="44"/>
      </top>
      <bottom style="hair">
        <color indexed="44"/>
      </bottom>
      <diagonal/>
    </border>
    <border>
      <left/>
      <right style="thin">
        <color indexed="44"/>
      </right>
      <top style="thin">
        <color indexed="44"/>
      </top>
      <bottom style="hair">
        <color indexed="44"/>
      </bottom>
      <diagonal/>
    </border>
    <border>
      <left/>
      <right/>
      <top style="thin">
        <color indexed="44"/>
      </top>
      <bottom style="hair">
        <color indexed="44"/>
      </bottom>
      <diagonal/>
    </border>
    <border>
      <left/>
      <right/>
      <top/>
      <bottom style="thin">
        <color indexed="44"/>
      </bottom>
      <diagonal/>
    </border>
    <border>
      <left style="thin">
        <color indexed="44"/>
      </left>
      <right/>
      <top style="hair">
        <color indexed="44"/>
      </top>
      <bottom style="hair">
        <color indexed="44"/>
      </bottom>
      <diagonal/>
    </border>
    <border>
      <left/>
      <right style="thin">
        <color indexed="44"/>
      </right>
      <top style="hair">
        <color indexed="44"/>
      </top>
      <bottom style="hair">
        <color indexed="44"/>
      </bottom>
      <diagonal/>
    </border>
    <border>
      <left style="thin">
        <color indexed="44"/>
      </left>
      <right/>
      <top style="hair">
        <color indexed="44"/>
      </top>
      <bottom/>
      <diagonal/>
    </border>
    <border>
      <left/>
      <right style="thin">
        <color indexed="44"/>
      </right>
      <top style="hair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 style="thin">
        <color indexed="44"/>
      </left>
      <right/>
      <top style="hair">
        <color indexed="44"/>
      </top>
      <bottom style="thin">
        <color indexed="44"/>
      </bottom>
      <diagonal/>
    </border>
    <border>
      <left/>
      <right/>
      <top style="hair">
        <color indexed="44"/>
      </top>
      <bottom style="thin">
        <color indexed="44"/>
      </bottom>
      <diagonal/>
    </border>
    <border>
      <left/>
      <right style="thin">
        <color indexed="44"/>
      </right>
      <top/>
      <bottom/>
      <diagonal/>
    </border>
    <border>
      <left style="hair">
        <color indexed="44"/>
      </left>
      <right/>
      <top/>
      <bottom/>
      <diagonal/>
    </border>
    <border>
      <left/>
      <right style="medium">
        <color indexed="44"/>
      </right>
      <top style="medium">
        <color indexed="44"/>
      </top>
      <bottom style="medium">
        <color indexed="44"/>
      </bottom>
      <diagonal/>
    </border>
    <border>
      <left style="medium">
        <color indexed="44"/>
      </left>
      <right/>
      <top style="medium">
        <color indexed="44"/>
      </top>
      <bottom style="medium">
        <color indexed="44"/>
      </bottom>
      <diagonal/>
    </border>
    <border>
      <left/>
      <right style="hair">
        <color indexed="44"/>
      </right>
      <top style="medium">
        <color indexed="44"/>
      </top>
      <bottom style="medium">
        <color indexed="44"/>
      </bottom>
      <diagonal/>
    </border>
    <border>
      <left/>
      <right style="hair">
        <color indexed="44"/>
      </right>
      <top/>
      <bottom/>
      <diagonal/>
    </border>
    <border>
      <left/>
      <right style="thin">
        <color indexed="44"/>
      </right>
      <top style="hair">
        <color indexed="44"/>
      </top>
      <bottom style="thin">
        <color indexed="4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 applyProtection="1"/>
    <xf numFmtId="0" fontId="2" fillId="2" borderId="0" xfId="0" applyFont="1" applyFill="1" applyProtection="1"/>
    <xf numFmtId="0" fontId="4" fillId="2" borderId="0" xfId="0" applyFont="1" applyFill="1" applyAlignment="1" applyProtection="1"/>
    <xf numFmtId="0" fontId="2" fillId="2" borderId="0" xfId="0" applyFont="1" applyFill="1" applyAlignment="1" applyProtection="1">
      <alignment vertical="center"/>
    </xf>
    <xf numFmtId="165" fontId="2" fillId="2" borderId="1" xfId="0" applyNumberFormat="1" applyFont="1" applyFill="1" applyBorder="1" applyAlignment="1" applyProtection="1">
      <alignment vertical="center" shrinkToFit="1"/>
    </xf>
    <xf numFmtId="0" fontId="2" fillId="2" borderId="2" xfId="0" applyFont="1" applyFill="1" applyBorder="1" applyAlignment="1" applyProtection="1">
      <alignment vertical="center" shrinkToFit="1"/>
    </xf>
    <xf numFmtId="165" fontId="2" fillId="2" borderId="2" xfId="0" applyNumberFormat="1" applyFont="1" applyFill="1" applyBorder="1" applyAlignment="1" applyProtection="1">
      <alignment vertical="center" shrinkToFit="1"/>
    </xf>
    <xf numFmtId="164" fontId="2" fillId="2" borderId="3" xfId="0" applyNumberFormat="1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/>
    </xf>
    <xf numFmtId="165" fontId="0" fillId="2" borderId="0" xfId="0" applyNumberFormat="1" applyFill="1" applyAlignment="1" applyProtection="1">
      <alignment horizontal="center" vertical="center"/>
    </xf>
    <xf numFmtId="164" fontId="2" fillId="2" borderId="0" xfId="0" applyNumberFormat="1" applyFont="1" applyFill="1" applyProtection="1"/>
    <xf numFmtId="164" fontId="2" fillId="2" borderId="5" xfId="0" applyNumberFormat="1" applyFont="1" applyFill="1" applyBorder="1" applyAlignment="1" applyProtection="1">
      <alignment horizontal="center" vertical="center" shrinkToFit="1"/>
    </xf>
    <xf numFmtId="165" fontId="2" fillId="2" borderId="5" xfId="0" applyNumberFormat="1" applyFont="1" applyFill="1" applyBorder="1" applyAlignment="1" applyProtection="1">
      <alignment horizontal="center" vertical="center" shrinkToFit="1"/>
    </xf>
    <xf numFmtId="0" fontId="6" fillId="3" borderId="6" xfId="0" applyFont="1" applyFill="1" applyBorder="1" applyAlignment="1" applyProtection="1">
      <alignment horizontal="center" vertical="center" wrapText="1"/>
    </xf>
    <xf numFmtId="0" fontId="6" fillId="3" borderId="7" xfId="0" applyFont="1" applyFill="1" applyBorder="1" applyAlignment="1" applyProtection="1">
      <alignment horizontal="center" vertical="center"/>
    </xf>
    <xf numFmtId="0" fontId="8" fillId="2" borderId="0" xfId="0" applyFont="1" applyFill="1" applyProtection="1"/>
    <xf numFmtId="0" fontId="0" fillId="2" borderId="8" xfId="0" applyFill="1" applyBorder="1" applyAlignment="1" applyProtection="1">
      <alignment horizontal="center" vertical="center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 wrapText="1"/>
    </xf>
    <xf numFmtId="165" fontId="0" fillId="2" borderId="0" xfId="0" applyNumberFormat="1" applyFill="1" applyProtection="1"/>
    <xf numFmtId="0" fontId="9" fillId="2" borderId="0" xfId="0" applyFont="1" applyFill="1" applyAlignment="1" applyProtection="1">
      <alignment horizontal="center" vertical="center"/>
    </xf>
    <xf numFmtId="0" fontId="2" fillId="2" borderId="14" xfId="0" applyFont="1" applyFill="1" applyBorder="1" applyAlignment="1" applyProtection="1">
      <alignment vertical="center"/>
    </xf>
    <xf numFmtId="0" fontId="2" fillId="2" borderId="15" xfId="0" applyFont="1" applyFill="1" applyBorder="1" applyAlignment="1" applyProtection="1">
      <alignment vertical="center"/>
    </xf>
    <xf numFmtId="1" fontId="2" fillId="2" borderId="2" xfId="0" applyNumberFormat="1" applyFont="1" applyFill="1" applyBorder="1" applyAlignment="1" applyProtection="1">
      <alignment vertical="center" shrinkToFit="1"/>
    </xf>
    <xf numFmtId="166" fontId="2" fillId="2" borderId="2" xfId="0" applyNumberFormat="1" applyFont="1" applyFill="1" applyBorder="1" applyAlignment="1" applyProtection="1">
      <alignment vertical="center" shrinkToFit="1"/>
    </xf>
    <xf numFmtId="0" fontId="11" fillId="2" borderId="0" xfId="0" applyFont="1" applyFill="1" applyAlignment="1" applyProtection="1">
      <alignment horizontal="center" vertical="center"/>
    </xf>
    <xf numFmtId="4" fontId="2" fillId="5" borderId="9" xfId="0" applyNumberFormat="1" applyFont="1" applyFill="1" applyBorder="1" applyAlignment="1" applyProtection="1">
      <alignment vertical="center" shrinkToFit="1"/>
      <protection locked="0"/>
    </xf>
    <xf numFmtId="4" fontId="2" fillId="2" borderId="0" xfId="0" applyNumberFormat="1" applyFont="1" applyFill="1" applyProtection="1"/>
    <xf numFmtId="164" fontId="10" fillId="2" borderId="3" xfId="0" applyNumberFormat="1" applyFont="1" applyFill="1" applyBorder="1" applyAlignment="1" applyProtection="1">
      <alignment vertical="center" shrinkToFit="1"/>
    </xf>
    <xf numFmtId="1" fontId="10" fillId="2" borderId="2" xfId="0" applyNumberFormat="1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12" fillId="2" borderId="8" xfId="0" applyFont="1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center" vertical="center"/>
    </xf>
    <xf numFmtId="165" fontId="2" fillId="0" borderId="5" xfId="0" applyNumberFormat="1" applyFont="1" applyFill="1" applyBorder="1" applyAlignment="1" applyProtection="1">
      <alignment horizontal="center" vertical="center" shrinkToFit="1"/>
    </xf>
    <xf numFmtId="0" fontId="12" fillId="0" borderId="0" xfId="0" applyFont="1" applyFill="1" applyAlignment="1" applyProtection="1">
      <alignment horizontal="center" vertical="center"/>
    </xf>
    <xf numFmtId="0" fontId="2" fillId="2" borderId="14" xfId="0" applyFont="1" applyFill="1" applyBorder="1" applyAlignment="1" applyProtection="1">
      <alignment vertical="center"/>
    </xf>
    <xf numFmtId="0" fontId="9" fillId="6" borderId="8" xfId="0" applyFont="1" applyFill="1" applyBorder="1" applyAlignment="1" applyProtection="1">
      <alignment horizontal="center" vertical="center"/>
    </xf>
    <xf numFmtId="165" fontId="13" fillId="6" borderId="5" xfId="0" applyNumberFormat="1" applyFont="1" applyFill="1" applyBorder="1" applyAlignment="1" applyProtection="1">
      <alignment horizontal="center" vertical="center" shrinkToFit="1"/>
    </xf>
    <xf numFmtId="4" fontId="10" fillId="5" borderId="9" xfId="0" applyNumberFormat="1" applyFont="1" applyFill="1" applyBorder="1" applyAlignment="1" applyProtection="1">
      <alignment vertical="center" shrinkToFit="1"/>
      <protection locked="0"/>
    </xf>
    <xf numFmtId="165" fontId="11" fillId="2" borderId="0" xfId="0" applyNumberFormat="1" applyFont="1" applyFill="1" applyAlignment="1" applyProtection="1">
      <alignment horizontal="center" vertical="center"/>
    </xf>
    <xf numFmtId="0" fontId="9" fillId="6" borderId="0" xfId="0" applyFont="1" applyFill="1" applyAlignment="1" applyProtection="1">
      <alignment horizontal="center" vertical="center"/>
    </xf>
    <xf numFmtId="166" fontId="0" fillId="2" borderId="0" xfId="0" applyNumberFormat="1" applyFill="1" applyAlignment="1" applyProtection="1">
      <alignment horizontal="center" vertical="center"/>
    </xf>
    <xf numFmtId="166" fontId="12" fillId="2" borderId="0" xfId="0" applyNumberFormat="1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vertical="center"/>
    </xf>
    <xf numFmtId="0" fontId="12" fillId="2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 applyProtection="1">
      <alignment horizontal="center" vertical="center" shrinkToFit="1"/>
    </xf>
    <xf numFmtId="0" fontId="2" fillId="2" borderId="29" xfId="0" applyFont="1" applyFill="1" applyBorder="1" applyAlignment="1" applyProtection="1">
      <alignment horizontal="center" vertical="center" shrinkToFit="1"/>
    </xf>
    <xf numFmtId="165" fontId="2" fillId="2" borderId="25" xfId="0" applyNumberFormat="1" applyFont="1" applyFill="1" applyBorder="1" applyAlignment="1" applyProtection="1">
      <alignment horizontal="center" vertical="center" shrinkToFit="1"/>
    </xf>
    <xf numFmtId="165" fontId="2" fillId="2" borderId="29" xfId="0" applyNumberFormat="1" applyFont="1" applyFill="1" applyBorder="1" applyAlignment="1" applyProtection="1">
      <alignment horizontal="center" vertical="center" shrinkToFit="1"/>
    </xf>
    <xf numFmtId="165" fontId="2" fillId="2" borderId="8" xfId="0" applyNumberFormat="1" applyFont="1" applyFill="1" applyBorder="1" applyAlignment="1" applyProtection="1">
      <alignment horizontal="center" vertical="center" shrinkToFit="1"/>
    </xf>
    <xf numFmtId="165" fontId="13" fillId="6" borderId="25" xfId="0" applyNumberFormat="1" applyFont="1" applyFill="1" applyBorder="1" applyAlignment="1" applyProtection="1">
      <alignment horizontal="center" vertical="center" shrinkToFit="1"/>
    </xf>
    <xf numFmtId="165" fontId="13" fillId="6" borderId="29" xfId="0" applyNumberFormat="1" applyFont="1" applyFill="1" applyBorder="1" applyAlignment="1" applyProtection="1">
      <alignment horizontal="center" vertical="center" shrinkToFit="1"/>
    </xf>
    <xf numFmtId="165" fontId="2" fillId="0" borderId="25" xfId="0" applyNumberFormat="1" applyFont="1" applyFill="1" applyBorder="1" applyAlignment="1" applyProtection="1">
      <alignment horizontal="center" vertical="center" shrinkToFit="1"/>
    </xf>
    <xf numFmtId="165" fontId="2" fillId="0" borderId="29" xfId="0" applyNumberFormat="1" applyFont="1" applyFill="1" applyBorder="1" applyAlignment="1" applyProtection="1">
      <alignment horizontal="center" vertical="center" shrinkToFit="1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  <xf numFmtId="0" fontId="6" fillId="3" borderId="28" xfId="0" applyFont="1" applyFill="1" applyBorder="1" applyAlignment="1" applyProtection="1">
      <alignment horizontal="center" vertical="center" wrapText="1"/>
    </xf>
    <xf numFmtId="0" fontId="13" fillId="6" borderId="0" xfId="0" applyFont="1" applyFill="1" applyBorder="1" applyAlignment="1" applyProtection="1">
      <alignment horizontal="center" vertical="center" shrinkToFit="1"/>
    </xf>
    <xf numFmtId="0" fontId="13" fillId="6" borderId="29" xfId="0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shrinkToFit="1"/>
    </xf>
    <xf numFmtId="0" fontId="2" fillId="0" borderId="29" xfId="0" applyFont="1" applyFill="1" applyBorder="1" applyAlignment="1" applyProtection="1">
      <alignment horizontal="center" vertical="center" shrinkToFit="1"/>
    </xf>
    <xf numFmtId="0" fontId="6" fillId="3" borderId="27" xfId="0" applyFont="1" applyFill="1" applyBorder="1" applyAlignment="1" applyProtection="1">
      <alignment horizontal="center" vertical="center" wrapText="1"/>
    </xf>
    <xf numFmtId="0" fontId="6" fillId="3" borderId="26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vertical="center"/>
    </xf>
    <xf numFmtId="0" fontId="2" fillId="2" borderId="11" xfId="0" applyFont="1" applyFill="1" applyBorder="1" applyAlignment="1" applyProtection="1">
      <alignment vertical="center"/>
    </xf>
    <xf numFmtId="0" fontId="10" fillId="2" borderId="18" xfId="0" applyFont="1" applyFill="1" applyBorder="1" applyAlignment="1" applyProtection="1">
      <alignment vertical="center"/>
    </xf>
    <xf numFmtId="0" fontId="10" fillId="2" borderId="19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0" fillId="0" borderId="12" xfId="0" applyBorder="1" applyProtection="1"/>
    <xf numFmtId="0" fontId="3" fillId="2" borderId="13" xfId="0" applyFont="1" applyFill="1" applyBorder="1" applyAlignment="1" applyProtection="1"/>
    <xf numFmtId="0" fontId="0" fillId="0" borderId="13" xfId="0" applyBorder="1" applyProtection="1"/>
    <xf numFmtId="0" fontId="0" fillId="0" borderId="0" xfId="0" applyBorder="1" applyProtection="1"/>
    <xf numFmtId="165" fontId="2" fillId="4" borderId="10" xfId="0" applyNumberFormat="1" applyFont="1" applyFill="1" applyBorder="1" applyAlignment="1" applyProtection="1">
      <alignment vertical="center" shrinkToFit="1"/>
      <protection locked="0"/>
    </xf>
    <xf numFmtId="165" fontId="0" fillId="4" borderId="11" xfId="0" applyNumberFormat="1" applyFill="1" applyBorder="1" applyAlignment="1" applyProtection="1">
      <alignment shrinkToFit="1"/>
      <protection locked="0"/>
    </xf>
    <xf numFmtId="0" fontId="2" fillId="2" borderId="14" xfId="0" applyFont="1" applyFill="1" applyBorder="1" applyAlignment="1" applyProtection="1">
      <alignment vertical="center"/>
    </xf>
    <xf numFmtId="0" fontId="2" fillId="2" borderId="15" xfId="0" applyFont="1" applyFill="1" applyBorder="1" applyAlignment="1" applyProtection="1">
      <alignment vertical="center"/>
    </xf>
    <xf numFmtId="0" fontId="2" fillId="4" borderId="16" xfId="0" applyFont="1" applyFill="1" applyBorder="1" applyAlignment="1" applyProtection="1">
      <alignment vertical="center" shrinkToFit="1"/>
      <protection locked="0"/>
    </xf>
    <xf numFmtId="0" fontId="0" fillId="4" borderId="17" xfId="0" applyFill="1" applyBorder="1" applyAlignment="1" applyProtection="1">
      <alignment shrinkToFit="1"/>
      <protection locked="0"/>
    </xf>
    <xf numFmtId="0" fontId="2" fillId="2" borderId="18" xfId="0" applyFont="1" applyFill="1" applyBorder="1" applyAlignment="1" applyProtection="1">
      <alignment vertical="center"/>
    </xf>
    <xf numFmtId="0" fontId="2" fillId="2" borderId="19" xfId="0" applyFont="1" applyFill="1" applyBorder="1" applyAlignment="1" applyProtection="1">
      <alignment vertical="center"/>
    </xf>
    <xf numFmtId="0" fontId="7" fillId="2" borderId="20" xfId="0" applyFont="1" applyFill="1" applyBorder="1" applyAlignment="1" applyProtection="1">
      <alignment horizontal="center"/>
    </xf>
    <xf numFmtId="0" fontId="0" fillId="0" borderId="21" xfId="0" applyBorder="1" applyProtection="1"/>
    <xf numFmtId="0" fontId="2" fillId="2" borderId="22" xfId="0" applyFont="1" applyFill="1" applyBorder="1" applyAlignment="1" applyProtection="1">
      <alignment vertical="center"/>
    </xf>
    <xf numFmtId="0" fontId="0" fillId="0" borderId="23" xfId="0" applyBorder="1" applyProtection="1"/>
    <xf numFmtId="10" fontId="2" fillId="4" borderId="9" xfId="0" applyNumberFormat="1" applyFont="1" applyFill="1" applyBorder="1" applyAlignment="1" applyProtection="1">
      <alignment vertical="center" shrinkToFit="1"/>
      <protection locked="0"/>
    </xf>
    <xf numFmtId="10" fontId="0" fillId="4" borderId="24" xfId="0" applyNumberFormat="1" applyFill="1" applyBorder="1" applyAlignment="1" applyProtection="1">
      <alignment shrinkToFit="1"/>
      <protection locked="0"/>
    </xf>
    <xf numFmtId="164" fontId="2" fillId="4" borderId="22" xfId="0" applyNumberFormat="1" applyFont="1" applyFill="1" applyBorder="1" applyAlignment="1" applyProtection="1">
      <alignment vertical="center" shrinkToFit="1"/>
      <protection locked="0"/>
    </xf>
    <xf numFmtId="0" fontId="0" fillId="4" borderId="30" xfId="0" applyFill="1" applyBorder="1" applyAlignment="1" applyProtection="1">
      <alignment shrinkToFit="1"/>
      <protection locked="0"/>
    </xf>
    <xf numFmtId="164" fontId="0" fillId="2" borderId="0" xfId="0" applyNumberFormat="1" applyFill="1" applyAlignment="1" applyProtection="1">
      <alignment horizontal="center" vertical="center"/>
    </xf>
    <xf numFmtId="2" fontId="0" fillId="2" borderId="0" xfId="0" applyNumberFormat="1" applyFill="1" applyAlignment="1" applyProtection="1">
      <alignment horizontal="center" vertical="center"/>
    </xf>
    <xf numFmtId="14" fontId="14" fillId="0" borderId="0" xfId="0" applyNumberFormat="1" applyFont="1"/>
    <xf numFmtId="14" fontId="0" fillId="2" borderId="0" xfId="0" applyNumberFormat="1" applyFill="1" applyAlignment="1" applyProtection="1">
      <alignment horizontal="center" vertical="center"/>
    </xf>
    <xf numFmtId="166" fontId="2" fillId="7" borderId="9" xfId="0" applyNumberFormat="1" applyFont="1" applyFill="1" applyBorder="1" applyAlignment="1" applyProtection="1">
      <alignment vertical="center" shrinkToFit="1"/>
      <protection locked="0"/>
    </xf>
    <xf numFmtId="164" fontId="10" fillId="2" borderId="5" xfId="0" applyNumberFormat="1" applyFont="1" applyFill="1" applyBorder="1" applyAlignment="1" applyProtection="1">
      <alignment horizontal="center" vertical="center" shrinkToFit="1"/>
    </xf>
    <xf numFmtId="165" fontId="10" fillId="2" borderId="25" xfId="0" applyNumberFormat="1" applyFont="1" applyFill="1" applyBorder="1" applyAlignment="1" applyProtection="1">
      <alignment horizontal="center" vertical="center" shrinkToFit="1"/>
    </xf>
    <xf numFmtId="165" fontId="10" fillId="2" borderId="8" xfId="0" applyNumberFormat="1" applyFont="1" applyFill="1" applyBorder="1" applyAlignment="1" applyProtection="1">
      <alignment horizontal="center" vertical="center" shrinkToFit="1"/>
    </xf>
  </cellXfs>
  <cellStyles count="1">
    <cellStyle name="Normal" xfId="0" builtinId="0"/>
  </cellStyles>
  <dxfs count="23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9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numFmt numFmtId="166" formatCode="&quot;$&quot;#,##0.00"/>
      <fill>
        <patternFill>
          <bgColor theme="9" tint="0.59996337778862885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DEEE9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DDDDDD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88"/>
  <sheetViews>
    <sheetView tabSelected="1" workbookViewId="0">
      <pane ySplit="9" topLeftCell="A10" activePane="bottomLeft" state="frozen"/>
      <selection pane="bottomLeft" activeCell="Y28" sqref="Y28"/>
    </sheetView>
  </sheetViews>
  <sheetFormatPr defaultRowHeight="12.75" zeroHeight="1"/>
  <cols>
    <col min="1" max="1" width="1.42578125" style="19" customWidth="1"/>
    <col min="2" max="3" width="4.140625" style="2" customWidth="1"/>
    <col min="4" max="4" width="13.42578125" style="12" customWidth="1"/>
    <col min="5" max="5" width="13.5703125" style="2" customWidth="1"/>
    <col min="6" max="6" width="3.5703125" style="2" customWidth="1"/>
    <col min="7" max="7" width="12.85546875" style="2" customWidth="1"/>
    <col min="8" max="8" width="2.85546875" style="2" customWidth="1"/>
    <col min="9" max="9" width="11.7109375" style="30" customWidth="1"/>
    <col min="10" max="10" width="14.28515625" style="2" customWidth="1"/>
    <col min="11" max="11" width="10.42578125" style="2" customWidth="1"/>
    <col min="12" max="12" width="10.140625" style="2" customWidth="1"/>
    <col min="13" max="13" width="8.5703125" style="2" customWidth="1"/>
    <col min="14" max="14" width="8.42578125" style="1" customWidth="1"/>
    <col min="15" max="15" width="19.5703125" style="1" customWidth="1"/>
    <col min="16" max="16" width="11.28515625" style="1" customWidth="1"/>
    <col min="17" max="17" width="13.42578125" style="1" customWidth="1"/>
    <col min="18" max="18" width="10.42578125" style="1" bestFit="1" customWidth="1"/>
    <col min="19" max="19" width="10.42578125" style="1" customWidth="1"/>
    <col min="20" max="20" width="14.28515625" style="1" customWidth="1"/>
    <col min="21" max="21" width="12.7109375" style="1" customWidth="1"/>
    <col min="22" max="22" width="11.140625" style="1" customWidth="1"/>
    <col min="23" max="23" width="11" style="1" customWidth="1"/>
    <col min="24" max="24" width="11.85546875" style="1" bestFit="1" customWidth="1"/>
    <col min="25" max="16384" width="9.140625" style="1"/>
  </cols>
  <sheetData>
    <row r="1" spans="1:27" ht="36" customHeight="1">
      <c r="B1" s="78" t="s">
        <v>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AA1" s="1">
        <v>12</v>
      </c>
    </row>
    <row r="2" spans="1:27">
      <c r="C2" s="80" t="s">
        <v>6</v>
      </c>
      <c r="D2" s="81"/>
      <c r="E2" s="81"/>
      <c r="F2" s="82"/>
      <c r="G2" s="1"/>
      <c r="H2" s="3"/>
      <c r="I2" s="3"/>
      <c r="J2" s="17" t="s">
        <v>15</v>
      </c>
      <c r="N2" s="17" t="s">
        <v>19</v>
      </c>
      <c r="S2" s="17" t="s">
        <v>45</v>
      </c>
      <c r="W2" s="17" t="s">
        <v>48</v>
      </c>
      <c r="AA2" s="1">
        <v>24</v>
      </c>
    </row>
    <row r="3" spans="1:27" ht="15" customHeight="1">
      <c r="B3" s="4"/>
      <c r="C3" s="74" t="s">
        <v>11</v>
      </c>
      <c r="D3" s="79"/>
      <c r="E3" s="79"/>
      <c r="F3" s="83">
        <v>220000</v>
      </c>
      <c r="G3" s="84"/>
      <c r="H3" s="1"/>
      <c r="I3" s="1"/>
      <c r="J3" s="74" t="s">
        <v>10</v>
      </c>
      <c r="K3" s="75"/>
      <c r="L3" s="5">
        <f>IF(AND(ISNUMBER(F3),ISNUMBER(F4),ISNUMBER(F5),ISNUMBER(F6)),-PMT(F4/F6,L4,F3),"")</f>
        <v>1003.3128644487806</v>
      </c>
      <c r="M3" s="4"/>
      <c r="N3" s="74" t="s">
        <v>24</v>
      </c>
      <c r="O3" s="75"/>
      <c r="P3" s="5" t="s">
        <v>25</v>
      </c>
      <c r="Q3" s="5" t="s">
        <v>26</v>
      </c>
      <c r="S3" s="39"/>
      <c r="T3" s="39" t="s">
        <v>35</v>
      </c>
      <c r="U3" s="39" t="s">
        <v>36</v>
      </c>
      <c r="W3" s="43" t="s">
        <v>34</v>
      </c>
      <c r="X3" s="43" t="s">
        <v>28</v>
      </c>
      <c r="Y3" s="43" t="s">
        <v>27</v>
      </c>
      <c r="Z3" s="43" t="s">
        <v>16</v>
      </c>
    </row>
    <row r="4" spans="1:27" ht="15" customHeight="1">
      <c r="B4" s="4"/>
      <c r="C4" s="85" t="s">
        <v>7</v>
      </c>
      <c r="D4" s="92"/>
      <c r="E4" s="92"/>
      <c r="F4" s="95">
        <v>3.6249999999999998E-2</v>
      </c>
      <c r="G4" s="96"/>
      <c r="H4" s="1"/>
      <c r="I4" s="1"/>
      <c r="J4" s="85" t="s">
        <v>18</v>
      </c>
      <c r="K4" s="86"/>
      <c r="L4" s="6">
        <f>IF(AND(ISNUMBER(F5),ISNUMBER(F6)),F5*F6,"")</f>
        <v>360</v>
      </c>
      <c r="M4" s="4"/>
      <c r="N4" s="24" t="s">
        <v>21</v>
      </c>
      <c r="O4" s="25"/>
      <c r="P4" s="6">
        <f>IF(AND(ISNUMBER(F3),ISNUMBER(F4), ISNUMBER(F5),ISNUMBER(F6)),MATCH(0,$P$10:$P$729,0),"")</f>
        <v>306</v>
      </c>
      <c r="Q4" s="26">
        <f>IF(AND(ISNUMBER($L4), ISNUMBER($P4)),$L4-$P4,"")</f>
        <v>54</v>
      </c>
      <c r="R4" s="22"/>
      <c r="S4" s="39" t="s">
        <v>44</v>
      </c>
      <c r="T4" s="53">
        <v>238200</v>
      </c>
      <c r="U4" s="53">
        <v>300400</v>
      </c>
      <c r="W4" s="103">
        <v>97.14</v>
      </c>
      <c r="X4" s="103">
        <v>216.86</v>
      </c>
      <c r="Y4" s="103">
        <v>88.33</v>
      </c>
      <c r="Z4" s="103">
        <v>100</v>
      </c>
    </row>
    <row r="5" spans="1:27" ht="15" customHeight="1">
      <c r="B5" s="4"/>
      <c r="C5" s="85" t="s">
        <v>8</v>
      </c>
      <c r="D5" s="92"/>
      <c r="E5" s="92"/>
      <c r="F5" s="87">
        <v>30</v>
      </c>
      <c r="G5" s="88"/>
      <c r="H5" s="1"/>
      <c r="I5" s="1"/>
      <c r="J5" s="85" t="s">
        <v>13</v>
      </c>
      <c r="K5" s="86"/>
      <c r="L5" s="7">
        <f>IF(AND(L3&lt;&gt;"",L4&lt;&gt;""),L3*L4,"")</f>
        <v>361192.63120156102</v>
      </c>
      <c r="M5" s="4"/>
      <c r="N5" s="24" t="s">
        <v>22</v>
      </c>
      <c r="O5" s="25"/>
      <c r="P5" s="7">
        <f>IF(AND(ISNUMBER(F3),ISNUMBER(F4), ISNUMBER(F5),ISNUMBER(F6)),SUM($G$10:$G$729)+SUM($N$10:$N$729),"")</f>
        <v>337424.3169134669</v>
      </c>
      <c r="Q5" s="27">
        <f>IF(AND(ISNUMBER($L5), ISNUMBER($P5)),$L5-$P5,"")</f>
        <v>23768.314288094116</v>
      </c>
      <c r="R5" s="22"/>
      <c r="S5" s="39" t="s">
        <v>43</v>
      </c>
      <c r="T5" s="39">
        <v>0.25</v>
      </c>
      <c r="U5" s="39">
        <v>0.25</v>
      </c>
    </row>
    <row r="6" spans="1:27" ht="15" customHeight="1">
      <c r="B6" s="4"/>
      <c r="C6" s="85" t="s">
        <v>9</v>
      </c>
      <c r="D6" s="92"/>
      <c r="E6" s="92"/>
      <c r="F6" s="87">
        <v>12</v>
      </c>
      <c r="G6" s="88"/>
      <c r="H6" s="1"/>
      <c r="I6" s="1"/>
      <c r="J6" s="85" t="s">
        <v>14</v>
      </c>
      <c r="K6" s="86"/>
      <c r="L6" s="7">
        <f>IF(L5&lt;&gt;"",L5-F3,"")</f>
        <v>141192.63120156102</v>
      </c>
      <c r="M6" s="4"/>
      <c r="N6" s="24" t="s">
        <v>23</v>
      </c>
      <c r="O6" s="25"/>
      <c r="P6" s="7">
        <f>IF(AND(ISNUMBER(F3),ISNUMBER(F4), ISNUMBER(F5),ISNUMBER(F6)),SUM($J$10:$J$729),"")</f>
        <v>117324.31691347084</v>
      </c>
      <c r="Q6" s="27">
        <f>IF(AND(ISNUMBER($L6), ISNUMBER($P6)),$L6-$P6,"")</f>
        <v>23868.314288090172</v>
      </c>
      <c r="S6" s="39" t="s">
        <v>37</v>
      </c>
      <c r="T6" s="39">
        <v>4.37</v>
      </c>
      <c r="U6" s="39">
        <v>4.37</v>
      </c>
    </row>
    <row r="7" spans="1:27" ht="15" customHeight="1">
      <c r="B7" s="4"/>
      <c r="C7" s="93" t="s">
        <v>47</v>
      </c>
      <c r="D7" s="94"/>
      <c r="E7" s="94"/>
      <c r="F7" s="97">
        <v>42826</v>
      </c>
      <c r="G7" s="98"/>
      <c r="H7" s="1"/>
      <c r="I7" s="1"/>
      <c r="J7" s="89" t="s">
        <v>17</v>
      </c>
      <c r="K7" s="90"/>
      <c r="L7" s="8">
        <f>IF(AND(ISNUMBER(F5),ISNUMBER(F7)),DATE(YEAR(F7)+F5,MONTH(F7),DAY(F7)),"")</f>
        <v>53783</v>
      </c>
      <c r="M7" s="4"/>
      <c r="N7" s="24" t="s">
        <v>31</v>
      </c>
      <c r="O7" s="25"/>
      <c r="P7" s="7">
        <f>IF(AND(ISNUMBER(F3),ISNUMBER(F4), ISNUMBER(F5),ISNUMBER(F6)),SUM($I$10:$I$729)+SUM($N$10:$N$729)-50,"")</f>
        <v>220049.99999999578</v>
      </c>
      <c r="Q7" s="27">
        <f>IF(AND(ISNUMBER($F3), ISNUMBER($P7)),$F3-$P7,"")</f>
        <v>-49.999999995779945</v>
      </c>
      <c r="S7" s="39" t="s">
        <v>38</v>
      </c>
      <c r="T7" s="39">
        <v>1.78</v>
      </c>
      <c r="U7" s="39">
        <v>1.78</v>
      </c>
    </row>
    <row r="8" spans="1:27" ht="13.5" thickBot="1">
      <c r="B8" s="91" t="str">
        <f>IF(AND($L$3&lt;&gt;"",$L$4&lt;&gt;"",$L$4&gt;720),"Note: Table Below Only Shows the First 720 Payments","")</f>
        <v/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76" t="s">
        <v>20</v>
      </c>
      <c r="O8" s="77"/>
      <c r="P8" s="31">
        <f>IF(ISNUMBER(F7),LOOKUP(2,1/(D10:D729&lt;&gt;""),D10:D729),"")</f>
        <v>52110</v>
      </c>
      <c r="Q8" s="32">
        <f>IF(AND(ISNUMBER($L7), ISNUMBER($P8)),$L7-$P8,"")</f>
        <v>1673</v>
      </c>
      <c r="S8" s="39" t="s">
        <v>39</v>
      </c>
      <c r="T8" s="39">
        <v>100</v>
      </c>
      <c r="U8" s="39">
        <v>100</v>
      </c>
    </row>
    <row r="9" spans="1:27" s="10" customFormat="1" ht="26.25" customHeight="1" thickBot="1">
      <c r="A9" s="20"/>
      <c r="B9" s="72" t="s">
        <v>1</v>
      </c>
      <c r="C9" s="67"/>
      <c r="D9" s="16" t="s">
        <v>2</v>
      </c>
      <c r="E9" s="66" t="s">
        <v>3</v>
      </c>
      <c r="F9" s="67"/>
      <c r="G9" s="65" t="s">
        <v>32</v>
      </c>
      <c r="H9" s="65"/>
      <c r="I9" s="15" t="s">
        <v>12</v>
      </c>
      <c r="J9" s="9" t="s">
        <v>4</v>
      </c>
      <c r="K9" s="37" t="s">
        <v>34</v>
      </c>
      <c r="L9" s="37" t="s">
        <v>28</v>
      </c>
      <c r="M9" s="37" t="s">
        <v>27</v>
      </c>
      <c r="N9" s="21" t="s">
        <v>16</v>
      </c>
      <c r="O9" s="33" t="str">
        <f>IF(F6=12,"Monthly Payment","Semi-Monthly Payment")</f>
        <v>Monthly Payment</v>
      </c>
      <c r="P9" s="66" t="s">
        <v>5</v>
      </c>
      <c r="Q9" s="73"/>
      <c r="R9" s="38" t="s">
        <v>46</v>
      </c>
      <c r="S9" s="33" t="s">
        <v>33</v>
      </c>
      <c r="T9" s="1"/>
      <c r="U9" s="1"/>
      <c r="V9" s="1"/>
    </row>
    <row r="10" spans="1:27" s="10" customFormat="1">
      <c r="A10" s="18"/>
      <c r="B10" s="56">
        <f>IF($L$3="","",IF(ROW()&lt;=$L$4+9,ROW()-9,""))</f>
        <v>1</v>
      </c>
      <c r="C10" s="57"/>
      <c r="D10" s="13">
        <f>IF(OR($B10="",$F$7="",$P9=0),"",IF(INT(12*($B10-1)/$F$6) = 12*($B10-1)/$F$6, DATE(YEAR($F$7),MONTH($F$7)+CEILING(12*($B10-1)/$F$6,1),DAY($F$7)),DATE(YEAR($F$7),MONTH($F$7)+CEILING(12*($B10-1)/$F$6,1),DAY($F$7)-15)))</f>
        <v>42826</v>
      </c>
      <c r="E10" s="58">
        <f>IF($B10="","",$F$3)</f>
        <v>220000</v>
      </c>
      <c r="F10" s="59"/>
      <c r="G10" s="58">
        <f>IF($B10="","",IF($L$3&lt;E10*(1+$F$4/$F$6),$L$3,E10*(1+$F$4/$F$6) ))</f>
        <v>1003.3128644487806</v>
      </c>
      <c r="H10" s="59"/>
      <c r="I10" s="14">
        <f t="shared" ref="I10:I73" si="0">IF($B10="","",$G10-$J10)</f>
        <v>338.72953111544734</v>
      </c>
      <c r="J10" s="14">
        <f>IF($B10="","",$E10*$F$4/$F$6)</f>
        <v>664.58333333333326</v>
      </c>
      <c r="K10" s="29">
        <f>IF(D10&lt;&gt;"",$W$4*12/$F$6,0)</f>
        <v>97.14</v>
      </c>
      <c r="L10" s="29">
        <f>IF(D10&lt;&gt;"",$X$4*12/$F$6,0)</f>
        <v>216.86</v>
      </c>
      <c r="M10" s="29">
        <f>IF(D10&lt;&gt;"",$Y$4*12/$F$6,0)</f>
        <v>88.33</v>
      </c>
      <c r="N10" s="29">
        <f>IF(D10&lt;&gt;"",$Z$4*12/$F$6,0)</f>
        <v>100</v>
      </c>
      <c r="O10" s="11">
        <f>G10+(K10+L10+M10+N10)</f>
        <v>1505.6428644487805</v>
      </c>
      <c r="P10" s="58">
        <f>IF($B10="","",IF($E10*(1+$F$4/$F$6)-$G10-$N10&lt;0,0,$E10*(1+$F$4/$F$6)-$G10-$N10))</f>
        <v>219561.27046888453</v>
      </c>
      <c r="Q10" s="60"/>
      <c r="R10" s="11">
        <f>K10+L10+M10</f>
        <v>402.33</v>
      </c>
      <c r="S10" s="11">
        <f t="shared" ref="S10:S73" si="1">$V$15</f>
        <v>403.90958333333333</v>
      </c>
      <c r="T10" s="51"/>
      <c r="U10" s="54" t="s">
        <v>35</v>
      </c>
      <c r="V10" s="55"/>
      <c r="W10" s="54" t="s">
        <v>36</v>
      </c>
      <c r="X10" s="55"/>
    </row>
    <row r="11" spans="1:27" s="10" customFormat="1">
      <c r="A11" s="18"/>
      <c r="B11" s="56">
        <f t="shared" ref="B11:B74" si="2">IF($L$3="","",IF(ROW()&lt;=$L$4+9,ROW()-9,""))</f>
        <v>2</v>
      </c>
      <c r="C11" s="57"/>
      <c r="D11" s="13">
        <f t="shared" ref="D11:D74" si="3">IF(OR($B11="",$F$7="",$P10=0),"",IF(INT(12*($B11-1)/$F$6) = 12*($B11-1)/$F$6, DATE(YEAR($F$7),MONTH($F$7)+CEILING(12*($B11-1)/$F$6,1),DAY($F$7)),DATE(YEAR($F$7),MONTH($F$7)+CEILING(12*($B11-1)/$F$6,1),DAY($F$7)-15)))</f>
        <v>42856</v>
      </c>
      <c r="E11" s="58">
        <f t="shared" ref="E11:E74" si="4">IF($B11="","",$P10)</f>
        <v>219561.27046888453</v>
      </c>
      <c r="F11" s="59"/>
      <c r="G11" s="58">
        <f t="shared" ref="G11:G20" si="5">IF($B11="","",IF($L$3&lt;E11*(1+$F$4/$F$6),$L$3,E11*(1+$F$4/$F$6) ))</f>
        <v>1003.3128644487806</v>
      </c>
      <c r="H11" s="59"/>
      <c r="I11" s="14">
        <f t="shared" si="0"/>
        <v>340.0548599073586</v>
      </c>
      <c r="J11" s="14">
        <f t="shared" ref="J11:J74" si="6">IF($B11="","",$E11*$F$4/$F$6)</f>
        <v>663.258004541422</v>
      </c>
      <c r="K11" s="29">
        <f t="shared" ref="K11:K74" si="7">IF(D11&lt;&gt;"",$W$4*12/$F$6,0)</f>
        <v>97.14</v>
      </c>
      <c r="L11" s="29">
        <f t="shared" ref="L11:L74" si="8">IF(D11&lt;&gt;"",$X$4*12/$F$6,0)</f>
        <v>216.86</v>
      </c>
      <c r="M11" s="29">
        <f t="shared" ref="M11:M74" si="9">IF(D11&lt;&gt;"",$Y$4*12/$F$6,0)</f>
        <v>88.33</v>
      </c>
      <c r="N11" s="29">
        <f t="shared" ref="N11:N74" si="10">IF(D11&lt;&gt;"",$Z$4*12/$F$6,0)</f>
        <v>100</v>
      </c>
      <c r="O11" s="11">
        <f t="shared" ref="O11:O74" si="11">G11+(K11+L11+M11+N11)</f>
        <v>1505.6428644487805</v>
      </c>
      <c r="P11" s="58">
        <f t="shared" ref="P11:P74" si="12">IF($B11="","",IF($E11*(1+$F$4/$F$6)-$G11-$N11&lt;0,0,$E11*(1+$F$4/$F$6)-$G11-$N11))</f>
        <v>219121.21560897713</v>
      </c>
      <c r="Q11" s="60"/>
      <c r="R11" s="11">
        <f t="shared" ref="R11:R74" si="13">K11+L11+M11</f>
        <v>402.33</v>
      </c>
      <c r="S11" s="11">
        <f t="shared" si="1"/>
        <v>403.90958333333333</v>
      </c>
      <c r="T11" s="52" t="s">
        <v>40</v>
      </c>
      <c r="U11" s="52" t="s">
        <v>41</v>
      </c>
      <c r="V11" s="52" t="s">
        <v>42</v>
      </c>
      <c r="W11" s="52" t="s">
        <v>41</v>
      </c>
      <c r="X11" s="52" t="s">
        <v>42</v>
      </c>
      <c r="Z11" s="35" t="s">
        <v>49</v>
      </c>
    </row>
    <row r="12" spans="1:27" s="10" customFormat="1">
      <c r="A12" s="18"/>
      <c r="B12" s="56">
        <f t="shared" si="2"/>
        <v>3</v>
      </c>
      <c r="C12" s="57"/>
      <c r="D12" s="13">
        <f t="shared" si="3"/>
        <v>42887</v>
      </c>
      <c r="E12" s="58">
        <f t="shared" si="4"/>
        <v>219121.21560897713</v>
      </c>
      <c r="F12" s="59"/>
      <c r="G12" s="58">
        <f t="shared" si="5"/>
        <v>1003.3128644487806</v>
      </c>
      <c r="H12" s="59"/>
      <c r="I12" s="14">
        <f t="shared" si="0"/>
        <v>341.38419229666226</v>
      </c>
      <c r="J12" s="14">
        <f t="shared" si="6"/>
        <v>661.92867215211834</v>
      </c>
      <c r="K12" s="29">
        <f t="shared" si="7"/>
        <v>97.14</v>
      </c>
      <c r="L12" s="29">
        <f t="shared" si="8"/>
        <v>216.86</v>
      </c>
      <c r="M12" s="29">
        <f t="shared" si="9"/>
        <v>88.33</v>
      </c>
      <c r="N12" s="29">
        <f t="shared" si="10"/>
        <v>100</v>
      </c>
      <c r="O12" s="11">
        <f t="shared" si="11"/>
        <v>1505.6428644487805</v>
      </c>
      <c r="P12" s="58">
        <f t="shared" si="12"/>
        <v>218679.83141668045</v>
      </c>
      <c r="Q12" s="60"/>
      <c r="R12" s="11">
        <f t="shared" si="13"/>
        <v>402.33</v>
      </c>
      <c r="S12" s="11">
        <f t="shared" si="1"/>
        <v>403.90958333333333</v>
      </c>
      <c r="T12" s="35" t="s">
        <v>29</v>
      </c>
      <c r="U12" s="49">
        <v>1184.5899999999999</v>
      </c>
      <c r="V12" s="49">
        <f>U12/$F$6</f>
        <v>98.715833333333322</v>
      </c>
      <c r="W12" s="49">
        <v>1184.5899999999999</v>
      </c>
      <c r="X12" s="49">
        <f>W12/$F$6</f>
        <v>98.715833333333322</v>
      </c>
      <c r="Z12" s="49">
        <f>W4*12/F6</f>
        <v>97.14</v>
      </c>
    </row>
    <row r="13" spans="1:27" s="10" customFormat="1">
      <c r="A13" s="18"/>
      <c r="B13" s="56">
        <f t="shared" si="2"/>
        <v>4</v>
      </c>
      <c r="C13" s="57"/>
      <c r="D13" s="13">
        <f t="shared" si="3"/>
        <v>42917</v>
      </c>
      <c r="E13" s="58">
        <f t="shared" si="4"/>
        <v>218679.83141668045</v>
      </c>
      <c r="F13" s="59"/>
      <c r="G13" s="58">
        <f t="shared" si="5"/>
        <v>1003.3128644487806</v>
      </c>
      <c r="H13" s="59"/>
      <c r="I13" s="14">
        <f t="shared" si="0"/>
        <v>342.71754037755852</v>
      </c>
      <c r="J13" s="14">
        <f t="shared" si="6"/>
        <v>660.59532407122208</v>
      </c>
      <c r="K13" s="29">
        <f t="shared" si="7"/>
        <v>97.14</v>
      </c>
      <c r="L13" s="29">
        <f t="shared" si="8"/>
        <v>216.86</v>
      </c>
      <c r="M13" s="29">
        <f t="shared" si="9"/>
        <v>88.33</v>
      </c>
      <c r="N13" s="29">
        <f t="shared" si="10"/>
        <v>100</v>
      </c>
      <c r="O13" s="11">
        <f t="shared" si="11"/>
        <v>1505.6428644487805</v>
      </c>
      <c r="P13" s="58">
        <f>IF($B13="","",IF($E13*(1+$F$4/$F$6)-$G13-$N13&lt;0,0,$E13*(1+$F$4/$F$6)-$G13-$N13))</f>
        <v>218237.11387630287</v>
      </c>
      <c r="Q13" s="60"/>
      <c r="R13" s="11">
        <f t="shared" si="13"/>
        <v>402.33</v>
      </c>
      <c r="S13" s="11">
        <f t="shared" si="1"/>
        <v>403.90958333333333</v>
      </c>
      <c r="T13" s="35" t="s">
        <v>28</v>
      </c>
      <c r="U13" s="49">
        <f>T4*T5*T6/T8</f>
        <v>2602.335</v>
      </c>
      <c r="V13" s="49">
        <f>U13/$F$6</f>
        <v>216.86125000000001</v>
      </c>
      <c r="W13" s="49">
        <f>U4*U5*U6/U8</f>
        <v>3281.87</v>
      </c>
      <c r="X13" s="49">
        <f>W13/$F$6</f>
        <v>273.48916666666668</v>
      </c>
      <c r="Z13" s="49">
        <f>X4*12/F6</f>
        <v>216.86</v>
      </c>
    </row>
    <row r="14" spans="1:27" s="10" customFormat="1">
      <c r="A14" s="18"/>
      <c r="B14" s="56">
        <f t="shared" si="2"/>
        <v>5</v>
      </c>
      <c r="C14" s="57"/>
      <c r="D14" s="13">
        <f t="shared" si="3"/>
        <v>42948</v>
      </c>
      <c r="E14" s="58">
        <f t="shared" si="4"/>
        <v>218237.11387630287</v>
      </c>
      <c r="F14" s="59"/>
      <c r="G14" s="58">
        <f t="shared" si="5"/>
        <v>1003.3128644487806</v>
      </c>
      <c r="H14" s="59"/>
      <c r="I14" s="14">
        <f t="shared" si="0"/>
        <v>344.05491628078232</v>
      </c>
      <c r="J14" s="14">
        <f t="shared" si="6"/>
        <v>659.25794816799828</v>
      </c>
      <c r="K14" s="29">
        <f t="shared" si="7"/>
        <v>97.14</v>
      </c>
      <c r="L14" s="29">
        <f t="shared" si="8"/>
        <v>216.86</v>
      </c>
      <c r="M14" s="29">
        <f t="shared" si="9"/>
        <v>88.33</v>
      </c>
      <c r="N14" s="29">
        <f t="shared" si="10"/>
        <v>100</v>
      </c>
      <c r="O14" s="11">
        <f t="shared" si="11"/>
        <v>1505.6428644487805</v>
      </c>
      <c r="P14" s="58">
        <f t="shared" si="12"/>
        <v>217793.05896002206</v>
      </c>
      <c r="Q14" s="60"/>
      <c r="R14" s="11">
        <f t="shared" si="13"/>
        <v>402.33</v>
      </c>
      <c r="S14" s="11">
        <f t="shared" si="1"/>
        <v>403.90958333333333</v>
      </c>
      <c r="T14" s="35" t="s">
        <v>27</v>
      </c>
      <c r="U14" s="49">
        <f>T4*T5*T7/T8</f>
        <v>1059.99</v>
      </c>
      <c r="V14" s="49">
        <f t="shared" ref="V14" si="14">U14/$F$6</f>
        <v>88.332499999999996</v>
      </c>
      <c r="W14" s="49">
        <f>U4*U5*U7/U8</f>
        <v>1336.78</v>
      </c>
      <c r="X14" s="49">
        <f t="shared" ref="X14" si="15">W14/$F$6</f>
        <v>111.39833333333333</v>
      </c>
      <c r="Z14" s="49">
        <f>Y4*12/F6</f>
        <v>88.33</v>
      </c>
    </row>
    <row r="15" spans="1:27" s="10" customFormat="1">
      <c r="A15" s="18"/>
      <c r="B15" s="56">
        <f t="shared" si="2"/>
        <v>6</v>
      </c>
      <c r="C15" s="57"/>
      <c r="D15" s="13">
        <f t="shared" si="3"/>
        <v>42979</v>
      </c>
      <c r="E15" s="58">
        <f t="shared" si="4"/>
        <v>217793.05896002206</v>
      </c>
      <c r="F15" s="59"/>
      <c r="G15" s="58">
        <f t="shared" si="5"/>
        <v>1003.3128644487806</v>
      </c>
      <c r="H15" s="59"/>
      <c r="I15" s="14">
        <f t="shared" si="0"/>
        <v>345.39633217371409</v>
      </c>
      <c r="J15" s="14">
        <f t="shared" si="6"/>
        <v>657.91653227506652</v>
      </c>
      <c r="K15" s="29">
        <f t="shared" si="7"/>
        <v>97.14</v>
      </c>
      <c r="L15" s="29">
        <f t="shared" si="8"/>
        <v>216.86</v>
      </c>
      <c r="M15" s="29">
        <f t="shared" si="9"/>
        <v>88.33</v>
      </c>
      <c r="N15" s="29">
        <f t="shared" si="10"/>
        <v>100</v>
      </c>
      <c r="O15" s="11">
        <f t="shared" si="11"/>
        <v>1505.6428644487805</v>
      </c>
      <c r="P15" s="58">
        <f t="shared" si="12"/>
        <v>217347.6626278483</v>
      </c>
      <c r="Q15" s="60"/>
      <c r="R15" s="11">
        <f t="shared" si="13"/>
        <v>402.33</v>
      </c>
      <c r="S15" s="11">
        <f t="shared" si="1"/>
        <v>403.90958333333333</v>
      </c>
      <c r="T15" s="35" t="s">
        <v>30</v>
      </c>
      <c r="U15" s="50">
        <f>SUM(U12:U14)</f>
        <v>4846.915</v>
      </c>
      <c r="V15" s="50">
        <f t="shared" ref="V15:X15" si="16">SUM(V12:V14)</f>
        <v>403.90958333333333</v>
      </c>
      <c r="W15" s="50">
        <f t="shared" si="16"/>
        <v>5803.24</v>
      </c>
      <c r="X15" s="50">
        <f t="shared" si="16"/>
        <v>483.6033333333333</v>
      </c>
      <c r="Z15" s="49">
        <f>SUM(Z12:Z14)</f>
        <v>402.33</v>
      </c>
    </row>
    <row r="16" spans="1:27" s="10" customFormat="1">
      <c r="A16" s="18"/>
      <c r="B16" s="56">
        <f t="shared" si="2"/>
        <v>7</v>
      </c>
      <c r="C16" s="57"/>
      <c r="D16" s="13">
        <f t="shared" si="3"/>
        <v>43009</v>
      </c>
      <c r="E16" s="58">
        <f t="shared" si="4"/>
        <v>217347.6626278483</v>
      </c>
      <c r="F16" s="59"/>
      <c r="G16" s="58">
        <f t="shared" si="5"/>
        <v>1003.3128644487806</v>
      </c>
      <c r="H16" s="59"/>
      <c r="I16" s="14">
        <f t="shared" si="0"/>
        <v>346.74180026048896</v>
      </c>
      <c r="J16" s="14">
        <f t="shared" si="6"/>
        <v>656.57106418829164</v>
      </c>
      <c r="K16" s="29">
        <f t="shared" si="7"/>
        <v>97.14</v>
      </c>
      <c r="L16" s="29">
        <f t="shared" si="8"/>
        <v>216.86</v>
      </c>
      <c r="M16" s="29">
        <f t="shared" si="9"/>
        <v>88.33</v>
      </c>
      <c r="N16" s="29">
        <f t="shared" si="10"/>
        <v>100</v>
      </c>
      <c r="O16" s="11">
        <f t="shared" si="11"/>
        <v>1505.6428644487805</v>
      </c>
      <c r="P16" s="58">
        <f t="shared" si="12"/>
        <v>216900.92082758778</v>
      </c>
      <c r="Q16" s="60"/>
      <c r="R16" s="11">
        <f t="shared" si="13"/>
        <v>402.33</v>
      </c>
      <c r="S16" s="11">
        <f t="shared" si="1"/>
        <v>403.90958333333333</v>
      </c>
    </row>
    <row r="17" spans="1:23" s="10" customFormat="1">
      <c r="A17" s="18"/>
      <c r="B17" s="56">
        <f t="shared" si="2"/>
        <v>8</v>
      </c>
      <c r="C17" s="57"/>
      <c r="D17" s="13">
        <f t="shared" si="3"/>
        <v>43040</v>
      </c>
      <c r="E17" s="58">
        <f t="shared" si="4"/>
        <v>216900.92082758778</v>
      </c>
      <c r="F17" s="59"/>
      <c r="G17" s="58">
        <f t="shared" si="5"/>
        <v>1003.3128644487806</v>
      </c>
      <c r="H17" s="59"/>
      <c r="I17" s="14">
        <f t="shared" si="0"/>
        <v>348.09133278210925</v>
      </c>
      <c r="J17" s="14">
        <f t="shared" si="6"/>
        <v>655.22153166667135</v>
      </c>
      <c r="K17" s="29">
        <f t="shared" si="7"/>
        <v>97.14</v>
      </c>
      <c r="L17" s="29">
        <f t="shared" si="8"/>
        <v>216.86</v>
      </c>
      <c r="M17" s="29">
        <f t="shared" si="9"/>
        <v>88.33</v>
      </c>
      <c r="N17" s="29">
        <f t="shared" si="10"/>
        <v>100</v>
      </c>
      <c r="O17" s="11">
        <f t="shared" si="11"/>
        <v>1505.6428644487805</v>
      </c>
      <c r="P17" s="58">
        <f t="shared" si="12"/>
        <v>216452.82949480563</v>
      </c>
      <c r="Q17" s="60"/>
      <c r="R17" s="11">
        <f t="shared" si="13"/>
        <v>402.33</v>
      </c>
      <c r="S17" s="11">
        <f t="shared" si="1"/>
        <v>403.90958333333333</v>
      </c>
    </row>
    <row r="18" spans="1:23" s="10" customFormat="1">
      <c r="A18" s="18"/>
      <c r="B18" s="56">
        <f t="shared" si="2"/>
        <v>9</v>
      </c>
      <c r="C18" s="57"/>
      <c r="D18" s="13">
        <f t="shared" si="3"/>
        <v>43070</v>
      </c>
      <c r="E18" s="58">
        <f t="shared" si="4"/>
        <v>216452.82949480563</v>
      </c>
      <c r="F18" s="59"/>
      <c r="G18" s="58">
        <f t="shared" si="5"/>
        <v>1003.3128644487806</v>
      </c>
      <c r="H18" s="59"/>
      <c r="I18" s="14">
        <f t="shared" si="0"/>
        <v>349.44494201655527</v>
      </c>
      <c r="J18" s="14">
        <f t="shared" si="6"/>
        <v>653.86792243222533</v>
      </c>
      <c r="K18" s="29">
        <f t="shared" si="7"/>
        <v>97.14</v>
      </c>
      <c r="L18" s="29">
        <f t="shared" si="8"/>
        <v>216.86</v>
      </c>
      <c r="M18" s="29">
        <f t="shared" si="9"/>
        <v>88.33</v>
      </c>
      <c r="N18" s="29">
        <f t="shared" si="10"/>
        <v>100</v>
      </c>
      <c r="O18" s="11">
        <f t="shared" si="11"/>
        <v>1505.6428644487805</v>
      </c>
      <c r="P18" s="58">
        <f t="shared" si="12"/>
        <v>216003.38455278904</v>
      </c>
      <c r="Q18" s="60"/>
      <c r="R18" s="11">
        <f t="shared" si="13"/>
        <v>402.33</v>
      </c>
      <c r="S18" s="11">
        <f t="shared" si="1"/>
        <v>403.90958333333333</v>
      </c>
      <c r="T18" s="100"/>
    </row>
    <row r="19" spans="1:23" s="10" customFormat="1">
      <c r="A19" s="18"/>
      <c r="B19" s="56">
        <f t="shared" si="2"/>
        <v>10</v>
      </c>
      <c r="C19" s="57"/>
      <c r="D19" s="13">
        <f t="shared" si="3"/>
        <v>43101</v>
      </c>
      <c r="E19" s="58">
        <f t="shared" si="4"/>
        <v>216003.38455278904</v>
      </c>
      <c r="F19" s="59"/>
      <c r="G19" s="58">
        <f t="shared" si="5"/>
        <v>1003.3128644487806</v>
      </c>
      <c r="H19" s="59"/>
      <c r="I19" s="14">
        <f t="shared" si="0"/>
        <v>350.80264027889712</v>
      </c>
      <c r="J19" s="14">
        <f t="shared" si="6"/>
        <v>652.51022416988349</v>
      </c>
      <c r="K19" s="29">
        <f t="shared" si="7"/>
        <v>97.14</v>
      </c>
      <c r="L19" s="29">
        <f t="shared" si="8"/>
        <v>216.86</v>
      </c>
      <c r="M19" s="29">
        <f t="shared" si="9"/>
        <v>88.33</v>
      </c>
      <c r="N19" s="29">
        <f t="shared" si="10"/>
        <v>100</v>
      </c>
      <c r="O19" s="11">
        <f t="shared" si="11"/>
        <v>1505.6428644487805</v>
      </c>
      <c r="P19" s="58">
        <f t="shared" si="12"/>
        <v>215552.58191251013</v>
      </c>
      <c r="Q19" s="60"/>
      <c r="R19" s="11">
        <f t="shared" si="13"/>
        <v>402.33</v>
      </c>
      <c r="S19" s="11">
        <f t="shared" si="1"/>
        <v>403.90958333333333</v>
      </c>
      <c r="T19" s="99"/>
    </row>
    <row r="20" spans="1:23" s="10" customFormat="1">
      <c r="A20" s="18"/>
      <c r="B20" s="56">
        <f t="shared" si="2"/>
        <v>11</v>
      </c>
      <c r="C20" s="57"/>
      <c r="D20" s="13">
        <f t="shared" si="3"/>
        <v>43132</v>
      </c>
      <c r="E20" s="58">
        <f t="shared" si="4"/>
        <v>215552.58191251013</v>
      </c>
      <c r="F20" s="59"/>
      <c r="G20" s="58">
        <f t="shared" si="5"/>
        <v>1003.3128644487806</v>
      </c>
      <c r="H20" s="59"/>
      <c r="I20" s="14">
        <f t="shared" si="0"/>
        <v>352.16443992140637</v>
      </c>
      <c r="J20" s="14">
        <f t="shared" si="6"/>
        <v>651.14842452737423</v>
      </c>
      <c r="K20" s="29">
        <f t="shared" si="7"/>
        <v>97.14</v>
      </c>
      <c r="L20" s="29">
        <f t="shared" si="8"/>
        <v>216.86</v>
      </c>
      <c r="M20" s="29">
        <f t="shared" si="9"/>
        <v>88.33</v>
      </c>
      <c r="N20" s="29">
        <f t="shared" si="10"/>
        <v>100</v>
      </c>
      <c r="O20" s="11">
        <f t="shared" si="11"/>
        <v>1505.6428644487805</v>
      </c>
      <c r="P20" s="58">
        <f t="shared" si="12"/>
        <v>215100.41747258868</v>
      </c>
      <c r="Q20" s="60"/>
      <c r="R20" s="11">
        <f t="shared" si="13"/>
        <v>402.33</v>
      </c>
      <c r="S20" s="11">
        <f t="shared" si="1"/>
        <v>403.90958333333333</v>
      </c>
    </row>
    <row r="21" spans="1:23" s="10" customFormat="1">
      <c r="A21" s="18"/>
      <c r="B21" s="56">
        <f t="shared" si="2"/>
        <v>12</v>
      </c>
      <c r="C21" s="57"/>
      <c r="D21" s="13">
        <f t="shared" si="3"/>
        <v>43160</v>
      </c>
      <c r="E21" s="58">
        <f t="shared" si="4"/>
        <v>215100.41747258868</v>
      </c>
      <c r="F21" s="59"/>
      <c r="G21" s="58">
        <f t="shared" ref="G21:G84" si="17">IF($B21="","",IF($L$3&lt;E21*(1+$F$4/$F$6),$L$3,E21*(1+$F$4/$F$6) ))</f>
        <v>1003.3128644487806</v>
      </c>
      <c r="H21" s="59"/>
      <c r="I21" s="14">
        <f t="shared" si="0"/>
        <v>353.53035333366904</v>
      </c>
      <c r="J21" s="14">
        <f t="shared" si="6"/>
        <v>649.78251111511156</v>
      </c>
      <c r="K21" s="29">
        <f t="shared" si="7"/>
        <v>97.14</v>
      </c>
      <c r="L21" s="29">
        <f t="shared" si="8"/>
        <v>216.86</v>
      </c>
      <c r="M21" s="29">
        <f t="shared" si="9"/>
        <v>88.33</v>
      </c>
      <c r="N21" s="29">
        <f t="shared" si="10"/>
        <v>100</v>
      </c>
      <c r="O21" s="11">
        <f t="shared" si="11"/>
        <v>1505.6428644487805</v>
      </c>
      <c r="P21" s="58">
        <f t="shared" si="12"/>
        <v>214646.887119255</v>
      </c>
      <c r="Q21" s="60"/>
      <c r="R21" s="11">
        <f t="shared" si="13"/>
        <v>402.33</v>
      </c>
      <c r="S21" s="11">
        <f t="shared" si="1"/>
        <v>403.90958333333333</v>
      </c>
    </row>
    <row r="22" spans="1:23" s="10" customFormat="1">
      <c r="A22" s="18"/>
      <c r="B22" s="56">
        <f t="shared" si="2"/>
        <v>13</v>
      </c>
      <c r="C22" s="57"/>
      <c r="D22" s="13">
        <f t="shared" si="3"/>
        <v>43191</v>
      </c>
      <c r="E22" s="58">
        <f t="shared" si="4"/>
        <v>214646.887119255</v>
      </c>
      <c r="F22" s="59"/>
      <c r="G22" s="58">
        <f t="shared" si="17"/>
        <v>1003.3128644487806</v>
      </c>
      <c r="H22" s="59"/>
      <c r="I22" s="14">
        <f t="shared" si="0"/>
        <v>354.90039294269786</v>
      </c>
      <c r="J22" s="14">
        <f t="shared" si="6"/>
        <v>648.41247150608274</v>
      </c>
      <c r="K22" s="29">
        <f t="shared" si="7"/>
        <v>97.14</v>
      </c>
      <c r="L22" s="29">
        <f t="shared" si="8"/>
        <v>216.86</v>
      </c>
      <c r="M22" s="29">
        <f t="shared" si="9"/>
        <v>88.33</v>
      </c>
      <c r="N22" s="29">
        <f t="shared" si="10"/>
        <v>100</v>
      </c>
      <c r="O22" s="11">
        <f t="shared" si="11"/>
        <v>1505.6428644487805</v>
      </c>
      <c r="P22" s="58">
        <f t="shared" si="12"/>
        <v>214191.98672631229</v>
      </c>
      <c r="Q22" s="60"/>
      <c r="R22" s="11">
        <f t="shared" si="13"/>
        <v>402.33</v>
      </c>
      <c r="S22" s="11">
        <f t="shared" si="1"/>
        <v>403.90958333333333</v>
      </c>
    </row>
    <row r="23" spans="1:23" s="10" customFormat="1">
      <c r="A23" s="18"/>
      <c r="B23" s="56">
        <f t="shared" si="2"/>
        <v>14</v>
      </c>
      <c r="C23" s="57"/>
      <c r="D23" s="13">
        <f t="shared" si="3"/>
        <v>43221</v>
      </c>
      <c r="E23" s="58">
        <f t="shared" si="4"/>
        <v>214191.98672631229</v>
      </c>
      <c r="F23" s="59"/>
      <c r="G23" s="58">
        <f t="shared" si="17"/>
        <v>1003.3128644487806</v>
      </c>
      <c r="H23" s="59"/>
      <c r="I23" s="14">
        <f t="shared" si="0"/>
        <v>356.27457121304565</v>
      </c>
      <c r="J23" s="14">
        <f t="shared" si="6"/>
        <v>647.03829323573495</v>
      </c>
      <c r="K23" s="29">
        <f t="shared" si="7"/>
        <v>97.14</v>
      </c>
      <c r="L23" s="29">
        <f t="shared" si="8"/>
        <v>216.86</v>
      </c>
      <c r="M23" s="29">
        <f t="shared" si="9"/>
        <v>88.33</v>
      </c>
      <c r="N23" s="29">
        <f t="shared" si="10"/>
        <v>100</v>
      </c>
      <c r="O23" s="11">
        <f t="shared" si="11"/>
        <v>1505.6428644487805</v>
      </c>
      <c r="P23" s="58">
        <f t="shared" si="12"/>
        <v>213735.71215509923</v>
      </c>
      <c r="Q23" s="60"/>
      <c r="R23" s="11">
        <f t="shared" si="13"/>
        <v>402.33</v>
      </c>
      <c r="S23" s="11">
        <f t="shared" si="1"/>
        <v>403.90958333333333</v>
      </c>
    </row>
    <row r="24" spans="1:23" s="10" customFormat="1">
      <c r="A24" s="18"/>
      <c r="B24" s="56">
        <f t="shared" si="2"/>
        <v>15</v>
      </c>
      <c r="C24" s="57"/>
      <c r="D24" s="13">
        <f t="shared" si="3"/>
        <v>43252</v>
      </c>
      <c r="E24" s="58">
        <f t="shared" si="4"/>
        <v>213735.71215509923</v>
      </c>
      <c r="F24" s="59"/>
      <c r="G24" s="58">
        <f t="shared" si="17"/>
        <v>1003.3128644487806</v>
      </c>
      <c r="H24" s="59"/>
      <c r="I24" s="14">
        <f t="shared" si="0"/>
        <v>357.6529006469184</v>
      </c>
      <c r="J24" s="14">
        <f t="shared" si="6"/>
        <v>645.6599638018622</v>
      </c>
      <c r="K24" s="29">
        <f t="shared" si="7"/>
        <v>97.14</v>
      </c>
      <c r="L24" s="29">
        <f t="shared" si="8"/>
        <v>216.86</v>
      </c>
      <c r="M24" s="29">
        <f t="shared" si="9"/>
        <v>88.33</v>
      </c>
      <c r="N24" s="29">
        <f t="shared" si="10"/>
        <v>100</v>
      </c>
      <c r="O24" s="11">
        <f t="shared" si="11"/>
        <v>1505.6428644487805</v>
      </c>
      <c r="P24" s="58">
        <f t="shared" si="12"/>
        <v>213278.0592544523</v>
      </c>
      <c r="Q24" s="60"/>
      <c r="R24" s="11">
        <f t="shared" si="13"/>
        <v>402.33</v>
      </c>
      <c r="S24" s="11">
        <f t="shared" si="1"/>
        <v>403.90958333333333</v>
      </c>
    </row>
    <row r="25" spans="1:23" s="10" customFormat="1">
      <c r="A25" s="18"/>
      <c r="B25" s="56">
        <f t="shared" si="2"/>
        <v>16</v>
      </c>
      <c r="C25" s="57"/>
      <c r="D25" s="13">
        <f t="shared" si="3"/>
        <v>43282</v>
      </c>
      <c r="E25" s="58">
        <f t="shared" si="4"/>
        <v>213278.0592544523</v>
      </c>
      <c r="F25" s="59"/>
      <c r="G25" s="58">
        <f t="shared" si="17"/>
        <v>1003.3128644487806</v>
      </c>
      <c r="H25" s="59"/>
      <c r="I25" s="14">
        <f t="shared" si="0"/>
        <v>359.03539378428934</v>
      </c>
      <c r="J25" s="14">
        <f t="shared" si="6"/>
        <v>644.27747066449126</v>
      </c>
      <c r="K25" s="29">
        <f t="shared" si="7"/>
        <v>97.14</v>
      </c>
      <c r="L25" s="29">
        <f t="shared" si="8"/>
        <v>216.86</v>
      </c>
      <c r="M25" s="29">
        <f t="shared" si="9"/>
        <v>88.33</v>
      </c>
      <c r="N25" s="29">
        <f t="shared" si="10"/>
        <v>100</v>
      </c>
      <c r="O25" s="11">
        <f t="shared" si="11"/>
        <v>1505.6428644487805</v>
      </c>
      <c r="P25" s="58">
        <f t="shared" si="12"/>
        <v>212819.02386066798</v>
      </c>
      <c r="Q25" s="60"/>
      <c r="R25" s="11">
        <f t="shared" si="13"/>
        <v>402.33</v>
      </c>
      <c r="S25" s="11">
        <f t="shared" si="1"/>
        <v>403.90958333333333</v>
      </c>
      <c r="U25" s="28"/>
    </row>
    <row r="26" spans="1:23" s="10" customFormat="1">
      <c r="A26" s="18"/>
      <c r="B26" s="56">
        <f t="shared" si="2"/>
        <v>17</v>
      </c>
      <c r="C26" s="57"/>
      <c r="D26" s="13">
        <f t="shared" si="3"/>
        <v>43313</v>
      </c>
      <c r="E26" s="58">
        <f t="shared" si="4"/>
        <v>212819.02386066798</v>
      </c>
      <c r="F26" s="59"/>
      <c r="G26" s="58">
        <f t="shared" si="17"/>
        <v>1003.3128644487806</v>
      </c>
      <c r="H26" s="59"/>
      <c r="I26" s="14">
        <f t="shared" si="0"/>
        <v>360.42206320301273</v>
      </c>
      <c r="J26" s="14">
        <f t="shared" si="6"/>
        <v>642.89080124576788</v>
      </c>
      <c r="K26" s="29">
        <f t="shared" si="7"/>
        <v>97.14</v>
      </c>
      <c r="L26" s="29">
        <f t="shared" si="8"/>
        <v>216.86</v>
      </c>
      <c r="M26" s="29">
        <f t="shared" si="9"/>
        <v>88.33</v>
      </c>
      <c r="N26" s="29">
        <f t="shared" si="10"/>
        <v>100</v>
      </c>
      <c r="O26" s="11">
        <f t="shared" si="11"/>
        <v>1505.6428644487805</v>
      </c>
      <c r="P26" s="58">
        <f t="shared" si="12"/>
        <v>212358.60179746494</v>
      </c>
      <c r="Q26" s="60"/>
      <c r="R26" s="11">
        <f t="shared" si="13"/>
        <v>402.33</v>
      </c>
      <c r="S26" s="11">
        <f t="shared" si="1"/>
        <v>403.90958333333333</v>
      </c>
    </row>
    <row r="27" spans="1:23" s="10" customFormat="1">
      <c r="A27" s="18"/>
      <c r="B27" s="56">
        <f t="shared" si="2"/>
        <v>18</v>
      </c>
      <c r="C27" s="57"/>
      <c r="D27" s="13">
        <f t="shared" si="3"/>
        <v>43344</v>
      </c>
      <c r="E27" s="58">
        <f t="shared" si="4"/>
        <v>212358.60179746494</v>
      </c>
      <c r="F27" s="59"/>
      <c r="G27" s="58">
        <f t="shared" si="17"/>
        <v>1003.3128644487806</v>
      </c>
      <c r="H27" s="59"/>
      <c r="I27" s="14">
        <f t="shared" si="0"/>
        <v>361.81292151893865</v>
      </c>
      <c r="J27" s="14">
        <f t="shared" si="6"/>
        <v>641.49994292984195</v>
      </c>
      <c r="K27" s="29">
        <f t="shared" si="7"/>
        <v>97.14</v>
      </c>
      <c r="L27" s="29">
        <f t="shared" si="8"/>
        <v>216.86</v>
      </c>
      <c r="M27" s="29">
        <f t="shared" si="9"/>
        <v>88.33</v>
      </c>
      <c r="N27" s="29">
        <f t="shared" si="10"/>
        <v>100</v>
      </c>
      <c r="O27" s="11">
        <f t="shared" si="11"/>
        <v>1505.6428644487805</v>
      </c>
      <c r="P27" s="58">
        <f t="shared" si="12"/>
        <v>211896.78887594599</v>
      </c>
      <c r="Q27" s="60"/>
      <c r="R27" s="11">
        <f t="shared" si="13"/>
        <v>402.33</v>
      </c>
      <c r="S27" s="11">
        <f t="shared" si="1"/>
        <v>403.90958333333333</v>
      </c>
      <c r="W27" s="102"/>
    </row>
    <row r="28" spans="1:23" s="10" customFormat="1">
      <c r="A28" s="18"/>
      <c r="B28" s="56">
        <f t="shared" si="2"/>
        <v>19</v>
      </c>
      <c r="C28" s="57"/>
      <c r="D28" s="13">
        <f t="shared" si="3"/>
        <v>43374</v>
      </c>
      <c r="E28" s="58">
        <f t="shared" si="4"/>
        <v>211896.78887594599</v>
      </c>
      <c r="F28" s="59"/>
      <c r="G28" s="58">
        <f t="shared" si="17"/>
        <v>1003.3128644487806</v>
      </c>
      <c r="H28" s="59"/>
      <c r="I28" s="14">
        <f t="shared" si="0"/>
        <v>363.2079813860272</v>
      </c>
      <c r="J28" s="14">
        <f t="shared" si="6"/>
        <v>640.1048830627534</v>
      </c>
      <c r="K28" s="29">
        <f t="shared" si="7"/>
        <v>97.14</v>
      </c>
      <c r="L28" s="29">
        <f t="shared" si="8"/>
        <v>216.86</v>
      </c>
      <c r="M28" s="29">
        <f t="shared" si="9"/>
        <v>88.33</v>
      </c>
      <c r="N28" s="29">
        <f t="shared" si="10"/>
        <v>100</v>
      </c>
      <c r="O28" s="11">
        <f t="shared" si="11"/>
        <v>1505.6428644487805</v>
      </c>
      <c r="P28" s="58">
        <f t="shared" si="12"/>
        <v>211433.58089455994</v>
      </c>
      <c r="Q28" s="60"/>
      <c r="R28" s="11">
        <f t="shared" si="13"/>
        <v>402.33</v>
      </c>
      <c r="S28" s="11">
        <f t="shared" si="1"/>
        <v>403.90958333333333</v>
      </c>
    </row>
    <row r="29" spans="1:23" s="10" customFormat="1">
      <c r="A29" s="18"/>
      <c r="B29" s="56">
        <f t="shared" si="2"/>
        <v>20</v>
      </c>
      <c r="C29" s="57"/>
      <c r="D29" s="13">
        <f t="shared" si="3"/>
        <v>43405</v>
      </c>
      <c r="E29" s="58">
        <f t="shared" si="4"/>
        <v>211433.58089455994</v>
      </c>
      <c r="F29" s="59"/>
      <c r="G29" s="58">
        <f t="shared" si="17"/>
        <v>1003.3128644487806</v>
      </c>
      <c r="H29" s="59"/>
      <c r="I29" s="14">
        <f t="shared" si="0"/>
        <v>364.60725549646418</v>
      </c>
      <c r="J29" s="14">
        <f t="shared" si="6"/>
        <v>638.70560895231642</v>
      </c>
      <c r="K29" s="29">
        <f t="shared" si="7"/>
        <v>97.14</v>
      </c>
      <c r="L29" s="29">
        <f t="shared" si="8"/>
        <v>216.86</v>
      </c>
      <c r="M29" s="29">
        <f t="shared" si="9"/>
        <v>88.33</v>
      </c>
      <c r="N29" s="29">
        <f t="shared" si="10"/>
        <v>100</v>
      </c>
      <c r="O29" s="11">
        <f t="shared" si="11"/>
        <v>1505.6428644487805</v>
      </c>
      <c r="P29" s="58">
        <f t="shared" si="12"/>
        <v>210968.97363906345</v>
      </c>
      <c r="Q29" s="60"/>
      <c r="R29" s="11">
        <f t="shared" si="13"/>
        <v>402.33</v>
      </c>
      <c r="S29" s="11">
        <f t="shared" si="1"/>
        <v>403.90958333333333</v>
      </c>
    </row>
    <row r="30" spans="1:23" s="10" customFormat="1">
      <c r="A30" s="18"/>
      <c r="B30" s="56">
        <f t="shared" si="2"/>
        <v>21</v>
      </c>
      <c r="C30" s="57"/>
      <c r="D30" s="13">
        <f t="shared" si="3"/>
        <v>43435</v>
      </c>
      <c r="E30" s="58">
        <f t="shared" si="4"/>
        <v>210968.97363906345</v>
      </c>
      <c r="F30" s="59"/>
      <c r="G30" s="58">
        <f t="shared" si="17"/>
        <v>1003.3128644487806</v>
      </c>
      <c r="H30" s="59"/>
      <c r="I30" s="14">
        <f t="shared" si="0"/>
        <v>366.0107565807765</v>
      </c>
      <c r="J30" s="14">
        <f t="shared" si="6"/>
        <v>637.3021078680041</v>
      </c>
      <c r="K30" s="29">
        <f t="shared" si="7"/>
        <v>97.14</v>
      </c>
      <c r="L30" s="29">
        <f t="shared" si="8"/>
        <v>216.86</v>
      </c>
      <c r="M30" s="29">
        <f t="shared" si="9"/>
        <v>88.33</v>
      </c>
      <c r="N30" s="29">
        <f t="shared" si="10"/>
        <v>100</v>
      </c>
      <c r="O30" s="11">
        <f t="shared" si="11"/>
        <v>1505.6428644487805</v>
      </c>
      <c r="P30" s="58">
        <f t="shared" si="12"/>
        <v>210502.96288248265</v>
      </c>
      <c r="Q30" s="60"/>
      <c r="R30" s="11">
        <f t="shared" si="13"/>
        <v>402.33</v>
      </c>
      <c r="S30" s="11">
        <f t="shared" si="1"/>
        <v>403.90958333333333</v>
      </c>
    </row>
    <row r="31" spans="1:23" s="10" customFormat="1">
      <c r="A31" s="18"/>
      <c r="B31" s="56">
        <f t="shared" si="2"/>
        <v>22</v>
      </c>
      <c r="C31" s="57"/>
      <c r="D31" s="13">
        <f t="shared" si="3"/>
        <v>43466</v>
      </c>
      <c r="E31" s="58">
        <f t="shared" si="4"/>
        <v>210502.96288248265</v>
      </c>
      <c r="F31" s="59"/>
      <c r="G31" s="58">
        <f t="shared" si="17"/>
        <v>1003.3128644487806</v>
      </c>
      <c r="H31" s="59"/>
      <c r="I31" s="14">
        <f t="shared" si="0"/>
        <v>367.41849740794771</v>
      </c>
      <c r="J31" s="14">
        <f t="shared" si="6"/>
        <v>635.89436704083289</v>
      </c>
      <c r="K31" s="29">
        <f t="shared" si="7"/>
        <v>97.14</v>
      </c>
      <c r="L31" s="29">
        <f t="shared" si="8"/>
        <v>216.86</v>
      </c>
      <c r="M31" s="29">
        <f t="shared" si="9"/>
        <v>88.33</v>
      </c>
      <c r="N31" s="29">
        <f t="shared" si="10"/>
        <v>100</v>
      </c>
      <c r="O31" s="11">
        <f t="shared" si="11"/>
        <v>1505.6428644487805</v>
      </c>
      <c r="P31" s="58">
        <f t="shared" si="12"/>
        <v>210035.54438507467</v>
      </c>
      <c r="Q31" s="60"/>
      <c r="R31" s="11">
        <f t="shared" si="13"/>
        <v>402.33</v>
      </c>
      <c r="S31" s="11">
        <f t="shared" si="1"/>
        <v>403.90958333333333</v>
      </c>
    </row>
    <row r="32" spans="1:23" s="10" customFormat="1">
      <c r="A32" s="18"/>
      <c r="B32" s="56">
        <f t="shared" si="2"/>
        <v>23</v>
      </c>
      <c r="C32" s="57"/>
      <c r="D32" s="13">
        <f t="shared" si="3"/>
        <v>43497</v>
      </c>
      <c r="E32" s="58">
        <f t="shared" si="4"/>
        <v>210035.54438507467</v>
      </c>
      <c r="F32" s="59"/>
      <c r="G32" s="58">
        <f t="shared" si="17"/>
        <v>1003.3128644487806</v>
      </c>
      <c r="H32" s="59"/>
      <c r="I32" s="14">
        <f t="shared" si="0"/>
        <v>368.83049078553427</v>
      </c>
      <c r="J32" s="14">
        <f t="shared" si="6"/>
        <v>634.48237366324634</v>
      </c>
      <c r="K32" s="29">
        <f t="shared" si="7"/>
        <v>97.14</v>
      </c>
      <c r="L32" s="29">
        <f t="shared" si="8"/>
        <v>216.86</v>
      </c>
      <c r="M32" s="29">
        <f t="shared" si="9"/>
        <v>88.33</v>
      </c>
      <c r="N32" s="29">
        <f t="shared" si="10"/>
        <v>100</v>
      </c>
      <c r="O32" s="11">
        <f t="shared" si="11"/>
        <v>1505.6428644487805</v>
      </c>
      <c r="P32" s="58">
        <f t="shared" si="12"/>
        <v>209566.7138942891</v>
      </c>
      <c r="Q32" s="60"/>
      <c r="R32" s="11">
        <f t="shared" si="13"/>
        <v>402.33</v>
      </c>
      <c r="S32" s="11">
        <f t="shared" si="1"/>
        <v>403.90958333333333</v>
      </c>
    </row>
    <row r="33" spans="1:19" s="10" customFormat="1">
      <c r="A33" s="18"/>
      <c r="B33" s="56">
        <f t="shared" si="2"/>
        <v>24</v>
      </c>
      <c r="C33" s="57"/>
      <c r="D33" s="13">
        <f t="shared" si="3"/>
        <v>43525</v>
      </c>
      <c r="E33" s="58">
        <f t="shared" si="4"/>
        <v>209566.7138942891</v>
      </c>
      <c r="F33" s="59"/>
      <c r="G33" s="58">
        <f t="shared" si="17"/>
        <v>1003.3128644487806</v>
      </c>
      <c r="H33" s="59"/>
      <c r="I33" s="14">
        <f t="shared" si="0"/>
        <v>370.2467495597823</v>
      </c>
      <c r="J33" s="14">
        <f t="shared" si="6"/>
        <v>633.0661148889983</v>
      </c>
      <c r="K33" s="29">
        <f t="shared" si="7"/>
        <v>97.14</v>
      </c>
      <c r="L33" s="29">
        <f t="shared" si="8"/>
        <v>216.86</v>
      </c>
      <c r="M33" s="29">
        <f t="shared" si="9"/>
        <v>88.33</v>
      </c>
      <c r="N33" s="29">
        <f t="shared" si="10"/>
        <v>100</v>
      </c>
      <c r="O33" s="11">
        <f t="shared" si="11"/>
        <v>1505.6428644487805</v>
      </c>
      <c r="P33" s="58">
        <f t="shared" si="12"/>
        <v>209096.46714472931</v>
      </c>
      <c r="Q33" s="60"/>
      <c r="R33" s="11">
        <f t="shared" si="13"/>
        <v>402.33</v>
      </c>
      <c r="S33" s="11">
        <f t="shared" si="1"/>
        <v>403.90958333333333</v>
      </c>
    </row>
    <row r="34" spans="1:19" s="10" customFormat="1">
      <c r="A34" s="18"/>
      <c r="B34" s="56">
        <f t="shared" si="2"/>
        <v>25</v>
      </c>
      <c r="C34" s="57"/>
      <c r="D34" s="13">
        <f t="shared" si="3"/>
        <v>43556</v>
      </c>
      <c r="E34" s="58">
        <f t="shared" si="4"/>
        <v>209096.46714472931</v>
      </c>
      <c r="F34" s="59"/>
      <c r="G34" s="58">
        <f t="shared" si="17"/>
        <v>1003.3128644487806</v>
      </c>
      <c r="H34" s="59"/>
      <c r="I34" s="14">
        <f t="shared" si="0"/>
        <v>371.66728661574416</v>
      </c>
      <c r="J34" s="14">
        <f t="shared" si="6"/>
        <v>631.64557783303644</v>
      </c>
      <c r="K34" s="29">
        <f t="shared" si="7"/>
        <v>97.14</v>
      </c>
      <c r="L34" s="29">
        <f t="shared" si="8"/>
        <v>216.86</v>
      </c>
      <c r="M34" s="29">
        <f t="shared" si="9"/>
        <v>88.33</v>
      </c>
      <c r="N34" s="29">
        <f t="shared" si="10"/>
        <v>100</v>
      </c>
      <c r="O34" s="11">
        <f t="shared" si="11"/>
        <v>1505.6428644487805</v>
      </c>
      <c r="P34" s="58">
        <f t="shared" si="12"/>
        <v>208624.79985811355</v>
      </c>
      <c r="Q34" s="60"/>
      <c r="R34" s="11">
        <f t="shared" si="13"/>
        <v>402.33</v>
      </c>
      <c r="S34" s="11">
        <f t="shared" si="1"/>
        <v>403.90958333333333</v>
      </c>
    </row>
    <row r="35" spans="1:19" s="10" customFormat="1">
      <c r="A35" s="18"/>
      <c r="B35" s="56">
        <f t="shared" si="2"/>
        <v>26</v>
      </c>
      <c r="C35" s="57"/>
      <c r="D35" s="13">
        <f t="shared" si="3"/>
        <v>43586</v>
      </c>
      <c r="E35" s="58">
        <f t="shared" si="4"/>
        <v>208624.79985811355</v>
      </c>
      <c r="F35" s="59"/>
      <c r="G35" s="58">
        <f t="shared" si="17"/>
        <v>1003.3128644487806</v>
      </c>
      <c r="H35" s="59"/>
      <c r="I35" s="14">
        <f t="shared" si="0"/>
        <v>373.09211487739594</v>
      </c>
      <c r="J35" s="14">
        <f t="shared" si="6"/>
        <v>630.22074957138466</v>
      </c>
      <c r="K35" s="29">
        <f t="shared" si="7"/>
        <v>97.14</v>
      </c>
      <c r="L35" s="29">
        <f t="shared" si="8"/>
        <v>216.86</v>
      </c>
      <c r="M35" s="29">
        <f t="shared" si="9"/>
        <v>88.33</v>
      </c>
      <c r="N35" s="29">
        <f t="shared" si="10"/>
        <v>100</v>
      </c>
      <c r="O35" s="11">
        <f t="shared" si="11"/>
        <v>1505.6428644487805</v>
      </c>
      <c r="P35" s="58">
        <f t="shared" si="12"/>
        <v>208151.70774323613</v>
      </c>
      <c r="Q35" s="60"/>
      <c r="R35" s="11">
        <f t="shared" si="13"/>
        <v>402.33</v>
      </c>
      <c r="S35" s="11">
        <f t="shared" si="1"/>
        <v>403.90958333333333</v>
      </c>
    </row>
    <row r="36" spans="1:19" s="10" customFormat="1">
      <c r="A36" s="18"/>
      <c r="B36" s="56">
        <f t="shared" si="2"/>
        <v>27</v>
      </c>
      <c r="C36" s="57"/>
      <c r="D36" s="13">
        <f t="shared" si="3"/>
        <v>43617</v>
      </c>
      <c r="E36" s="58">
        <f t="shared" si="4"/>
        <v>208151.70774323613</v>
      </c>
      <c r="F36" s="59"/>
      <c r="G36" s="58">
        <f t="shared" si="17"/>
        <v>1003.3128644487806</v>
      </c>
      <c r="H36" s="59"/>
      <c r="I36" s="14">
        <f t="shared" si="0"/>
        <v>374.52124730775483</v>
      </c>
      <c r="J36" s="14">
        <f t="shared" si="6"/>
        <v>628.79161714102577</v>
      </c>
      <c r="K36" s="29">
        <f t="shared" si="7"/>
        <v>97.14</v>
      </c>
      <c r="L36" s="29">
        <f t="shared" si="8"/>
        <v>216.86</v>
      </c>
      <c r="M36" s="29">
        <f t="shared" si="9"/>
        <v>88.33</v>
      </c>
      <c r="N36" s="29">
        <f t="shared" si="10"/>
        <v>100</v>
      </c>
      <c r="O36" s="11">
        <f t="shared" si="11"/>
        <v>1505.6428644487805</v>
      </c>
      <c r="P36" s="58">
        <f t="shared" si="12"/>
        <v>207677.18649592836</v>
      </c>
      <c r="Q36" s="60"/>
      <c r="R36" s="11">
        <f t="shared" si="13"/>
        <v>402.33</v>
      </c>
      <c r="S36" s="11">
        <f t="shared" si="1"/>
        <v>403.90958333333333</v>
      </c>
    </row>
    <row r="37" spans="1:19" s="10" customFormat="1">
      <c r="A37" s="18"/>
      <c r="B37" s="56">
        <f t="shared" si="2"/>
        <v>28</v>
      </c>
      <c r="C37" s="57"/>
      <c r="D37" s="13">
        <f t="shared" si="3"/>
        <v>43647</v>
      </c>
      <c r="E37" s="58">
        <f t="shared" si="4"/>
        <v>207677.18649592836</v>
      </c>
      <c r="F37" s="59"/>
      <c r="G37" s="58">
        <f t="shared" si="17"/>
        <v>1003.3128644487806</v>
      </c>
      <c r="H37" s="59"/>
      <c r="I37" s="14">
        <f t="shared" si="0"/>
        <v>375.95469690899711</v>
      </c>
      <c r="J37" s="14">
        <f t="shared" si="6"/>
        <v>627.35816753978349</v>
      </c>
      <c r="K37" s="29">
        <f t="shared" si="7"/>
        <v>97.14</v>
      </c>
      <c r="L37" s="29">
        <f t="shared" si="8"/>
        <v>216.86</v>
      </c>
      <c r="M37" s="29">
        <f t="shared" si="9"/>
        <v>88.33</v>
      </c>
      <c r="N37" s="29">
        <f t="shared" si="10"/>
        <v>100</v>
      </c>
      <c r="O37" s="11">
        <f t="shared" si="11"/>
        <v>1505.6428644487805</v>
      </c>
      <c r="P37" s="58">
        <f t="shared" si="12"/>
        <v>207201.23179901933</v>
      </c>
      <c r="Q37" s="60"/>
      <c r="R37" s="11">
        <f t="shared" si="13"/>
        <v>402.33</v>
      </c>
      <c r="S37" s="11">
        <f t="shared" si="1"/>
        <v>403.90958333333333</v>
      </c>
    </row>
    <row r="38" spans="1:19" s="10" customFormat="1">
      <c r="A38" s="18"/>
      <c r="B38" s="56">
        <f t="shared" si="2"/>
        <v>29</v>
      </c>
      <c r="C38" s="57"/>
      <c r="D38" s="13">
        <f t="shared" si="3"/>
        <v>43678</v>
      </c>
      <c r="E38" s="58">
        <f t="shared" si="4"/>
        <v>207201.23179901933</v>
      </c>
      <c r="F38" s="59"/>
      <c r="G38" s="58">
        <f t="shared" si="17"/>
        <v>1003.3128644487806</v>
      </c>
      <c r="H38" s="59"/>
      <c r="I38" s="14">
        <f t="shared" si="0"/>
        <v>377.39247672257636</v>
      </c>
      <c r="J38" s="14">
        <f t="shared" si="6"/>
        <v>625.92038772620424</v>
      </c>
      <c r="K38" s="29">
        <f t="shared" si="7"/>
        <v>97.14</v>
      </c>
      <c r="L38" s="29">
        <f t="shared" si="8"/>
        <v>216.86</v>
      </c>
      <c r="M38" s="29">
        <f t="shared" si="9"/>
        <v>88.33</v>
      </c>
      <c r="N38" s="29">
        <f t="shared" si="10"/>
        <v>100</v>
      </c>
      <c r="O38" s="11">
        <f t="shared" si="11"/>
        <v>1505.6428644487805</v>
      </c>
      <c r="P38" s="58">
        <f t="shared" si="12"/>
        <v>206723.83932229673</v>
      </c>
      <c r="Q38" s="60"/>
      <c r="R38" s="11">
        <f t="shared" si="13"/>
        <v>402.33</v>
      </c>
      <c r="S38" s="11">
        <f t="shared" si="1"/>
        <v>403.90958333333333</v>
      </c>
    </row>
    <row r="39" spans="1:19" s="10" customFormat="1">
      <c r="A39" s="18"/>
      <c r="B39" s="56">
        <f t="shared" si="2"/>
        <v>30</v>
      </c>
      <c r="C39" s="57"/>
      <c r="D39" s="13">
        <f t="shared" si="3"/>
        <v>43709</v>
      </c>
      <c r="E39" s="58">
        <f t="shared" si="4"/>
        <v>206723.83932229673</v>
      </c>
      <c r="F39" s="59"/>
      <c r="G39" s="58">
        <f t="shared" si="17"/>
        <v>1003.3128644487806</v>
      </c>
      <c r="H39" s="59"/>
      <c r="I39" s="14">
        <f t="shared" si="0"/>
        <v>378.83459982934266</v>
      </c>
      <c r="J39" s="14">
        <f t="shared" si="6"/>
        <v>624.47826461943794</v>
      </c>
      <c r="K39" s="29">
        <f t="shared" si="7"/>
        <v>97.14</v>
      </c>
      <c r="L39" s="29">
        <f t="shared" si="8"/>
        <v>216.86</v>
      </c>
      <c r="M39" s="29">
        <f t="shared" si="9"/>
        <v>88.33</v>
      </c>
      <c r="N39" s="29">
        <f t="shared" si="10"/>
        <v>100</v>
      </c>
      <c r="O39" s="11">
        <f t="shared" si="11"/>
        <v>1505.6428644487805</v>
      </c>
      <c r="P39" s="58">
        <f t="shared" si="12"/>
        <v>206245.00472246736</v>
      </c>
      <c r="Q39" s="60"/>
      <c r="R39" s="11">
        <f t="shared" si="13"/>
        <v>402.33</v>
      </c>
      <c r="S39" s="11">
        <f t="shared" si="1"/>
        <v>403.90958333333333</v>
      </c>
    </row>
    <row r="40" spans="1:19" s="10" customFormat="1">
      <c r="A40" s="18"/>
      <c r="B40" s="56">
        <f t="shared" si="2"/>
        <v>31</v>
      </c>
      <c r="C40" s="57"/>
      <c r="D40" s="13">
        <f t="shared" si="3"/>
        <v>43739</v>
      </c>
      <c r="E40" s="58">
        <f t="shared" si="4"/>
        <v>206245.00472246736</v>
      </c>
      <c r="F40" s="59"/>
      <c r="G40" s="58">
        <f t="shared" si="17"/>
        <v>1003.3128644487806</v>
      </c>
      <c r="H40" s="59"/>
      <c r="I40" s="14">
        <f t="shared" si="0"/>
        <v>380.28107934966044</v>
      </c>
      <c r="J40" s="14">
        <f t="shared" si="6"/>
        <v>623.03178509912016</v>
      </c>
      <c r="K40" s="29">
        <f t="shared" si="7"/>
        <v>97.14</v>
      </c>
      <c r="L40" s="29">
        <f t="shared" si="8"/>
        <v>216.86</v>
      </c>
      <c r="M40" s="29">
        <f t="shared" si="9"/>
        <v>88.33</v>
      </c>
      <c r="N40" s="29">
        <f t="shared" si="10"/>
        <v>100</v>
      </c>
      <c r="O40" s="11">
        <f t="shared" si="11"/>
        <v>1505.6428644487805</v>
      </c>
      <c r="P40" s="58">
        <f t="shared" si="12"/>
        <v>205764.72364311767</v>
      </c>
      <c r="Q40" s="60"/>
      <c r="R40" s="11">
        <f t="shared" si="13"/>
        <v>402.33</v>
      </c>
      <c r="S40" s="11">
        <f t="shared" si="1"/>
        <v>403.90958333333333</v>
      </c>
    </row>
    <row r="41" spans="1:19" s="10" customFormat="1">
      <c r="A41" s="18"/>
      <c r="B41" s="56">
        <f t="shared" si="2"/>
        <v>32</v>
      </c>
      <c r="C41" s="57"/>
      <c r="D41" s="13">
        <f t="shared" si="3"/>
        <v>43770</v>
      </c>
      <c r="E41" s="58">
        <f t="shared" si="4"/>
        <v>205764.72364311767</v>
      </c>
      <c r="F41" s="59"/>
      <c r="G41" s="58">
        <f t="shared" si="17"/>
        <v>1003.3128644487806</v>
      </c>
      <c r="H41" s="59"/>
      <c r="I41" s="14">
        <f t="shared" si="0"/>
        <v>381.73192844352934</v>
      </c>
      <c r="J41" s="14">
        <f t="shared" si="6"/>
        <v>621.58093600525126</v>
      </c>
      <c r="K41" s="29">
        <f t="shared" si="7"/>
        <v>97.14</v>
      </c>
      <c r="L41" s="29">
        <f t="shared" si="8"/>
        <v>216.86</v>
      </c>
      <c r="M41" s="29">
        <f t="shared" si="9"/>
        <v>88.33</v>
      </c>
      <c r="N41" s="29">
        <f t="shared" si="10"/>
        <v>100</v>
      </c>
      <c r="O41" s="11">
        <f t="shared" si="11"/>
        <v>1505.6428644487805</v>
      </c>
      <c r="P41" s="58">
        <f t="shared" si="12"/>
        <v>205282.99171467411</v>
      </c>
      <c r="Q41" s="60"/>
      <c r="R41" s="11">
        <f t="shared" si="13"/>
        <v>402.33</v>
      </c>
      <c r="S41" s="11">
        <f t="shared" si="1"/>
        <v>403.90958333333333</v>
      </c>
    </row>
    <row r="42" spans="1:19" s="10" customFormat="1">
      <c r="A42" s="18"/>
      <c r="B42" s="56">
        <f t="shared" si="2"/>
        <v>33</v>
      </c>
      <c r="C42" s="57"/>
      <c r="D42" s="13">
        <f t="shared" si="3"/>
        <v>43800</v>
      </c>
      <c r="E42" s="58">
        <f t="shared" si="4"/>
        <v>205282.99171467411</v>
      </c>
      <c r="F42" s="59"/>
      <c r="G42" s="58">
        <f t="shared" si="17"/>
        <v>1003.3128644487806</v>
      </c>
      <c r="H42" s="59"/>
      <c r="I42" s="14">
        <f t="shared" si="0"/>
        <v>383.18716031070255</v>
      </c>
      <c r="J42" s="14">
        <f t="shared" si="6"/>
        <v>620.12570413807805</v>
      </c>
      <c r="K42" s="29">
        <f t="shared" si="7"/>
        <v>97.14</v>
      </c>
      <c r="L42" s="29">
        <f t="shared" si="8"/>
        <v>216.86</v>
      </c>
      <c r="M42" s="29">
        <f t="shared" si="9"/>
        <v>88.33</v>
      </c>
      <c r="N42" s="29">
        <f t="shared" si="10"/>
        <v>100</v>
      </c>
      <c r="O42" s="11">
        <f t="shared" si="11"/>
        <v>1505.6428644487805</v>
      </c>
      <c r="P42" s="58">
        <f t="shared" si="12"/>
        <v>204799.80455436339</v>
      </c>
      <c r="Q42" s="60"/>
      <c r="R42" s="11">
        <f t="shared" si="13"/>
        <v>402.33</v>
      </c>
      <c r="S42" s="11">
        <f t="shared" si="1"/>
        <v>403.90958333333333</v>
      </c>
    </row>
    <row r="43" spans="1:19" s="10" customFormat="1">
      <c r="A43" s="18"/>
      <c r="B43" s="56">
        <f t="shared" si="2"/>
        <v>34</v>
      </c>
      <c r="C43" s="57"/>
      <c r="D43" s="13">
        <f t="shared" si="3"/>
        <v>43831</v>
      </c>
      <c r="E43" s="58">
        <f t="shared" si="4"/>
        <v>204799.80455436339</v>
      </c>
      <c r="F43" s="59"/>
      <c r="G43" s="58">
        <f t="shared" si="17"/>
        <v>1003.3128644487806</v>
      </c>
      <c r="H43" s="59"/>
      <c r="I43" s="14">
        <f t="shared" si="0"/>
        <v>384.64678819080791</v>
      </c>
      <c r="J43" s="14">
        <f t="shared" si="6"/>
        <v>618.66607625797269</v>
      </c>
      <c r="K43" s="29">
        <f t="shared" si="7"/>
        <v>97.14</v>
      </c>
      <c r="L43" s="29">
        <f t="shared" si="8"/>
        <v>216.86</v>
      </c>
      <c r="M43" s="29">
        <f t="shared" si="9"/>
        <v>88.33</v>
      </c>
      <c r="N43" s="29">
        <f t="shared" si="10"/>
        <v>100</v>
      </c>
      <c r="O43" s="11">
        <f t="shared" si="11"/>
        <v>1505.6428644487805</v>
      </c>
      <c r="P43" s="58">
        <f t="shared" si="12"/>
        <v>204315.15776617255</v>
      </c>
      <c r="Q43" s="60"/>
      <c r="R43" s="11">
        <f t="shared" si="13"/>
        <v>402.33</v>
      </c>
      <c r="S43" s="11">
        <f t="shared" si="1"/>
        <v>403.90958333333333</v>
      </c>
    </row>
    <row r="44" spans="1:19" s="10" customFormat="1">
      <c r="A44" s="18"/>
      <c r="B44" s="56">
        <f t="shared" si="2"/>
        <v>35</v>
      </c>
      <c r="C44" s="57"/>
      <c r="D44" s="13">
        <f t="shared" si="3"/>
        <v>43862</v>
      </c>
      <c r="E44" s="58">
        <f t="shared" si="4"/>
        <v>204315.15776617255</v>
      </c>
      <c r="F44" s="59"/>
      <c r="G44" s="58">
        <f t="shared" si="17"/>
        <v>1003.3128644487806</v>
      </c>
      <c r="H44" s="59"/>
      <c r="I44" s="14">
        <f t="shared" si="0"/>
        <v>386.11082536346771</v>
      </c>
      <c r="J44" s="14">
        <f t="shared" si="6"/>
        <v>617.20203908531289</v>
      </c>
      <c r="K44" s="29">
        <f t="shared" si="7"/>
        <v>97.14</v>
      </c>
      <c r="L44" s="29">
        <f t="shared" si="8"/>
        <v>216.86</v>
      </c>
      <c r="M44" s="29">
        <f t="shared" si="9"/>
        <v>88.33</v>
      </c>
      <c r="N44" s="29">
        <f t="shared" si="10"/>
        <v>100</v>
      </c>
      <c r="O44" s="11">
        <f t="shared" si="11"/>
        <v>1505.6428644487805</v>
      </c>
      <c r="P44" s="58">
        <f t="shared" si="12"/>
        <v>203829.04694080906</v>
      </c>
      <c r="Q44" s="60"/>
      <c r="R44" s="11">
        <f t="shared" si="13"/>
        <v>402.33</v>
      </c>
      <c r="S44" s="11">
        <f t="shared" si="1"/>
        <v>403.90958333333333</v>
      </c>
    </row>
    <row r="45" spans="1:19" s="10" customFormat="1">
      <c r="A45" s="18"/>
      <c r="B45" s="56">
        <f t="shared" si="2"/>
        <v>36</v>
      </c>
      <c r="C45" s="57"/>
      <c r="D45" s="13">
        <f t="shared" si="3"/>
        <v>43891</v>
      </c>
      <c r="E45" s="58">
        <f t="shared" si="4"/>
        <v>203829.04694080906</v>
      </c>
      <c r="F45" s="59"/>
      <c r="G45" s="58">
        <f t="shared" si="17"/>
        <v>1003.3128644487806</v>
      </c>
      <c r="H45" s="59"/>
      <c r="I45" s="14">
        <f t="shared" si="0"/>
        <v>387.5792851484199</v>
      </c>
      <c r="J45" s="14">
        <f t="shared" si="6"/>
        <v>615.7335793003607</v>
      </c>
      <c r="K45" s="29">
        <f t="shared" si="7"/>
        <v>97.14</v>
      </c>
      <c r="L45" s="29">
        <f t="shared" si="8"/>
        <v>216.86</v>
      </c>
      <c r="M45" s="29">
        <f t="shared" si="9"/>
        <v>88.33</v>
      </c>
      <c r="N45" s="29">
        <f t="shared" si="10"/>
        <v>100</v>
      </c>
      <c r="O45" s="11">
        <f t="shared" si="11"/>
        <v>1505.6428644487805</v>
      </c>
      <c r="P45" s="58">
        <f t="shared" si="12"/>
        <v>203341.46765566061</v>
      </c>
      <c r="Q45" s="60"/>
      <c r="R45" s="11">
        <f t="shared" si="13"/>
        <v>402.33</v>
      </c>
      <c r="S45" s="11">
        <f t="shared" si="1"/>
        <v>403.90958333333333</v>
      </c>
    </row>
    <row r="46" spans="1:19" s="10" customFormat="1">
      <c r="A46" s="18"/>
      <c r="B46" s="56">
        <f t="shared" si="2"/>
        <v>37</v>
      </c>
      <c r="C46" s="57"/>
      <c r="D46" s="13">
        <f t="shared" si="3"/>
        <v>43922</v>
      </c>
      <c r="E46" s="58">
        <f t="shared" si="4"/>
        <v>203341.46765566061</v>
      </c>
      <c r="F46" s="59"/>
      <c r="G46" s="58">
        <f t="shared" si="17"/>
        <v>1003.3128644487806</v>
      </c>
      <c r="H46" s="59"/>
      <c r="I46" s="14">
        <f t="shared" si="0"/>
        <v>389.05218090563915</v>
      </c>
      <c r="J46" s="14">
        <f t="shared" si="6"/>
        <v>614.26068354314145</v>
      </c>
      <c r="K46" s="29">
        <f t="shared" si="7"/>
        <v>97.14</v>
      </c>
      <c r="L46" s="29">
        <f t="shared" si="8"/>
        <v>216.86</v>
      </c>
      <c r="M46" s="29">
        <f t="shared" si="9"/>
        <v>88.33</v>
      </c>
      <c r="N46" s="29">
        <f t="shared" si="10"/>
        <v>100</v>
      </c>
      <c r="O46" s="11">
        <f t="shared" si="11"/>
        <v>1505.6428644487805</v>
      </c>
      <c r="P46" s="58">
        <f t="shared" si="12"/>
        <v>202852.41547475496</v>
      </c>
      <c r="Q46" s="60"/>
      <c r="R46" s="11">
        <f t="shared" si="13"/>
        <v>402.33</v>
      </c>
      <c r="S46" s="11">
        <f t="shared" si="1"/>
        <v>403.90958333333333</v>
      </c>
    </row>
    <row r="47" spans="1:19" s="10" customFormat="1">
      <c r="A47" s="18"/>
      <c r="B47" s="56">
        <f t="shared" si="2"/>
        <v>38</v>
      </c>
      <c r="C47" s="57"/>
      <c r="D47" s="13">
        <f t="shared" si="3"/>
        <v>43952</v>
      </c>
      <c r="E47" s="58">
        <f t="shared" si="4"/>
        <v>202852.41547475496</v>
      </c>
      <c r="F47" s="59"/>
      <c r="G47" s="58">
        <f t="shared" si="17"/>
        <v>1003.3128644487806</v>
      </c>
      <c r="H47" s="59"/>
      <c r="I47" s="14">
        <f t="shared" si="0"/>
        <v>390.52952603545839</v>
      </c>
      <c r="J47" s="14">
        <f t="shared" si="6"/>
        <v>612.78333841332221</v>
      </c>
      <c r="K47" s="29">
        <f t="shared" si="7"/>
        <v>97.14</v>
      </c>
      <c r="L47" s="29">
        <f t="shared" si="8"/>
        <v>216.86</v>
      </c>
      <c r="M47" s="29">
        <f t="shared" si="9"/>
        <v>88.33</v>
      </c>
      <c r="N47" s="29">
        <f t="shared" si="10"/>
        <v>100</v>
      </c>
      <c r="O47" s="11">
        <f t="shared" si="11"/>
        <v>1505.6428644487805</v>
      </c>
      <c r="P47" s="58">
        <f t="shared" si="12"/>
        <v>202361.88594871949</v>
      </c>
      <c r="Q47" s="60"/>
      <c r="R47" s="11">
        <f t="shared" si="13"/>
        <v>402.33</v>
      </c>
      <c r="S47" s="11">
        <f t="shared" si="1"/>
        <v>403.90958333333333</v>
      </c>
    </row>
    <row r="48" spans="1:19" s="10" customFormat="1">
      <c r="A48" s="18"/>
      <c r="B48" s="56">
        <f t="shared" si="2"/>
        <v>39</v>
      </c>
      <c r="C48" s="57"/>
      <c r="D48" s="13">
        <f t="shared" si="3"/>
        <v>43983</v>
      </c>
      <c r="E48" s="58">
        <f t="shared" si="4"/>
        <v>202361.88594871949</v>
      </c>
      <c r="F48" s="59"/>
      <c r="G48" s="58">
        <f t="shared" si="17"/>
        <v>1003.3128644487806</v>
      </c>
      <c r="H48" s="59"/>
      <c r="I48" s="14">
        <f t="shared" si="0"/>
        <v>392.01133397869046</v>
      </c>
      <c r="J48" s="14">
        <f t="shared" si="6"/>
        <v>611.30153047009014</v>
      </c>
      <c r="K48" s="29">
        <f t="shared" si="7"/>
        <v>97.14</v>
      </c>
      <c r="L48" s="29">
        <f t="shared" si="8"/>
        <v>216.86</v>
      </c>
      <c r="M48" s="29">
        <f t="shared" si="9"/>
        <v>88.33</v>
      </c>
      <c r="N48" s="29">
        <f t="shared" si="10"/>
        <v>100</v>
      </c>
      <c r="O48" s="11">
        <f t="shared" si="11"/>
        <v>1505.6428644487805</v>
      </c>
      <c r="P48" s="58">
        <f t="shared" si="12"/>
        <v>201869.87461474078</v>
      </c>
      <c r="Q48" s="60"/>
      <c r="R48" s="11">
        <f t="shared" si="13"/>
        <v>402.33</v>
      </c>
      <c r="S48" s="11">
        <f t="shared" si="1"/>
        <v>403.90958333333333</v>
      </c>
    </row>
    <row r="49" spans="1:23" s="10" customFormat="1">
      <c r="A49" s="18"/>
      <c r="B49" s="56">
        <f t="shared" si="2"/>
        <v>40</v>
      </c>
      <c r="C49" s="57"/>
      <c r="D49" s="13">
        <f t="shared" si="3"/>
        <v>44013</v>
      </c>
      <c r="E49" s="58">
        <f t="shared" si="4"/>
        <v>201869.87461474078</v>
      </c>
      <c r="F49" s="59"/>
      <c r="G49" s="58">
        <f t="shared" si="17"/>
        <v>1003.3128644487806</v>
      </c>
      <c r="H49" s="59"/>
      <c r="I49" s="14">
        <f t="shared" si="0"/>
        <v>393.49761821675122</v>
      </c>
      <c r="J49" s="14">
        <f t="shared" si="6"/>
        <v>609.81524623202938</v>
      </c>
      <c r="K49" s="29">
        <f t="shared" si="7"/>
        <v>97.14</v>
      </c>
      <c r="L49" s="29">
        <f t="shared" si="8"/>
        <v>216.86</v>
      </c>
      <c r="M49" s="29">
        <f t="shared" si="9"/>
        <v>88.33</v>
      </c>
      <c r="N49" s="29">
        <f t="shared" si="10"/>
        <v>100</v>
      </c>
      <c r="O49" s="11">
        <f t="shared" si="11"/>
        <v>1505.6428644487805</v>
      </c>
      <c r="P49" s="58">
        <f t="shared" si="12"/>
        <v>201376.37699652399</v>
      </c>
      <c r="Q49" s="60"/>
      <c r="R49" s="11">
        <f t="shared" si="13"/>
        <v>402.33</v>
      </c>
      <c r="S49" s="11">
        <f t="shared" si="1"/>
        <v>403.90958333333333</v>
      </c>
    </row>
    <row r="50" spans="1:23" s="10" customFormat="1">
      <c r="A50" s="18"/>
      <c r="B50" s="56">
        <f t="shared" si="2"/>
        <v>41</v>
      </c>
      <c r="C50" s="57"/>
      <c r="D50" s="13">
        <f t="shared" si="3"/>
        <v>44044</v>
      </c>
      <c r="E50" s="58">
        <f t="shared" si="4"/>
        <v>201376.37699652399</v>
      </c>
      <c r="F50" s="59"/>
      <c r="G50" s="58">
        <f t="shared" si="17"/>
        <v>1003.3128644487806</v>
      </c>
      <c r="H50" s="59"/>
      <c r="I50" s="14">
        <f t="shared" si="0"/>
        <v>394.98839227178109</v>
      </c>
      <c r="J50" s="14">
        <f t="shared" si="6"/>
        <v>608.32447217699951</v>
      </c>
      <c r="K50" s="29">
        <f t="shared" si="7"/>
        <v>97.14</v>
      </c>
      <c r="L50" s="29">
        <f t="shared" si="8"/>
        <v>216.86</v>
      </c>
      <c r="M50" s="29">
        <f t="shared" si="9"/>
        <v>88.33</v>
      </c>
      <c r="N50" s="29">
        <f t="shared" si="10"/>
        <v>100</v>
      </c>
      <c r="O50" s="11">
        <f t="shared" si="11"/>
        <v>1505.6428644487805</v>
      </c>
      <c r="P50" s="58">
        <f t="shared" si="12"/>
        <v>200881.38860425219</v>
      </c>
      <c r="Q50" s="60"/>
      <c r="R50" s="11">
        <f t="shared" si="13"/>
        <v>402.33</v>
      </c>
      <c r="S50" s="11">
        <f t="shared" si="1"/>
        <v>403.90958333333333</v>
      </c>
    </row>
    <row r="51" spans="1:23" s="10" customFormat="1">
      <c r="A51" s="18"/>
      <c r="B51" s="56">
        <f t="shared" si="2"/>
        <v>42</v>
      </c>
      <c r="C51" s="57"/>
      <c r="D51" s="13">
        <f t="shared" si="3"/>
        <v>44075</v>
      </c>
      <c r="E51" s="58">
        <f t="shared" si="4"/>
        <v>200881.38860425219</v>
      </c>
      <c r="F51" s="59"/>
      <c r="G51" s="58">
        <f t="shared" si="17"/>
        <v>1003.3128644487806</v>
      </c>
      <c r="H51" s="59"/>
      <c r="I51" s="14">
        <f t="shared" si="0"/>
        <v>396.48366970676886</v>
      </c>
      <c r="J51" s="14">
        <f t="shared" si="6"/>
        <v>606.82919474201174</v>
      </c>
      <c r="K51" s="29">
        <f t="shared" si="7"/>
        <v>97.14</v>
      </c>
      <c r="L51" s="29">
        <f t="shared" si="8"/>
        <v>216.86</v>
      </c>
      <c r="M51" s="29">
        <f t="shared" si="9"/>
        <v>88.33</v>
      </c>
      <c r="N51" s="29">
        <f t="shared" si="10"/>
        <v>100</v>
      </c>
      <c r="O51" s="11">
        <f t="shared" si="11"/>
        <v>1505.6428644487805</v>
      </c>
      <c r="P51" s="58">
        <f t="shared" si="12"/>
        <v>200384.9049345454</v>
      </c>
      <c r="Q51" s="60"/>
      <c r="R51" s="11">
        <f t="shared" si="13"/>
        <v>402.33</v>
      </c>
      <c r="S51" s="11">
        <f t="shared" si="1"/>
        <v>403.90958333333333</v>
      </c>
    </row>
    <row r="52" spans="1:23" s="10" customFormat="1">
      <c r="A52" s="18"/>
      <c r="B52" s="56">
        <f t="shared" si="2"/>
        <v>43</v>
      </c>
      <c r="C52" s="57"/>
      <c r="D52" s="13">
        <f t="shared" si="3"/>
        <v>44105</v>
      </c>
      <c r="E52" s="58">
        <f t="shared" si="4"/>
        <v>200384.9049345454</v>
      </c>
      <c r="F52" s="59"/>
      <c r="G52" s="58">
        <f t="shared" si="17"/>
        <v>1003.3128644487806</v>
      </c>
      <c r="H52" s="59"/>
      <c r="I52" s="14">
        <f t="shared" si="0"/>
        <v>397.98346412567469</v>
      </c>
      <c r="J52" s="14">
        <f t="shared" si="6"/>
        <v>605.32940032310592</v>
      </c>
      <c r="K52" s="29">
        <f t="shared" si="7"/>
        <v>97.14</v>
      </c>
      <c r="L52" s="29">
        <f t="shared" si="8"/>
        <v>216.86</v>
      </c>
      <c r="M52" s="29">
        <f t="shared" si="9"/>
        <v>88.33</v>
      </c>
      <c r="N52" s="29">
        <f t="shared" si="10"/>
        <v>100</v>
      </c>
      <c r="O52" s="11">
        <f t="shared" si="11"/>
        <v>1505.6428644487805</v>
      </c>
      <c r="P52" s="58">
        <f t="shared" si="12"/>
        <v>199886.92147041971</v>
      </c>
      <c r="Q52" s="60"/>
      <c r="R52" s="11">
        <f t="shared" si="13"/>
        <v>402.33</v>
      </c>
      <c r="S52" s="11">
        <f t="shared" si="1"/>
        <v>403.90958333333333</v>
      </c>
    </row>
    <row r="53" spans="1:23" s="10" customFormat="1" ht="14.25">
      <c r="A53" s="18"/>
      <c r="B53" s="56">
        <f t="shared" si="2"/>
        <v>44</v>
      </c>
      <c r="C53" s="57"/>
      <c r="D53" s="13">
        <f t="shared" si="3"/>
        <v>44136</v>
      </c>
      <c r="E53" s="58">
        <f t="shared" si="4"/>
        <v>199886.92147041971</v>
      </c>
      <c r="F53" s="59"/>
      <c r="G53" s="58">
        <f t="shared" si="17"/>
        <v>1003.3128644487806</v>
      </c>
      <c r="H53" s="59"/>
      <c r="I53" s="14">
        <f t="shared" si="0"/>
        <v>399.48778917355446</v>
      </c>
      <c r="J53" s="14">
        <f t="shared" si="6"/>
        <v>603.82507527522614</v>
      </c>
      <c r="K53" s="29">
        <f t="shared" si="7"/>
        <v>97.14</v>
      </c>
      <c r="L53" s="29">
        <f t="shared" si="8"/>
        <v>216.86</v>
      </c>
      <c r="M53" s="29">
        <f t="shared" si="9"/>
        <v>88.33</v>
      </c>
      <c r="N53" s="29">
        <f t="shared" si="10"/>
        <v>100</v>
      </c>
      <c r="O53" s="11">
        <f t="shared" si="11"/>
        <v>1505.6428644487805</v>
      </c>
      <c r="P53" s="58">
        <f t="shared" si="12"/>
        <v>199387.43368124613</v>
      </c>
      <c r="Q53" s="60"/>
      <c r="R53" s="11">
        <f t="shared" si="13"/>
        <v>402.33</v>
      </c>
      <c r="S53" s="11">
        <f t="shared" si="1"/>
        <v>403.90958333333333</v>
      </c>
      <c r="U53" s="102"/>
      <c r="W53" s="101"/>
    </row>
    <row r="54" spans="1:23" s="10" customFormat="1">
      <c r="A54" s="18"/>
      <c r="B54" s="56">
        <f t="shared" si="2"/>
        <v>45</v>
      </c>
      <c r="C54" s="57"/>
      <c r="D54" s="13">
        <f t="shared" si="3"/>
        <v>44166</v>
      </c>
      <c r="E54" s="58">
        <f t="shared" si="4"/>
        <v>199387.43368124613</v>
      </c>
      <c r="F54" s="59"/>
      <c r="G54" s="58">
        <f t="shared" si="17"/>
        <v>1003.3128644487806</v>
      </c>
      <c r="H54" s="59"/>
      <c r="I54" s="14">
        <f t="shared" si="0"/>
        <v>400.99665853668296</v>
      </c>
      <c r="J54" s="14">
        <f t="shared" si="6"/>
        <v>602.31620591209764</v>
      </c>
      <c r="K54" s="29">
        <f t="shared" si="7"/>
        <v>97.14</v>
      </c>
      <c r="L54" s="29">
        <f t="shared" si="8"/>
        <v>216.86</v>
      </c>
      <c r="M54" s="29">
        <f t="shared" si="9"/>
        <v>88.33</v>
      </c>
      <c r="N54" s="29">
        <f t="shared" si="10"/>
        <v>100</v>
      </c>
      <c r="O54" s="11">
        <f t="shared" si="11"/>
        <v>1505.6428644487805</v>
      </c>
      <c r="P54" s="58">
        <f t="shared" si="12"/>
        <v>198886.43702270943</v>
      </c>
      <c r="Q54" s="60"/>
      <c r="R54" s="11">
        <f t="shared" si="13"/>
        <v>402.33</v>
      </c>
      <c r="S54" s="11">
        <f t="shared" si="1"/>
        <v>403.90958333333333</v>
      </c>
    </row>
    <row r="55" spans="1:23" s="10" customFormat="1">
      <c r="A55" s="18"/>
      <c r="B55" s="56">
        <f t="shared" si="2"/>
        <v>46</v>
      </c>
      <c r="C55" s="57"/>
      <c r="D55" s="13">
        <f t="shared" si="3"/>
        <v>44197</v>
      </c>
      <c r="E55" s="58">
        <f t="shared" si="4"/>
        <v>198886.43702270943</v>
      </c>
      <c r="F55" s="59"/>
      <c r="G55" s="58">
        <f t="shared" si="17"/>
        <v>1003.3128644487806</v>
      </c>
      <c r="H55" s="59"/>
      <c r="I55" s="14">
        <f t="shared" si="0"/>
        <v>402.51008594267921</v>
      </c>
      <c r="J55" s="14">
        <f t="shared" si="6"/>
        <v>600.80277850610139</v>
      </c>
      <c r="K55" s="29">
        <f t="shared" si="7"/>
        <v>97.14</v>
      </c>
      <c r="L55" s="29">
        <f t="shared" si="8"/>
        <v>216.86</v>
      </c>
      <c r="M55" s="29">
        <f t="shared" si="9"/>
        <v>88.33</v>
      </c>
      <c r="N55" s="29">
        <f t="shared" si="10"/>
        <v>100</v>
      </c>
      <c r="O55" s="11">
        <f t="shared" si="11"/>
        <v>1505.6428644487805</v>
      </c>
      <c r="P55" s="58">
        <f t="shared" si="12"/>
        <v>198383.92693676674</v>
      </c>
      <c r="Q55" s="60"/>
      <c r="R55" s="11">
        <f t="shared" si="13"/>
        <v>402.33</v>
      </c>
      <c r="S55" s="11">
        <f t="shared" si="1"/>
        <v>403.90958333333333</v>
      </c>
    </row>
    <row r="56" spans="1:23" s="10" customFormat="1">
      <c r="A56" s="18"/>
      <c r="B56" s="56">
        <f t="shared" si="2"/>
        <v>47</v>
      </c>
      <c r="C56" s="57"/>
      <c r="D56" s="13">
        <f t="shared" si="3"/>
        <v>44228</v>
      </c>
      <c r="E56" s="58">
        <f t="shared" si="4"/>
        <v>198383.92693676674</v>
      </c>
      <c r="F56" s="59"/>
      <c r="G56" s="58">
        <f t="shared" si="17"/>
        <v>1003.3128644487806</v>
      </c>
      <c r="H56" s="59"/>
      <c r="I56" s="14">
        <f t="shared" si="0"/>
        <v>404.02808516063112</v>
      </c>
      <c r="J56" s="14">
        <f t="shared" si="6"/>
        <v>599.28477928814948</v>
      </c>
      <c r="K56" s="29">
        <f t="shared" si="7"/>
        <v>97.14</v>
      </c>
      <c r="L56" s="29">
        <f t="shared" si="8"/>
        <v>216.86</v>
      </c>
      <c r="M56" s="29">
        <f t="shared" si="9"/>
        <v>88.33</v>
      </c>
      <c r="N56" s="29">
        <f t="shared" si="10"/>
        <v>100</v>
      </c>
      <c r="O56" s="11">
        <f t="shared" si="11"/>
        <v>1505.6428644487805</v>
      </c>
      <c r="P56" s="58">
        <f t="shared" si="12"/>
        <v>197879.89885160609</v>
      </c>
      <c r="Q56" s="60"/>
      <c r="R56" s="11">
        <f t="shared" si="13"/>
        <v>402.33</v>
      </c>
      <c r="S56" s="11">
        <f t="shared" si="1"/>
        <v>403.90958333333333</v>
      </c>
    </row>
    <row r="57" spans="1:23" s="10" customFormat="1">
      <c r="A57" s="18"/>
      <c r="B57" s="56">
        <f t="shared" si="2"/>
        <v>48</v>
      </c>
      <c r="C57" s="57"/>
      <c r="D57" s="13">
        <f t="shared" si="3"/>
        <v>44256</v>
      </c>
      <c r="E57" s="58">
        <f t="shared" si="4"/>
        <v>197879.89885160609</v>
      </c>
      <c r="F57" s="59"/>
      <c r="G57" s="58">
        <f t="shared" si="17"/>
        <v>1003.3128644487806</v>
      </c>
      <c r="H57" s="59"/>
      <c r="I57" s="14">
        <f t="shared" si="0"/>
        <v>405.55067000122051</v>
      </c>
      <c r="J57" s="14">
        <f t="shared" si="6"/>
        <v>597.76219444756009</v>
      </c>
      <c r="K57" s="29">
        <f t="shared" si="7"/>
        <v>97.14</v>
      </c>
      <c r="L57" s="29">
        <f t="shared" si="8"/>
        <v>216.86</v>
      </c>
      <c r="M57" s="29">
        <f t="shared" si="9"/>
        <v>88.33</v>
      </c>
      <c r="N57" s="29">
        <f t="shared" si="10"/>
        <v>100</v>
      </c>
      <c r="O57" s="11">
        <f t="shared" si="11"/>
        <v>1505.6428644487805</v>
      </c>
      <c r="P57" s="58">
        <f t="shared" si="12"/>
        <v>197374.34818160484</v>
      </c>
      <c r="Q57" s="60"/>
      <c r="R57" s="11">
        <f t="shared" si="13"/>
        <v>402.33</v>
      </c>
      <c r="S57" s="11">
        <f t="shared" si="1"/>
        <v>403.90958333333333</v>
      </c>
    </row>
    <row r="58" spans="1:23" s="10" customFormat="1">
      <c r="A58" s="18"/>
      <c r="B58" s="56">
        <f t="shared" si="2"/>
        <v>49</v>
      </c>
      <c r="C58" s="57"/>
      <c r="D58" s="13">
        <f t="shared" si="3"/>
        <v>44287</v>
      </c>
      <c r="E58" s="58">
        <f t="shared" si="4"/>
        <v>197374.34818160484</v>
      </c>
      <c r="F58" s="59"/>
      <c r="G58" s="58">
        <f t="shared" si="17"/>
        <v>1003.3128644487806</v>
      </c>
      <c r="H58" s="59"/>
      <c r="I58" s="14">
        <f t="shared" si="0"/>
        <v>407.07785431684931</v>
      </c>
      <c r="J58" s="14">
        <f t="shared" si="6"/>
        <v>596.23501013193129</v>
      </c>
      <c r="K58" s="29">
        <f t="shared" si="7"/>
        <v>97.14</v>
      </c>
      <c r="L58" s="29">
        <f t="shared" si="8"/>
        <v>216.86</v>
      </c>
      <c r="M58" s="29">
        <f t="shared" si="9"/>
        <v>88.33</v>
      </c>
      <c r="N58" s="29">
        <f t="shared" si="10"/>
        <v>100</v>
      </c>
      <c r="O58" s="11">
        <f t="shared" si="11"/>
        <v>1505.6428644487805</v>
      </c>
      <c r="P58" s="58">
        <f t="shared" si="12"/>
        <v>196867.27032728796</v>
      </c>
      <c r="Q58" s="60"/>
      <c r="R58" s="11">
        <f t="shared" si="13"/>
        <v>402.33</v>
      </c>
      <c r="S58" s="11">
        <f t="shared" si="1"/>
        <v>403.90958333333333</v>
      </c>
    </row>
    <row r="59" spans="1:23" s="10" customFormat="1">
      <c r="A59" s="18"/>
      <c r="B59" s="56">
        <f t="shared" si="2"/>
        <v>50</v>
      </c>
      <c r="C59" s="57"/>
      <c r="D59" s="13">
        <f t="shared" si="3"/>
        <v>44317</v>
      </c>
      <c r="E59" s="58">
        <f t="shared" si="4"/>
        <v>196867.27032728796</v>
      </c>
      <c r="F59" s="59"/>
      <c r="G59" s="58">
        <f t="shared" si="17"/>
        <v>1003.3128644487806</v>
      </c>
      <c r="H59" s="59"/>
      <c r="I59" s="14">
        <f t="shared" si="0"/>
        <v>408.60965200176497</v>
      </c>
      <c r="J59" s="14">
        <f t="shared" si="6"/>
        <v>594.70321244701563</v>
      </c>
      <c r="K59" s="29">
        <f t="shared" si="7"/>
        <v>97.14</v>
      </c>
      <c r="L59" s="29">
        <f t="shared" si="8"/>
        <v>216.86</v>
      </c>
      <c r="M59" s="29">
        <f t="shared" si="9"/>
        <v>88.33</v>
      </c>
      <c r="N59" s="29">
        <f t="shared" si="10"/>
        <v>100</v>
      </c>
      <c r="O59" s="11">
        <f t="shared" si="11"/>
        <v>1505.6428644487805</v>
      </c>
      <c r="P59" s="58">
        <f t="shared" si="12"/>
        <v>196358.66067528617</v>
      </c>
      <c r="Q59" s="60"/>
      <c r="R59" s="11">
        <f t="shared" si="13"/>
        <v>402.33</v>
      </c>
      <c r="S59" s="11">
        <f t="shared" si="1"/>
        <v>403.90958333333333</v>
      </c>
    </row>
    <row r="60" spans="1:23" s="10" customFormat="1">
      <c r="A60" s="18"/>
      <c r="B60" s="56">
        <f t="shared" si="2"/>
        <v>51</v>
      </c>
      <c r="C60" s="57"/>
      <c r="D60" s="13">
        <f t="shared" si="3"/>
        <v>44348</v>
      </c>
      <c r="E60" s="58">
        <f t="shared" si="4"/>
        <v>196358.66067528617</v>
      </c>
      <c r="F60" s="59"/>
      <c r="G60" s="58">
        <f t="shared" si="17"/>
        <v>1003.3128644487806</v>
      </c>
      <c r="H60" s="59"/>
      <c r="I60" s="14">
        <f t="shared" si="0"/>
        <v>410.14607699218698</v>
      </c>
      <c r="J60" s="14">
        <f t="shared" si="6"/>
        <v>593.16678745659362</v>
      </c>
      <c r="K60" s="29">
        <f t="shared" si="7"/>
        <v>97.14</v>
      </c>
      <c r="L60" s="29">
        <f t="shared" si="8"/>
        <v>216.86</v>
      </c>
      <c r="M60" s="29">
        <f t="shared" si="9"/>
        <v>88.33</v>
      </c>
      <c r="N60" s="29">
        <f t="shared" si="10"/>
        <v>100</v>
      </c>
      <c r="O60" s="11">
        <f t="shared" si="11"/>
        <v>1505.6428644487805</v>
      </c>
      <c r="P60" s="58">
        <f t="shared" si="12"/>
        <v>195848.51459829396</v>
      </c>
      <c r="Q60" s="60"/>
      <c r="R60" s="11">
        <f t="shared" si="13"/>
        <v>402.33</v>
      </c>
      <c r="S60" s="11">
        <f t="shared" si="1"/>
        <v>403.90958333333333</v>
      </c>
    </row>
    <row r="61" spans="1:23" s="10" customFormat="1">
      <c r="A61" s="18"/>
      <c r="B61" s="56">
        <f t="shared" si="2"/>
        <v>52</v>
      </c>
      <c r="C61" s="57"/>
      <c r="D61" s="13">
        <f t="shared" si="3"/>
        <v>44378</v>
      </c>
      <c r="E61" s="58">
        <f t="shared" si="4"/>
        <v>195848.51459829396</v>
      </c>
      <c r="F61" s="59"/>
      <c r="G61" s="58">
        <f t="shared" si="17"/>
        <v>1003.3128644487806</v>
      </c>
      <c r="H61" s="59"/>
      <c r="I61" s="14">
        <f t="shared" si="0"/>
        <v>411.6871432664343</v>
      </c>
      <c r="J61" s="14">
        <f t="shared" si="6"/>
        <v>591.6257211823463</v>
      </c>
      <c r="K61" s="29">
        <f t="shared" si="7"/>
        <v>97.14</v>
      </c>
      <c r="L61" s="29">
        <f t="shared" si="8"/>
        <v>216.86</v>
      </c>
      <c r="M61" s="29">
        <f t="shared" si="9"/>
        <v>88.33</v>
      </c>
      <c r="N61" s="29">
        <f t="shared" si="10"/>
        <v>100</v>
      </c>
      <c r="O61" s="11">
        <f t="shared" si="11"/>
        <v>1505.6428644487805</v>
      </c>
      <c r="P61" s="58">
        <f t="shared" si="12"/>
        <v>195336.82745502749</v>
      </c>
      <c r="Q61" s="60"/>
      <c r="R61" s="11">
        <f t="shared" si="13"/>
        <v>402.33</v>
      </c>
      <c r="S61" s="11">
        <f t="shared" si="1"/>
        <v>403.90958333333333</v>
      </c>
    </row>
    <row r="62" spans="1:23" s="10" customFormat="1">
      <c r="A62" s="18"/>
      <c r="B62" s="56">
        <f t="shared" si="2"/>
        <v>53</v>
      </c>
      <c r="C62" s="57"/>
      <c r="D62" s="13">
        <f t="shared" si="3"/>
        <v>44409</v>
      </c>
      <c r="E62" s="58">
        <f t="shared" si="4"/>
        <v>195336.82745502749</v>
      </c>
      <c r="F62" s="59"/>
      <c r="G62" s="58">
        <f t="shared" si="17"/>
        <v>1003.3128644487806</v>
      </c>
      <c r="H62" s="59"/>
      <c r="I62" s="14">
        <f t="shared" si="0"/>
        <v>413.23286484505172</v>
      </c>
      <c r="J62" s="14">
        <f t="shared" si="6"/>
        <v>590.07999960372888</v>
      </c>
      <c r="K62" s="29">
        <f t="shared" si="7"/>
        <v>97.14</v>
      </c>
      <c r="L62" s="29">
        <f t="shared" si="8"/>
        <v>216.86</v>
      </c>
      <c r="M62" s="29">
        <f t="shared" si="9"/>
        <v>88.33</v>
      </c>
      <c r="N62" s="29">
        <f t="shared" si="10"/>
        <v>100</v>
      </c>
      <c r="O62" s="11">
        <f t="shared" si="11"/>
        <v>1505.6428644487805</v>
      </c>
      <c r="P62" s="58">
        <f t="shared" si="12"/>
        <v>194823.59459018242</v>
      </c>
      <c r="Q62" s="60"/>
      <c r="R62" s="11">
        <f t="shared" si="13"/>
        <v>402.33</v>
      </c>
      <c r="S62" s="11">
        <f t="shared" si="1"/>
        <v>403.90958333333333</v>
      </c>
    </row>
    <row r="63" spans="1:23" s="10" customFormat="1">
      <c r="A63" s="18"/>
      <c r="B63" s="56">
        <f t="shared" si="2"/>
        <v>54</v>
      </c>
      <c r="C63" s="57"/>
      <c r="D63" s="13">
        <f t="shared" si="3"/>
        <v>44440</v>
      </c>
      <c r="E63" s="58">
        <f t="shared" si="4"/>
        <v>194823.59459018242</v>
      </c>
      <c r="F63" s="59"/>
      <c r="G63" s="58">
        <f t="shared" si="17"/>
        <v>1003.3128644487806</v>
      </c>
      <c r="H63" s="59"/>
      <c r="I63" s="14">
        <f t="shared" si="0"/>
        <v>414.78325579093791</v>
      </c>
      <c r="J63" s="14">
        <f t="shared" si="6"/>
        <v>588.52960865784269</v>
      </c>
      <c r="K63" s="29">
        <f t="shared" si="7"/>
        <v>97.14</v>
      </c>
      <c r="L63" s="29">
        <f t="shared" si="8"/>
        <v>216.86</v>
      </c>
      <c r="M63" s="29">
        <f t="shared" si="9"/>
        <v>88.33</v>
      </c>
      <c r="N63" s="29">
        <f t="shared" si="10"/>
        <v>100</v>
      </c>
      <c r="O63" s="11">
        <f t="shared" si="11"/>
        <v>1505.6428644487805</v>
      </c>
      <c r="P63" s="58">
        <f t="shared" si="12"/>
        <v>194308.81133439144</v>
      </c>
      <c r="Q63" s="60"/>
      <c r="R63" s="11">
        <f t="shared" si="13"/>
        <v>402.33</v>
      </c>
      <c r="S63" s="11">
        <f t="shared" si="1"/>
        <v>403.90958333333333</v>
      </c>
    </row>
    <row r="64" spans="1:23" s="10" customFormat="1">
      <c r="A64" s="18"/>
      <c r="B64" s="56">
        <f t="shared" si="2"/>
        <v>55</v>
      </c>
      <c r="C64" s="57"/>
      <c r="D64" s="13">
        <f t="shared" si="3"/>
        <v>44470</v>
      </c>
      <c r="E64" s="58">
        <f t="shared" si="4"/>
        <v>194308.81133439144</v>
      </c>
      <c r="F64" s="59"/>
      <c r="G64" s="58">
        <f t="shared" si="17"/>
        <v>1003.3128644487806</v>
      </c>
      <c r="H64" s="59"/>
      <c r="I64" s="14">
        <f t="shared" si="0"/>
        <v>416.33833020947316</v>
      </c>
      <c r="J64" s="14">
        <f t="shared" si="6"/>
        <v>586.97453423930745</v>
      </c>
      <c r="K64" s="29">
        <f t="shared" si="7"/>
        <v>97.14</v>
      </c>
      <c r="L64" s="29">
        <f t="shared" si="8"/>
        <v>216.86</v>
      </c>
      <c r="M64" s="29">
        <f t="shared" si="9"/>
        <v>88.33</v>
      </c>
      <c r="N64" s="29">
        <f t="shared" si="10"/>
        <v>100</v>
      </c>
      <c r="O64" s="11">
        <f t="shared" si="11"/>
        <v>1505.6428644487805</v>
      </c>
      <c r="P64" s="58">
        <f t="shared" si="12"/>
        <v>193792.47300418196</v>
      </c>
      <c r="Q64" s="60"/>
      <c r="R64" s="11">
        <f t="shared" si="13"/>
        <v>402.33</v>
      </c>
      <c r="S64" s="11">
        <f t="shared" si="1"/>
        <v>403.90958333333333</v>
      </c>
    </row>
    <row r="65" spans="1:19" s="10" customFormat="1">
      <c r="A65" s="18"/>
      <c r="B65" s="56">
        <f t="shared" si="2"/>
        <v>56</v>
      </c>
      <c r="C65" s="57"/>
      <c r="D65" s="13">
        <f t="shared" si="3"/>
        <v>44501</v>
      </c>
      <c r="E65" s="58">
        <f t="shared" si="4"/>
        <v>193792.47300418196</v>
      </c>
      <c r="F65" s="59"/>
      <c r="G65" s="58">
        <f t="shared" si="17"/>
        <v>1003.3128644487806</v>
      </c>
      <c r="H65" s="59"/>
      <c r="I65" s="14">
        <f t="shared" si="0"/>
        <v>417.89810224864766</v>
      </c>
      <c r="J65" s="14">
        <f t="shared" si="6"/>
        <v>585.41476220013294</v>
      </c>
      <c r="K65" s="29">
        <f t="shared" si="7"/>
        <v>97.14</v>
      </c>
      <c r="L65" s="29">
        <f t="shared" si="8"/>
        <v>216.86</v>
      </c>
      <c r="M65" s="29">
        <f t="shared" si="9"/>
        <v>88.33</v>
      </c>
      <c r="N65" s="29">
        <f t="shared" si="10"/>
        <v>100</v>
      </c>
      <c r="O65" s="11">
        <f t="shared" si="11"/>
        <v>1505.6428644487805</v>
      </c>
      <c r="P65" s="58">
        <f t="shared" si="12"/>
        <v>193274.57490193329</v>
      </c>
      <c r="Q65" s="60"/>
      <c r="R65" s="11">
        <f t="shared" si="13"/>
        <v>402.33</v>
      </c>
      <c r="S65" s="11">
        <f t="shared" si="1"/>
        <v>403.90958333333333</v>
      </c>
    </row>
    <row r="66" spans="1:19" s="10" customFormat="1">
      <c r="A66" s="18"/>
      <c r="B66" s="56">
        <f t="shared" si="2"/>
        <v>57</v>
      </c>
      <c r="C66" s="57"/>
      <c r="D66" s="13">
        <f t="shared" si="3"/>
        <v>44531</v>
      </c>
      <c r="E66" s="58">
        <f t="shared" si="4"/>
        <v>193274.57490193329</v>
      </c>
      <c r="F66" s="59"/>
      <c r="G66" s="58">
        <f t="shared" si="17"/>
        <v>1003.3128644487806</v>
      </c>
      <c r="H66" s="59"/>
      <c r="I66" s="14">
        <f t="shared" si="0"/>
        <v>419.4625860991905</v>
      </c>
      <c r="J66" s="14">
        <f t="shared" si="6"/>
        <v>583.8502783495901</v>
      </c>
      <c r="K66" s="29">
        <f t="shared" si="7"/>
        <v>97.14</v>
      </c>
      <c r="L66" s="29">
        <f t="shared" si="8"/>
        <v>216.86</v>
      </c>
      <c r="M66" s="29">
        <f t="shared" si="9"/>
        <v>88.33</v>
      </c>
      <c r="N66" s="29">
        <f t="shared" si="10"/>
        <v>100</v>
      </c>
      <c r="O66" s="11">
        <f t="shared" si="11"/>
        <v>1505.6428644487805</v>
      </c>
      <c r="P66" s="58">
        <f t="shared" si="12"/>
        <v>192755.11231583406</v>
      </c>
      <c r="Q66" s="60"/>
      <c r="R66" s="11">
        <f t="shared" si="13"/>
        <v>402.33</v>
      </c>
      <c r="S66" s="11">
        <f t="shared" si="1"/>
        <v>403.90958333333333</v>
      </c>
    </row>
    <row r="67" spans="1:19" s="10" customFormat="1">
      <c r="A67" s="18"/>
      <c r="B67" s="56">
        <f t="shared" si="2"/>
        <v>58</v>
      </c>
      <c r="C67" s="57"/>
      <c r="D67" s="13">
        <f t="shared" si="3"/>
        <v>44562</v>
      </c>
      <c r="E67" s="58">
        <f t="shared" si="4"/>
        <v>192755.11231583406</v>
      </c>
      <c r="F67" s="59"/>
      <c r="G67" s="58">
        <f t="shared" si="17"/>
        <v>1003.3128644487806</v>
      </c>
      <c r="H67" s="59"/>
      <c r="I67" s="14">
        <f t="shared" si="0"/>
        <v>421.03179599469854</v>
      </c>
      <c r="J67" s="14">
        <f t="shared" si="6"/>
        <v>582.28106845408206</v>
      </c>
      <c r="K67" s="29">
        <f t="shared" si="7"/>
        <v>97.14</v>
      </c>
      <c r="L67" s="29">
        <f t="shared" si="8"/>
        <v>216.86</v>
      </c>
      <c r="M67" s="29">
        <f t="shared" si="9"/>
        <v>88.33</v>
      </c>
      <c r="N67" s="29">
        <f t="shared" si="10"/>
        <v>100</v>
      </c>
      <c r="O67" s="11">
        <f t="shared" si="11"/>
        <v>1505.6428644487805</v>
      </c>
      <c r="P67" s="58">
        <f t="shared" si="12"/>
        <v>192234.08051983934</v>
      </c>
      <c r="Q67" s="60"/>
      <c r="R67" s="11">
        <f t="shared" si="13"/>
        <v>402.33</v>
      </c>
      <c r="S67" s="11">
        <f t="shared" si="1"/>
        <v>403.90958333333333</v>
      </c>
    </row>
    <row r="68" spans="1:19" s="10" customFormat="1">
      <c r="A68" s="18"/>
      <c r="B68" s="56">
        <f t="shared" si="2"/>
        <v>59</v>
      </c>
      <c r="C68" s="57"/>
      <c r="D68" s="13">
        <f t="shared" si="3"/>
        <v>44593</v>
      </c>
      <c r="E68" s="58">
        <f t="shared" si="4"/>
        <v>192234.08051983934</v>
      </c>
      <c r="F68" s="59"/>
      <c r="G68" s="58">
        <f t="shared" si="17"/>
        <v>1003.3128644487806</v>
      </c>
      <c r="H68" s="59"/>
      <c r="I68" s="14">
        <f t="shared" si="0"/>
        <v>422.60574621176602</v>
      </c>
      <c r="J68" s="14">
        <f t="shared" si="6"/>
        <v>580.70711823701458</v>
      </c>
      <c r="K68" s="29">
        <f t="shared" si="7"/>
        <v>97.14</v>
      </c>
      <c r="L68" s="29">
        <f t="shared" si="8"/>
        <v>216.86</v>
      </c>
      <c r="M68" s="29">
        <f t="shared" si="9"/>
        <v>88.33</v>
      </c>
      <c r="N68" s="29">
        <f t="shared" si="10"/>
        <v>100</v>
      </c>
      <c r="O68" s="11">
        <f t="shared" si="11"/>
        <v>1505.6428644487805</v>
      </c>
      <c r="P68" s="58">
        <f t="shared" si="12"/>
        <v>191711.47477362756</v>
      </c>
      <c r="Q68" s="60"/>
      <c r="R68" s="11">
        <f t="shared" si="13"/>
        <v>402.33</v>
      </c>
      <c r="S68" s="11">
        <f t="shared" si="1"/>
        <v>403.90958333333333</v>
      </c>
    </row>
    <row r="69" spans="1:19" s="10" customFormat="1">
      <c r="A69" s="18"/>
      <c r="B69" s="56">
        <f t="shared" si="2"/>
        <v>60</v>
      </c>
      <c r="C69" s="57"/>
      <c r="D69" s="13">
        <f t="shared" si="3"/>
        <v>44621</v>
      </c>
      <c r="E69" s="58">
        <f t="shared" si="4"/>
        <v>191711.47477362756</v>
      </c>
      <c r="F69" s="59"/>
      <c r="G69" s="58">
        <f t="shared" si="17"/>
        <v>1003.3128644487806</v>
      </c>
      <c r="H69" s="59"/>
      <c r="I69" s="14">
        <f t="shared" si="0"/>
        <v>424.18445107011405</v>
      </c>
      <c r="J69" s="14">
        <f t="shared" si="6"/>
        <v>579.12841337866655</v>
      </c>
      <c r="K69" s="29">
        <f t="shared" si="7"/>
        <v>97.14</v>
      </c>
      <c r="L69" s="29">
        <f t="shared" si="8"/>
        <v>216.86</v>
      </c>
      <c r="M69" s="29">
        <f t="shared" si="9"/>
        <v>88.33</v>
      </c>
      <c r="N69" s="29">
        <f t="shared" si="10"/>
        <v>100</v>
      </c>
      <c r="O69" s="11">
        <f t="shared" si="11"/>
        <v>1505.6428644487805</v>
      </c>
      <c r="P69" s="58">
        <f t="shared" si="12"/>
        <v>191187.29032255741</v>
      </c>
      <c r="Q69" s="60"/>
      <c r="R69" s="11">
        <f t="shared" si="13"/>
        <v>402.33</v>
      </c>
      <c r="S69" s="11">
        <f t="shared" si="1"/>
        <v>403.90958333333333</v>
      </c>
    </row>
    <row r="70" spans="1:19" s="10" customFormat="1">
      <c r="A70" s="18"/>
      <c r="B70" s="56">
        <f t="shared" si="2"/>
        <v>61</v>
      </c>
      <c r="C70" s="57"/>
      <c r="D70" s="13">
        <f t="shared" si="3"/>
        <v>44652</v>
      </c>
      <c r="E70" s="58">
        <f t="shared" si="4"/>
        <v>191187.29032255741</v>
      </c>
      <c r="F70" s="59"/>
      <c r="G70" s="58">
        <f t="shared" si="17"/>
        <v>1003.3128644487806</v>
      </c>
      <c r="H70" s="59"/>
      <c r="I70" s="14">
        <f t="shared" si="0"/>
        <v>425.76792493272183</v>
      </c>
      <c r="J70" s="14">
        <f t="shared" si="6"/>
        <v>577.54493951605878</v>
      </c>
      <c r="K70" s="29">
        <f t="shared" si="7"/>
        <v>97.14</v>
      </c>
      <c r="L70" s="29">
        <f t="shared" si="8"/>
        <v>216.86</v>
      </c>
      <c r="M70" s="29">
        <f t="shared" si="9"/>
        <v>88.33</v>
      </c>
      <c r="N70" s="29">
        <f t="shared" si="10"/>
        <v>100</v>
      </c>
      <c r="O70" s="11">
        <f t="shared" si="11"/>
        <v>1505.6428644487805</v>
      </c>
      <c r="P70" s="58">
        <f t="shared" si="12"/>
        <v>190661.52239762468</v>
      </c>
      <c r="Q70" s="60"/>
      <c r="R70" s="11">
        <f t="shared" si="13"/>
        <v>402.33</v>
      </c>
      <c r="S70" s="11">
        <f t="shared" si="1"/>
        <v>403.90958333333333</v>
      </c>
    </row>
    <row r="71" spans="1:19" s="10" customFormat="1">
      <c r="A71" s="18"/>
      <c r="B71" s="56">
        <f t="shared" si="2"/>
        <v>62</v>
      </c>
      <c r="C71" s="57"/>
      <c r="D71" s="13">
        <f t="shared" si="3"/>
        <v>44682</v>
      </c>
      <c r="E71" s="58">
        <f t="shared" si="4"/>
        <v>190661.52239762468</v>
      </c>
      <c r="F71" s="59"/>
      <c r="G71" s="58">
        <f t="shared" si="17"/>
        <v>1003.3128644487806</v>
      </c>
      <c r="H71" s="59"/>
      <c r="I71" s="14">
        <f t="shared" si="0"/>
        <v>427.35618220595609</v>
      </c>
      <c r="J71" s="14">
        <f t="shared" si="6"/>
        <v>575.95668224282451</v>
      </c>
      <c r="K71" s="29">
        <f t="shared" si="7"/>
        <v>97.14</v>
      </c>
      <c r="L71" s="29">
        <f t="shared" si="8"/>
        <v>216.86</v>
      </c>
      <c r="M71" s="29">
        <f t="shared" si="9"/>
        <v>88.33</v>
      </c>
      <c r="N71" s="29">
        <f t="shared" si="10"/>
        <v>100</v>
      </c>
      <c r="O71" s="11">
        <f t="shared" si="11"/>
        <v>1505.6428644487805</v>
      </c>
      <c r="P71" s="58">
        <f t="shared" si="12"/>
        <v>190134.16621541869</v>
      </c>
      <c r="Q71" s="60"/>
      <c r="R71" s="11">
        <f t="shared" si="13"/>
        <v>402.33</v>
      </c>
      <c r="S71" s="11">
        <f t="shared" si="1"/>
        <v>403.90958333333333</v>
      </c>
    </row>
    <row r="72" spans="1:19" s="10" customFormat="1">
      <c r="A72" s="18"/>
      <c r="B72" s="56">
        <f t="shared" si="2"/>
        <v>63</v>
      </c>
      <c r="C72" s="57"/>
      <c r="D72" s="13">
        <f t="shared" si="3"/>
        <v>44713</v>
      </c>
      <c r="E72" s="58">
        <f t="shared" si="4"/>
        <v>190134.16621541869</v>
      </c>
      <c r="F72" s="59"/>
      <c r="G72" s="58">
        <f t="shared" si="17"/>
        <v>1003.3128644487806</v>
      </c>
      <c r="H72" s="59"/>
      <c r="I72" s="14">
        <f t="shared" si="0"/>
        <v>428.94923733970336</v>
      </c>
      <c r="J72" s="14">
        <f t="shared" si="6"/>
        <v>574.36362710907724</v>
      </c>
      <c r="K72" s="29">
        <f t="shared" si="7"/>
        <v>97.14</v>
      </c>
      <c r="L72" s="29">
        <f t="shared" si="8"/>
        <v>216.86</v>
      </c>
      <c r="M72" s="29">
        <f t="shared" si="9"/>
        <v>88.33</v>
      </c>
      <c r="N72" s="29">
        <f t="shared" si="10"/>
        <v>100</v>
      </c>
      <c r="O72" s="11">
        <f t="shared" si="11"/>
        <v>1505.6428644487805</v>
      </c>
      <c r="P72" s="58">
        <f t="shared" si="12"/>
        <v>189605.21697807897</v>
      </c>
      <c r="Q72" s="60"/>
      <c r="R72" s="11">
        <f t="shared" si="13"/>
        <v>402.33</v>
      </c>
      <c r="S72" s="11">
        <f t="shared" si="1"/>
        <v>403.90958333333333</v>
      </c>
    </row>
    <row r="73" spans="1:19" s="10" customFormat="1">
      <c r="A73" s="18"/>
      <c r="B73" s="56">
        <f t="shared" si="2"/>
        <v>64</v>
      </c>
      <c r="C73" s="57"/>
      <c r="D73" s="13">
        <f t="shared" si="3"/>
        <v>44743</v>
      </c>
      <c r="E73" s="58">
        <f t="shared" si="4"/>
        <v>189605.21697807897</v>
      </c>
      <c r="F73" s="59"/>
      <c r="G73" s="58">
        <f t="shared" si="17"/>
        <v>1003.3128644487806</v>
      </c>
      <c r="H73" s="59"/>
      <c r="I73" s="14">
        <f t="shared" si="0"/>
        <v>430.54710482750045</v>
      </c>
      <c r="J73" s="14">
        <f t="shared" si="6"/>
        <v>572.76575962128015</v>
      </c>
      <c r="K73" s="29">
        <f t="shared" si="7"/>
        <v>97.14</v>
      </c>
      <c r="L73" s="29">
        <f t="shared" si="8"/>
        <v>216.86</v>
      </c>
      <c r="M73" s="29">
        <f t="shared" si="9"/>
        <v>88.33</v>
      </c>
      <c r="N73" s="29">
        <f t="shared" si="10"/>
        <v>100</v>
      </c>
      <c r="O73" s="11">
        <f t="shared" si="11"/>
        <v>1505.6428644487805</v>
      </c>
      <c r="P73" s="58">
        <f t="shared" si="12"/>
        <v>189074.66987325143</v>
      </c>
      <c r="Q73" s="60"/>
      <c r="R73" s="11">
        <f t="shared" si="13"/>
        <v>402.33</v>
      </c>
      <c r="S73" s="11">
        <f t="shared" si="1"/>
        <v>403.90958333333333</v>
      </c>
    </row>
    <row r="74" spans="1:19" s="10" customFormat="1">
      <c r="A74" s="18"/>
      <c r="B74" s="56">
        <f t="shared" si="2"/>
        <v>65</v>
      </c>
      <c r="C74" s="57"/>
      <c r="D74" s="13">
        <f t="shared" si="3"/>
        <v>44774</v>
      </c>
      <c r="E74" s="58">
        <f t="shared" si="4"/>
        <v>189074.66987325143</v>
      </c>
      <c r="F74" s="59"/>
      <c r="G74" s="58">
        <f t="shared" si="17"/>
        <v>1003.3128644487806</v>
      </c>
      <c r="H74" s="59"/>
      <c r="I74" s="14">
        <f t="shared" ref="I74:I137" si="18">IF($B74="","",$G74-$J74)</f>
        <v>432.1497992066669</v>
      </c>
      <c r="J74" s="14">
        <f t="shared" si="6"/>
        <v>571.1630652421137</v>
      </c>
      <c r="K74" s="29">
        <f t="shared" si="7"/>
        <v>97.14</v>
      </c>
      <c r="L74" s="29">
        <f t="shared" si="8"/>
        <v>216.86</v>
      </c>
      <c r="M74" s="29">
        <f t="shared" si="9"/>
        <v>88.33</v>
      </c>
      <c r="N74" s="29">
        <f t="shared" si="10"/>
        <v>100</v>
      </c>
      <c r="O74" s="11">
        <f t="shared" si="11"/>
        <v>1505.6428644487805</v>
      </c>
      <c r="P74" s="58">
        <f t="shared" si="12"/>
        <v>188542.52007404473</v>
      </c>
      <c r="Q74" s="60"/>
      <c r="R74" s="11">
        <f t="shared" si="13"/>
        <v>402.33</v>
      </c>
      <c r="S74" s="11">
        <f t="shared" ref="S74:S137" si="19">$V$15</f>
        <v>403.90958333333333</v>
      </c>
    </row>
    <row r="75" spans="1:19" s="10" customFormat="1">
      <c r="A75" s="18"/>
      <c r="B75" s="56">
        <f t="shared" ref="B75:B138" si="20">IF($L$3="","",IF(ROW()&lt;=$L$4+9,ROW()-9,""))</f>
        <v>66</v>
      </c>
      <c r="C75" s="57"/>
      <c r="D75" s="13">
        <f t="shared" ref="D75:D138" si="21">IF(OR($B75="",$F$7="",$P74=0),"",IF(INT(12*($B75-1)/$F$6) = 12*($B75-1)/$F$6, DATE(YEAR($F$7),MONTH($F$7)+CEILING(12*($B75-1)/$F$6,1),DAY($F$7)),DATE(YEAR($F$7),MONTH($F$7)+CEILING(12*($B75-1)/$F$6,1),DAY($F$7)-15)))</f>
        <v>44805</v>
      </c>
      <c r="E75" s="58">
        <f t="shared" ref="E75:E138" si="22">IF($B75="","",$P74)</f>
        <v>188542.52007404473</v>
      </c>
      <c r="F75" s="59"/>
      <c r="G75" s="58">
        <f t="shared" si="17"/>
        <v>1003.3128644487806</v>
      </c>
      <c r="H75" s="59"/>
      <c r="I75" s="14">
        <f t="shared" si="18"/>
        <v>433.75733505843721</v>
      </c>
      <c r="J75" s="14">
        <f t="shared" ref="J75:J138" si="23">IF($B75="","",$E75*$F$4/$F$6)</f>
        <v>569.55552939034339</v>
      </c>
      <c r="K75" s="29">
        <f t="shared" ref="K75:K138" si="24">IF(D75&lt;&gt;"",$W$4*12/$F$6,0)</f>
        <v>97.14</v>
      </c>
      <c r="L75" s="29">
        <f t="shared" ref="L75:L138" si="25">IF(D75&lt;&gt;"",$X$4*12/$F$6,0)</f>
        <v>216.86</v>
      </c>
      <c r="M75" s="29">
        <f t="shared" ref="M75:M138" si="26">IF(D75&lt;&gt;"",$Y$4*12/$F$6,0)</f>
        <v>88.33</v>
      </c>
      <c r="N75" s="29">
        <f t="shared" ref="N75:N138" si="27">IF(D75&lt;&gt;"",$Z$4*12/$F$6,0)</f>
        <v>100</v>
      </c>
      <c r="O75" s="11">
        <f t="shared" ref="O75:O138" si="28">G75+(K75+L75+M75+N75)</f>
        <v>1505.6428644487805</v>
      </c>
      <c r="P75" s="58">
        <f t="shared" ref="P75:P138" si="29">IF($B75="","",IF($E75*(1+$F$4/$F$6)-$G75-$N75&lt;0,0,$E75*(1+$F$4/$F$6)-$G75-$N75))</f>
        <v>188008.76273898626</v>
      </c>
      <c r="Q75" s="60"/>
      <c r="R75" s="11">
        <f t="shared" ref="R75:R138" si="30">K75+L75+M75</f>
        <v>402.33</v>
      </c>
      <c r="S75" s="11">
        <f t="shared" si="19"/>
        <v>403.90958333333333</v>
      </c>
    </row>
    <row r="76" spans="1:19" s="10" customFormat="1">
      <c r="A76" s="18"/>
      <c r="B76" s="56">
        <f t="shared" si="20"/>
        <v>67</v>
      </c>
      <c r="C76" s="57"/>
      <c r="D76" s="13">
        <f t="shared" si="21"/>
        <v>44835</v>
      </c>
      <c r="E76" s="58">
        <f t="shared" si="22"/>
        <v>188008.76273898626</v>
      </c>
      <c r="F76" s="59"/>
      <c r="G76" s="58">
        <f t="shared" si="17"/>
        <v>1003.3128644487806</v>
      </c>
      <c r="H76" s="59"/>
      <c r="I76" s="14">
        <f t="shared" si="18"/>
        <v>435.36972700809304</v>
      </c>
      <c r="J76" s="14">
        <f t="shared" si="23"/>
        <v>567.94313744068756</v>
      </c>
      <c r="K76" s="29">
        <f t="shared" si="24"/>
        <v>97.14</v>
      </c>
      <c r="L76" s="29">
        <f t="shared" si="25"/>
        <v>216.86</v>
      </c>
      <c r="M76" s="29">
        <f t="shared" si="26"/>
        <v>88.33</v>
      </c>
      <c r="N76" s="29">
        <f t="shared" si="27"/>
        <v>100</v>
      </c>
      <c r="O76" s="11">
        <f t="shared" si="28"/>
        <v>1505.6428644487805</v>
      </c>
      <c r="P76" s="58">
        <f t="shared" si="29"/>
        <v>187473.39301197816</v>
      </c>
      <c r="Q76" s="60"/>
      <c r="R76" s="11">
        <f t="shared" si="30"/>
        <v>402.33</v>
      </c>
      <c r="S76" s="11">
        <f t="shared" si="19"/>
        <v>403.90958333333333</v>
      </c>
    </row>
    <row r="77" spans="1:19" s="10" customFormat="1">
      <c r="A77" s="18"/>
      <c r="B77" s="56">
        <f t="shared" si="20"/>
        <v>68</v>
      </c>
      <c r="C77" s="57"/>
      <c r="D77" s="13">
        <f t="shared" si="21"/>
        <v>44866</v>
      </c>
      <c r="E77" s="58">
        <f t="shared" si="22"/>
        <v>187473.39301197816</v>
      </c>
      <c r="F77" s="59"/>
      <c r="G77" s="58">
        <f t="shared" si="17"/>
        <v>1003.3128644487806</v>
      </c>
      <c r="H77" s="59"/>
      <c r="I77" s="14">
        <f t="shared" si="18"/>
        <v>436.98698972509658</v>
      </c>
      <c r="J77" s="14">
        <f t="shared" si="23"/>
        <v>566.32587472368402</v>
      </c>
      <c r="K77" s="29">
        <f t="shared" si="24"/>
        <v>97.14</v>
      </c>
      <c r="L77" s="29">
        <f t="shared" si="25"/>
        <v>216.86</v>
      </c>
      <c r="M77" s="29">
        <f t="shared" si="26"/>
        <v>88.33</v>
      </c>
      <c r="N77" s="29">
        <f t="shared" si="27"/>
        <v>100</v>
      </c>
      <c r="O77" s="11">
        <f t="shared" si="28"/>
        <v>1505.6428644487805</v>
      </c>
      <c r="P77" s="58">
        <f t="shared" si="29"/>
        <v>186936.40602225304</v>
      </c>
      <c r="Q77" s="60"/>
      <c r="R77" s="11">
        <f t="shared" si="30"/>
        <v>402.33</v>
      </c>
      <c r="S77" s="11">
        <f t="shared" si="19"/>
        <v>403.90958333333333</v>
      </c>
    </row>
    <row r="78" spans="1:19" s="10" customFormat="1">
      <c r="A78" s="18"/>
      <c r="B78" s="56">
        <f t="shared" si="20"/>
        <v>69</v>
      </c>
      <c r="C78" s="57"/>
      <c r="D78" s="13">
        <f t="shared" si="21"/>
        <v>44896</v>
      </c>
      <c r="E78" s="58">
        <f t="shared" si="22"/>
        <v>186936.40602225304</v>
      </c>
      <c r="F78" s="59"/>
      <c r="G78" s="58">
        <f t="shared" si="17"/>
        <v>1003.3128644487806</v>
      </c>
      <c r="H78" s="59"/>
      <c r="I78" s="14">
        <f t="shared" si="18"/>
        <v>438.60913792322458</v>
      </c>
      <c r="J78" s="14">
        <f t="shared" si="23"/>
        <v>564.70372652555602</v>
      </c>
      <c r="K78" s="29">
        <f t="shared" si="24"/>
        <v>97.14</v>
      </c>
      <c r="L78" s="29">
        <f t="shared" si="25"/>
        <v>216.86</v>
      </c>
      <c r="M78" s="29">
        <f t="shared" si="26"/>
        <v>88.33</v>
      </c>
      <c r="N78" s="29">
        <f t="shared" si="27"/>
        <v>100</v>
      </c>
      <c r="O78" s="11">
        <f t="shared" si="28"/>
        <v>1505.6428644487805</v>
      </c>
      <c r="P78" s="58">
        <f t="shared" si="29"/>
        <v>186397.79688432979</v>
      </c>
      <c r="Q78" s="60"/>
      <c r="R78" s="11">
        <f t="shared" si="30"/>
        <v>402.33</v>
      </c>
      <c r="S78" s="11">
        <f t="shared" si="19"/>
        <v>403.90958333333333</v>
      </c>
    </row>
    <row r="79" spans="1:19" s="10" customFormat="1">
      <c r="A79" s="18"/>
      <c r="B79" s="56">
        <f t="shared" si="20"/>
        <v>70</v>
      </c>
      <c r="C79" s="57"/>
      <c r="D79" s="13">
        <f t="shared" si="21"/>
        <v>44927</v>
      </c>
      <c r="E79" s="58">
        <f t="shared" si="22"/>
        <v>186397.79688432979</v>
      </c>
      <c r="F79" s="59"/>
      <c r="G79" s="58">
        <f t="shared" si="17"/>
        <v>1003.3128644487806</v>
      </c>
      <c r="H79" s="59"/>
      <c r="I79" s="14">
        <f t="shared" si="18"/>
        <v>440.23618636070103</v>
      </c>
      <c r="J79" s="14">
        <f t="shared" si="23"/>
        <v>563.07667808807957</v>
      </c>
      <c r="K79" s="29">
        <f t="shared" si="24"/>
        <v>97.14</v>
      </c>
      <c r="L79" s="29">
        <f t="shared" si="25"/>
        <v>216.86</v>
      </c>
      <c r="M79" s="29">
        <f t="shared" si="26"/>
        <v>88.33</v>
      </c>
      <c r="N79" s="29">
        <f t="shared" si="27"/>
        <v>100</v>
      </c>
      <c r="O79" s="11">
        <f t="shared" si="28"/>
        <v>1505.6428644487805</v>
      </c>
      <c r="P79" s="58">
        <f t="shared" si="29"/>
        <v>185857.56069796905</v>
      </c>
      <c r="Q79" s="60"/>
      <c r="R79" s="11">
        <f t="shared" si="30"/>
        <v>402.33</v>
      </c>
      <c r="S79" s="11">
        <f t="shared" si="19"/>
        <v>403.90958333333333</v>
      </c>
    </row>
    <row r="80" spans="1:19" s="10" customFormat="1">
      <c r="A80" s="18"/>
      <c r="B80" s="56">
        <f t="shared" si="20"/>
        <v>71</v>
      </c>
      <c r="C80" s="57"/>
      <c r="D80" s="13">
        <f t="shared" si="21"/>
        <v>44958</v>
      </c>
      <c r="E80" s="58">
        <f t="shared" si="22"/>
        <v>185857.56069796905</v>
      </c>
      <c r="F80" s="59"/>
      <c r="G80" s="58">
        <f t="shared" si="17"/>
        <v>1003.3128644487806</v>
      </c>
      <c r="H80" s="59"/>
      <c r="I80" s="14">
        <f t="shared" si="18"/>
        <v>441.86814984033242</v>
      </c>
      <c r="J80" s="14">
        <f t="shared" si="23"/>
        <v>561.44471460844818</v>
      </c>
      <c r="K80" s="29">
        <f t="shared" si="24"/>
        <v>97.14</v>
      </c>
      <c r="L80" s="29">
        <f t="shared" si="25"/>
        <v>216.86</v>
      </c>
      <c r="M80" s="29">
        <f t="shared" si="26"/>
        <v>88.33</v>
      </c>
      <c r="N80" s="29">
        <f t="shared" si="27"/>
        <v>100</v>
      </c>
      <c r="O80" s="11">
        <f t="shared" si="28"/>
        <v>1505.6428644487805</v>
      </c>
      <c r="P80" s="58">
        <f t="shared" si="29"/>
        <v>185315.69254812869</v>
      </c>
      <c r="Q80" s="60"/>
      <c r="R80" s="11">
        <f t="shared" si="30"/>
        <v>402.33</v>
      </c>
      <c r="S80" s="11">
        <f t="shared" si="19"/>
        <v>403.90958333333333</v>
      </c>
    </row>
    <row r="81" spans="1:24" s="10" customFormat="1">
      <c r="A81" s="18"/>
      <c r="B81" s="56">
        <f t="shared" si="20"/>
        <v>72</v>
      </c>
      <c r="C81" s="57"/>
      <c r="D81" s="13">
        <f t="shared" si="21"/>
        <v>44986</v>
      </c>
      <c r="E81" s="58">
        <f t="shared" si="22"/>
        <v>185315.69254812869</v>
      </c>
      <c r="F81" s="59"/>
      <c r="G81" s="58">
        <f t="shared" si="17"/>
        <v>1003.3128644487806</v>
      </c>
      <c r="H81" s="59"/>
      <c r="I81" s="14">
        <f t="shared" si="18"/>
        <v>443.50504320964194</v>
      </c>
      <c r="J81" s="14">
        <f t="shared" si="23"/>
        <v>559.80782123913866</v>
      </c>
      <c r="K81" s="29">
        <f t="shared" si="24"/>
        <v>97.14</v>
      </c>
      <c r="L81" s="29">
        <f t="shared" si="25"/>
        <v>216.86</v>
      </c>
      <c r="M81" s="29">
        <f t="shared" si="26"/>
        <v>88.33</v>
      </c>
      <c r="N81" s="29">
        <f t="shared" si="27"/>
        <v>100</v>
      </c>
      <c r="O81" s="11">
        <f t="shared" si="28"/>
        <v>1505.6428644487805</v>
      </c>
      <c r="P81" s="58">
        <f t="shared" si="29"/>
        <v>184772.18750491901</v>
      </c>
      <c r="Q81" s="60"/>
      <c r="R81" s="11">
        <f t="shared" si="30"/>
        <v>402.33</v>
      </c>
      <c r="S81" s="11">
        <f t="shared" si="19"/>
        <v>403.90958333333333</v>
      </c>
    </row>
    <row r="82" spans="1:24" s="10" customFormat="1">
      <c r="A82" s="18"/>
      <c r="B82" s="56">
        <f t="shared" si="20"/>
        <v>73</v>
      </c>
      <c r="C82" s="57"/>
      <c r="D82" s="13">
        <f t="shared" si="21"/>
        <v>45017</v>
      </c>
      <c r="E82" s="58">
        <f t="shared" si="22"/>
        <v>184772.18750491901</v>
      </c>
      <c r="F82" s="59"/>
      <c r="G82" s="58">
        <f t="shared" si="17"/>
        <v>1003.3128644487806</v>
      </c>
      <c r="H82" s="59"/>
      <c r="I82" s="14">
        <f t="shared" si="18"/>
        <v>445.14688136100449</v>
      </c>
      <c r="J82" s="14">
        <f t="shared" si="23"/>
        <v>558.16598308777611</v>
      </c>
      <c r="K82" s="29">
        <f t="shared" si="24"/>
        <v>97.14</v>
      </c>
      <c r="L82" s="29">
        <f t="shared" si="25"/>
        <v>216.86</v>
      </c>
      <c r="M82" s="29">
        <f t="shared" si="26"/>
        <v>88.33</v>
      </c>
      <c r="N82" s="29">
        <f t="shared" si="27"/>
        <v>100</v>
      </c>
      <c r="O82" s="11">
        <f t="shared" si="28"/>
        <v>1505.6428644487805</v>
      </c>
      <c r="P82" s="58">
        <f t="shared" si="29"/>
        <v>184227.04062355799</v>
      </c>
      <c r="Q82" s="60"/>
      <c r="R82" s="11">
        <f t="shared" si="30"/>
        <v>402.33</v>
      </c>
      <c r="S82" s="11">
        <f t="shared" si="19"/>
        <v>403.90958333333333</v>
      </c>
    </row>
    <row r="83" spans="1:24" s="10" customFormat="1">
      <c r="A83" s="18"/>
      <c r="B83" s="56">
        <f t="shared" si="20"/>
        <v>74</v>
      </c>
      <c r="C83" s="57"/>
      <c r="D83" s="13">
        <f t="shared" si="21"/>
        <v>45047</v>
      </c>
      <c r="E83" s="58">
        <f t="shared" si="22"/>
        <v>184227.04062355799</v>
      </c>
      <c r="F83" s="59"/>
      <c r="G83" s="58">
        <f t="shared" si="17"/>
        <v>1003.3128644487806</v>
      </c>
      <c r="H83" s="59"/>
      <c r="I83" s="14">
        <f t="shared" si="18"/>
        <v>446.79367923178256</v>
      </c>
      <c r="J83" s="14">
        <f t="shared" si="23"/>
        <v>556.51918521699804</v>
      </c>
      <c r="K83" s="29">
        <f t="shared" si="24"/>
        <v>97.14</v>
      </c>
      <c r="L83" s="29">
        <f t="shared" si="25"/>
        <v>216.86</v>
      </c>
      <c r="M83" s="29">
        <f t="shared" si="26"/>
        <v>88.33</v>
      </c>
      <c r="N83" s="29">
        <f t="shared" si="27"/>
        <v>100</v>
      </c>
      <c r="O83" s="11">
        <f t="shared" si="28"/>
        <v>1505.6428644487805</v>
      </c>
      <c r="P83" s="58">
        <f t="shared" si="29"/>
        <v>183680.24694432618</v>
      </c>
      <c r="Q83" s="60"/>
      <c r="R83" s="11">
        <f t="shared" si="30"/>
        <v>402.33</v>
      </c>
      <c r="S83" s="11">
        <f t="shared" si="19"/>
        <v>403.90958333333333</v>
      </c>
    </row>
    <row r="84" spans="1:24" s="10" customFormat="1">
      <c r="A84" s="18"/>
      <c r="B84" s="56">
        <f t="shared" si="20"/>
        <v>75</v>
      </c>
      <c r="C84" s="57"/>
      <c r="D84" s="13">
        <f t="shared" si="21"/>
        <v>45078</v>
      </c>
      <c r="E84" s="58">
        <f t="shared" si="22"/>
        <v>183680.24694432618</v>
      </c>
      <c r="F84" s="59"/>
      <c r="G84" s="58">
        <f t="shared" si="17"/>
        <v>1003.3128644487806</v>
      </c>
      <c r="H84" s="59"/>
      <c r="I84" s="14">
        <f t="shared" si="18"/>
        <v>448.44545180446198</v>
      </c>
      <c r="J84" s="14">
        <f t="shared" si="23"/>
        <v>554.86741264431862</v>
      </c>
      <c r="K84" s="29">
        <f t="shared" si="24"/>
        <v>97.14</v>
      </c>
      <c r="L84" s="29">
        <f t="shared" si="25"/>
        <v>216.86</v>
      </c>
      <c r="M84" s="29">
        <f t="shared" si="26"/>
        <v>88.33</v>
      </c>
      <c r="N84" s="29">
        <f t="shared" si="27"/>
        <v>100</v>
      </c>
      <c r="O84" s="11">
        <f t="shared" si="28"/>
        <v>1505.6428644487805</v>
      </c>
      <c r="P84" s="58">
        <f t="shared" si="29"/>
        <v>183131.80149252168</v>
      </c>
      <c r="Q84" s="60"/>
      <c r="R84" s="11">
        <f t="shared" si="30"/>
        <v>402.33</v>
      </c>
      <c r="S84" s="11">
        <f t="shared" si="19"/>
        <v>403.90958333333333</v>
      </c>
    </row>
    <row r="85" spans="1:24" s="10" customFormat="1">
      <c r="A85" s="18"/>
      <c r="B85" s="56">
        <f t="shared" si="20"/>
        <v>76</v>
      </c>
      <c r="C85" s="57"/>
      <c r="D85" s="13">
        <f t="shared" si="21"/>
        <v>45108</v>
      </c>
      <c r="E85" s="58">
        <f t="shared" si="22"/>
        <v>183131.80149252168</v>
      </c>
      <c r="F85" s="59"/>
      <c r="G85" s="58">
        <f t="shared" ref="G85:G148" si="31">IF($B85="","",IF($L$3&lt;E85*(1+$F$4/$F$6),$L$3,E85*(1+$F$4/$F$6) ))</f>
        <v>1003.3128644487806</v>
      </c>
      <c r="H85" s="59"/>
      <c r="I85" s="14">
        <f t="shared" si="18"/>
        <v>450.10221410678798</v>
      </c>
      <c r="J85" s="14">
        <f t="shared" si="23"/>
        <v>553.21065034199262</v>
      </c>
      <c r="K85" s="29">
        <f t="shared" si="24"/>
        <v>97.14</v>
      </c>
      <c r="L85" s="29">
        <f t="shared" si="25"/>
        <v>216.86</v>
      </c>
      <c r="M85" s="29">
        <f t="shared" si="26"/>
        <v>88.33</v>
      </c>
      <c r="N85" s="29">
        <f t="shared" si="27"/>
        <v>100</v>
      </c>
      <c r="O85" s="11">
        <f t="shared" si="28"/>
        <v>1505.6428644487805</v>
      </c>
      <c r="P85" s="58">
        <f t="shared" si="29"/>
        <v>182581.69927841486</v>
      </c>
      <c r="Q85" s="60"/>
      <c r="R85" s="11">
        <f t="shared" si="30"/>
        <v>402.33</v>
      </c>
      <c r="S85" s="11">
        <f t="shared" si="19"/>
        <v>403.90958333333333</v>
      </c>
    </row>
    <row r="86" spans="1:24" s="10" customFormat="1">
      <c r="A86" s="18"/>
      <c r="B86" s="56">
        <f t="shared" si="20"/>
        <v>77</v>
      </c>
      <c r="C86" s="57"/>
      <c r="D86" s="13">
        <f t="shared" si="21"/>
        <v>45139</v>
      </c>
      <c r="E86" s="58">
        <f t="shared" si="22"/>
        <v>182581.69927841486</v>
      </c>
      <c r="F86" s="59"/>
      <c r="G86" s="58">
        <f t="shared" si="31"/>
        <v>1003.3128644487806</v>
      </c>
      <c r="H86" s="59"/>
      <c r="I86" s="14">
        <f t="shared" si="18"/>
        <v>451.76398121190243</v>
      </c>
      <c r="J86" s="14">
        <f t="shared" si="23"/>
        <v>551.54888323687817</v>
      </c>
      <c r="K86" s="29">
        <f t="shared" si="24"/>
        <v>97.14</v>
      </c>
      <c r="L86" s="29">
        <f t="shared" si="25"/>
        <v>216.86</v>
      </c>
      <c r="M86" s="29">
        <f t="shared" si="26"/>
        <v>88.33</v>
      </c>
      <c r="N86" s="29">
        <f t="shared" si="27"/>
        <v>100</v>
      </c>
      <c r="O86" s="11">
        <f t="shared" si="28"/>
        <v>1505.6428644487805</v>
      </c>
      <c r="P86" s="58">
        <f t="shared" si="29"/>
        <v>182029.93529720293</v>
      </c>
      <c r="Q86" s="60"/>
      <c r="R86" s="11">
        <f t="shared" si="30"/>
        <v>402.33</v>
      </c>
      <c r="S86" s="11">
        <f t="shared" si="19"/>
        <v>403.90958333333333</v>
      </c>
    </row>
    <row r="87" spans="1:24" s="10" customFormat="1">
      <c r="A87" s="18"/>
      <c r="B87" s="56">
        <f t="shared" si="20"/>
        <v>78</v>
      </c>
      <c r="C87" s="57"/>
      <c r="D87" s="13">
        <f t="shared" si="21"/>
        <v>45170</v>
      </c>
      <c r="E87" s="58">
        <f t="shared" si="22"/>
        <v>182029.93529720293</v>
      </c>
      <c r="F87" s="59"/>
      <c r="G87" s="58">
        <f t="shared" si="31"/>
        <v>1003.3128644487806</v>
      </c>
      <c r="H87" s="59"/>
      <c r="I87" s="14">
        <f t="shared" si="18"/>
        <v>453.43076823848014</v>
      </c>
      <c r="J87" s="14">
        <f t="shared" si="23"/>
        <v>549.88209621030046</v>
      </c>
      <c r="K87" s="29">
        <f t="shared" si="24"/>
        <v>97.14</v>
      </c>
      <c r="L87" s="29">
        <f t="shared" si="25"/>
        <v>216.86</v>
      </c>
      <c r="M87" s="29">
        <f t="shared" si="26"/>
        <v>88.33</v>
      </c>
      <c r="N87" s="29">
        <f t="shared" si="27"/>
        <v>100</v>
      </c>
      <c r="O87" s="11">
        <f t="shared" si="28"/>
        <v>1505.6428644487805</v>
      </c>
      <c r="P87" s="58">
        <f t="shared" si="29"/>
        <v>181476.50452896443</v>
      </c>
      <c r="Q87" s="60"/>
      <c r="R87" s="11">
        <f t="shared" si="30"/>
        <v>402.33</v>
      </c>
      <c r="S87" s="11">
        <f t="shared" si="19"/>
        <v>403.90958333333333</v>
      </c>
    </row>
    <row r="88" spans="1:24" s="10" customFormat="1">
      <c r="A88" s="18"/>
      <c r="B88" s="56">
        <f t="shared" si="20"/>
        <v>79</v>
      </c>
      <c r="C88" s="57"/>
      <c r="D88" s="13">
        <f t="shared" si="21"/>
        <v>45200</v>
      </c>
      <c r="E88" s="58">
        <f t="shared" si="22"/>
        <v>181476.50452896443</v>
      </c>
      <c r="F88" s="59"/>
      <c r="G88" s="58">
        <f t="shared" si="31"/>
        <v>1003.3128644487806</v>
      </c>
      <c r="H88" s="59"/>
      <c r="I88" s="14">
        <f t="shared" si="18"/>
        <v>455.10259035086722</v>
      </c>
      <c r="J88" s="14">
        <f t="shared" si="23"/>
        <v>548.21027409791338</v>
      </c>
      <c r="K88" s="29">
        <f t="shared" si="24"/>
        <v>97.14</v>
      </c>
      <c r="L88" s="29">
        <f t="shared" si="25"/>
        <v>216.86</v>
      </c>
      <c r="M88" s="29">
        <f t="shared" si="26"/>
        <v>88.33</v>
      </c>
      <c r="N88" s="29">
        <f t="shared" si="27"/>
        <v>100</v>
      </c>
      <c r="O88" s="11">
        <f t="shared" si="28"/>
        <v>1505.6428644487805</v>
      </c>
      <c r="P88" s="58">
        <f t="shared" si="29"/>
        <v>180921.40193861353</v>
      </c>
      <c r="Q88" s="60"/>
      <c r="R88" s="11">
        <f t="shared" si="30"/>
        <v>402.33</v>
      </c>
      <c r="S88" s="11">
        <f t="shared" si="19"/>
        <v>403.90958333333333</v>
      </c>
    </row>
    <row r="89" spans="1:24" s="10" customFormat="1">
      <c r="A89" s="18"/>
      <c r="B89" s="56">
        <f t="shared" si="20"/>
        <v>80</v>
      </c>
      <c r="C89" s="57"/>
      <c r="D89" s="13">
        <f t="shared" si="21"/>
        <v>45231</v>
      </c>
      <c r="E89" s="58">
        <f t="shared" si="22"/>
        <v>180921.40193861353</v>
      </c>
      <c r="F89" s="59"/>
      <c r="G89" s="58">
        <f t="shared" si="31"/>
        <v>1003.3128644487806</v>
      </c>
      <c r="H89" s="59"/>
      <c r="I89" s="14">
        <f t="shared" si="18"/>
        <v>456.77946275921897</v>
      </c>
      <c r="J89" s="14">
        <f t="shared" si="23"/>
        <v>546.53340168956163</v>
      </c>
      <c r="K89" s="29">
        <f t="shared" si="24"/>
        <v>97.14</v>
      </c>
      <c r="L89" s="29">
        <f t="shared" si="25"/>
        <v>216.86</v>
      </c>
      <c r="M89" s="29">
        <f t="shared" si="26"/>
        <v>88.33</v>
      </c>
      <c r="N89" s="29">
        <f t="shared" si="27"/>
        <v>100</v>
      </c>
      <c r="O89" s="11">
        <f t="shared" si="28"/>
        <v>1505.6428644487805</v>
      </c>
      <c r="P89" s="58">
        <f t="shared" si="29"/>
        <v>180364.6224758543</v>
      </c>
      <c r="Q89" s="60"/>
      <c r="R89" s="11">
        <f t="shared" si="30"/>
        <v>402.33</v>
      </c>
      <c r="S89" s="11">
        <f t="shared" si="19"/>
        <v>403.90958333333333</v>
      </c>
    </row>
    <row r="90" spans="1:24" s="10" customFormat="1">
      <c r="A90" s="18"/>
      <c r="B90" s="56">
        <f t="shared" si="20"/>
        <v>81</v>
      </c>
      <c r="C90" s="57"/>
      <c r="D90" s="13">
        <f t="shared" si="21"/>
        <v>45261</v>
      </c>
      <c r="E90" s="58">
        <f t="shared" si="22"/>
        <v>180364.6224758543</v>
      </c>
      <c r="F90" s="59"/>
      <c r="G90" s="58">
        <f t="shared" si="31"/>
        <v>1003.3128644487806</v>
      </c>
      <c r="H90" s="59"/>
      <c r="I90" s="14">
        <f t="shared" si="18"/>
        <v>458.46140071963748</v>
      </c>
      <c r="J90" s="14">
        <f t="shared" si="23"/>
        <v>544.85146372914312</v>
      </c>
      <c r="K90" s="29">
        <f t="shared" si="24"/>
        <v>97.14</v>
      </c>
      <c r="L90" s="29">
        <f t="shared" si="25"/>
        <v>216.86</v>
      </c>
      <c r="M90" s="29">
        <f t="shared" si="26"/>
        <v>88.33</v>
      </c>
      <c r="N90" s="29">
        <f t="shared" si="27"/>
        <v>100</v>
      </c>
      <c r="O90" s="11">
        <f t="shared" si="28"/>
        <v>1505.6428644487805</v>
      </c>
      <c r="P90" s="58">
        <f t="shared" si="29"/>
        <v>179806.16107513465</v>
      </c>
      <c r="Q90" s="60"/>
      <c r="R90" s="11">
        <f t="shared" si="30"/>
        <v>402.33</v>
      </c>
      <c r="S90" s="11">
        <f t="shared" si="19"/>
        <v>403.90958333333333</v>
      </c>
    </row>
    <row r="91" spans="1:24" s="10" customFormat="1">
      <c r="A91" s="18"/>
      <c r="B91" s="56">
        <f t="shared" si="20"/>
        <v>82</v>
      </c>
      <c r="C91" s="57"/>
      <c r="D91" s="13">
        <f t="shared" si="21"/>
        <v>45292</v>
      </c>
      <c r="E91" s="58">
        <f t="shared" si="22"/>
        <v>179806.16107513465</v>
      </c>
      <c r="F91" s="59"/>
      <c r="G91" s="58">
        <f t="shared" si="31"/>
        <v>1003.3128644487806</v>
      </c>
      <c r="H91" s="59"/>
      <c r="I91" s="14">
        <f t="shared" si="18"/>
        <v>460.14841953431142</v>
      </c>
      <c r="J91" s="14">
        <f t="shared" si="23"/>
        <v>543.16444491446919</v>
      </c>
      <c r="K91" s="29">
        <f t="shared" si="24"/>
        <v>97.14</v>
      </c>
      <c r="L91" s="29">
        <f t="shared" si="25"/>
        <v>216.86</v>
      </c>
      <c r="M91" s="29">
        <f t="shared" si="26"/>
        <v>88.33</v>
      </c>
      <c r="N91" s="29">
        <f t="shared" si="27"/>
        <v>100</v>
      </c>
      <c r="O91" s="11">
        <f t="shared" si="28"/>
        <v>1505.6428644487805</v>
      </c>
      <c r="P91" s="58">
        <f t="shared" si="29"/>
        <v>179246.01265560032</v>
      </c>
      <c r="Q91" s="60"/>
      <c r="R91" s="11">
        <f t="shared" si="30"/>
        <v>402.33</v>
      </c>
      <c r="S91" s="11">
        <f t="shared" si="19"/>
        <v>403.90958333333333</v>
      </c>
      <c r="X91" s="42"/>
    </row>
    <row r="92" spans="1:24" s="10" customFormat="1">
      <c r="A92" s="18"/>
      <c r="B92" s="56">
        <f t="shared" si="20"/>
        <v>83</v>
      </c>
      <c r="C92" s="57"/>
      <c r="D92" s="13">
        <f t="shared" si="21"/>
        <v>45323</v>
      </c>
      <c r="E92" s="58">
        <f t="shared" si="22"/>
        <v>179246.01265560032</v>
      </c>
      <c r="F92" s="59"/>
      <c r="G92" s="58">
        <f t="shared" si="31"/>
        <v>1003.3128644487806</v>
      </c>
      <c r="H92" s="59"/>
      <c r="I92" s="14">
        <f t="shared" si="18"/>
        <v>461.84053455165463</v>
      </c>
      <c r="J92" s="14">
        <f t="shared" si="23"/>
        <v>541.47232989712597</v>
      </c>
      <c r="K92" s="29">
        <f t="shared" si="24"/>
        <v>97.14</v>
      </c>
      <c r="L92" s="29">
        <f t="shared" si="25"/>
        <v>216.86</v>
      </c>
      <c r="M92" s="29">
        <f t="shared" si="26"/>
        <v>88.33</v>
      </c>
      <c r="N92" s="29">
        <f t="shared" si="27"/>
        <v>100</v>
      </c>
      <c r="O92" s="11">
        <f t="shared" si="28"/>
        <v>1505.6428644487805</v>
      </c>
      <c r="P92" s="58">
        <f t="shared" si="29"/>
        <v>178684.17212104864</v>
      </c>
      <c r="Q92" s="60"/>
      <c r="R92" s="11">
        <f t="shared" si="30"/>
        <v>402.33</v>
      </c>
      <c r="S92" s="11">
        <f t="shared" si="19"/>
        <v>403.90958333333333</v>
      </c>
      <c r="X92" s="28"/>
    </row>
    <row r="93" spans="1:24" s="42" customFormat="1">
      <c r="A93" s="40"/>
      <c r="B93" s="70">
        <f t="shared" si="20"/>
        <v>84</v>
      </c>
      <c r="C93" s="71"/>
      <c r="D93" s="13">
        <f t="shared" si="21"/>
        <v>45352</v>
      </c>
      <c r="E93" s="63">
        <f t="shared" si="22"/>
        <v>178684.17212104864</v>
      </c>
      <c r="F93" s="64"/>
      <c r="G93" s="63">
        <f t="shared" si="31"/>
        <v>1003.3128644487806</v>
      </c>
      <c r="H93" s="64"/>
      <c r="I93" s="41">
        <f t="shared" si="18"/>
        <v>463.53776116644622</v>
      </c>
      <c r="J93" s="41">
        <f t="shared" si="23"/>
        <v>539.77510328233438</v>
      </c>
      <c r="K93" s="29">
        <f t="shared" si="24"/>
        <v>97.14</v>
      </c>
      <c r="L93" s="29">
        <f t="shared" si="25"/>
        <v>216.86</v>
      </c>
      <c r="M93" s="29">
        <f t="shared" si="26"/>
        <v>88.33</v>
      </c>
      <c r="N93" s="29">
        <f t="shared" si="27"/>
        <v>100</v>
      </c>
      <c r="O93" s="11">
        <f t="shared" si="28"/>
        <v>1505.6428644487805</v>
      </c>
      <c r="P93" s="58">
        <f t="shared" si="29"/>
        <v>178120.63435988218</v>
      </c>
      <c r="Q93" s="60"/>
      <c r="R93" s="11">
        <f t="shared" si="30"/>
        <v>402.33</v>
      </c>
      <c r="S93" s="11">
        <f t="shared" si="19"/>
        <v>403.90958333333333</v>
      </c>
      <c r="U93" s="10"/>
      <c r="V93" s="10"/>
      <c r="W93" s="10"/>
      <c r="X93" s="10"/>
    </row>
    <row r="94" spans="1:24" s="28" customFormat="1">
      <c r="A94" s="34"/>
      <c r="B94" s="56">
        <f t="shared" si="20"/>
        <v>85</v>
      </c>
      <c r="C94" s="57"/>
      <c r="D94" s="13">
        <f t="shared" si="21"/>
        <v>45383</v>
      </c>
      <c r="E94" s="58">
        <f t="shared" si="22"/>
        <v>178120.63435988218</v>
      </c>
      <c r="F94" s="59"/>
      <c r="G94" s="58">
        <f t="shared" si="31"/>
        <v>1003.3128644487806</v>
      </c>
      <c r="H94" s="59"/>
      <c r="I94" s="14">
        <f t="shared" si="18"/>
        <v>465.2401148199699</v>
      </c>
      <c r="J94" s="14">
        <f t="shared" si="23"/>
        <v>538.0727496288107</v>
      </c>
      <c r="K94" s="29">
        <f t="shared" si="24"/>
        <v>97.14</v>
      </c>
      <c r="L94" s="29">
        <f t="shared" si="25"/>
        <v>216.86</v>
      </c>
      <c r="M94" s="29">
        <f t="shared" si="26"/>
        <v>88.33</v>
      </c>
      <c r="N94" s="29">
        <f t="shared" si="27"/>
        <v>100</v>
      </c>
      <c r="O94" s="11">
        <f t="shared" si="28"/>
        <v>1505.6428644487805</v>
      </c>
      <c r="P94" s="58">
        <f t="shared" si="29"/>
        <v>177555.3942450622</v>
      </c>
      <c r="Q94" s="60"/>
      <c r="R94" s="11">
        <f t="shared" si="30"/>
        <v>402.33</v>
      </c>
      <c r="S94" s="11">
        <f t="shared" si="19"/>
        <v>403.90958333333333</v>
      </c>
      <c r="U94" s="10"/>
      <c r="V94" s="10"/>
      <c r="W94" s="10"/>
      <c r="X94" s="10"/>
    </row>
    <row r="95" spans="1:24" s="10" customFormat="1">
      <c r="A95" s="18"/>
      <c r="B95" s="56">
        <f t="shared" si="20"/>
        <v>86</v>
      </c>
      <c r="C95" s="57"/>
      <c r="D95" s="13">
        <f t="shared" si="21"/>
        <v>45413</v>
      </c>
      <c r="E95" s="58">
        <f t="shared" si="22"/>
        <v>177555.3942450622</v>
      </c>
      <c r="F95" s="59"/>
      <c r="G95" s="58">
        <f t="shared" si="31"/>
        <v>1003.3128644487806</v>
      </c>
      <c r="H95" s="59"/>
      <c r="I95" s="14">
        <f t="shared" si="18"/>
        <v>466.94761100015523</v>
      </c>
      <c r="J95" s="14">
        <f t="shared" si="23"/>
        <v>536.36525344862537</v>
      </c>
      <c r="K95" s="29">
        <f t="shared" si="24"/>
        <v>97.14</v>
      </c>
      <c r="L95" s="29">
        <f t="shared" si="25"/>
        <v>216.86</v>
      </c>
      <c r="M95" s="29">
        <f t="shared" si="26"/>
        <v>88.33</v>
      </c>
      <c r="N95" s="29">
        <f t="shared" si="27"/>
        <v>100</v>
      </c>
      <c r="O95" s="11">
        <f t="shared" si="28"/>
        <v>1505.6428644487805</v>
      </c>
      <c r="P95" s="58">
        <f t="shared" si="29"/>
        <v>176988.44663406201</v>
      </c>
      <c r="Q95" s="60"/>
      <c r="R95" s="11">
        <f t="shared" si="30"/>
        <v>402.33</v>
      </c>
      <c r="S95" s="11">
        <f t="shared" si="19"/>
        <v>403.90958333333333</v>
      </c>
      <c r="U95" s="42"/>
      <c r="V95" s="42"/>
      <c r="W95" s="42"/>
    </row>
    <row r="96" spans="1:24" s="10" customFormat="1">
      <c r="A96" s="18"/>
      <c r="B96" s="56">
        <f t="shared" si="20"/>
        <v>87</v>
      </c>
      <c r="C96" s="57"/>
      <c r="D96" s="13">
        <f t="shared" si="21"/>
        <v>45444</v>
      </c>
      <c r="E96" s="58">
        <f t="shared" si="22"/>
        <v>176988.44663406201</v>
      </c>
      <c r="F96" s="59"/>
      <c r="G96" s="58">
        <f t="shared" si="31"/>
        <v>1003.3128644487806</v>
      </c>
      <c r="H96" s="59"/>
      <c r="I96" s="14">
        <f t="shared" si="18"/>
        <v>468.66026524171832</v>
      </c>
      <c r="J96" s="14">
        <f t="shared" si="23"/>
        <v>534.65259920706228</v>
      </c>
      <c r="K96" s="29">
        <f t="shared" si="24"/>
        <v>97.14</v>
      </c>
      <c r="L96" s="29">
        <f t="shared" si="25"/>
        <v>216.86</v>
      </c>
      <c r="M96" s="29">
        <f t="shared" si="26"/>
        <v>88.33</v>
      </c>
      <c r="N96" s="29">
        <f t="shared" si="27"/>
        <v>100</v>
      </c>
      <c r="O96" s="11">
        <f t="shared" si="28"/>
        <v>1505.6428644487805</v>
      </c>
      <c r="P96" s="58">
        <f t="shared" si="29"/>
        <v>176419.78636882026</v>
      </c>
      <c r="Q96" s="60"/>
      <c r="R96" s="11">
        <f t="shared" si="30"/>
        <v>402.33</v>
      </c>
      <c r="S96" s="11">
        <f t="shared" si="19"/>
        <v>403.90958333333333</v>
      </c>
      <c r="U96" s="28"/>
      <c r="V96" s="28"/>
      <c r="W96" s="28"/>
    </row>
    <row r="97" spans="1:24" s="10" customFormat="1">
      <c r="A97" s="18"/>
      <c r="B97" s="56">
        <f t="shared" si="20"/>
        <v>88</v>
      </c>
      <c r="C97" s="57"/>
      <c r="D97" s="13">
        <f t="shared" si="21"/>
        <v>45474</v>
      </c>
      <c r="E97" s="58">
        <f t="shared" si="22"/>
        <v>176419.78636882026</v>
      </c>
      <c r="F97" s="59"/>
      <c r="G97" s="58">
        <f t="shared" si="31"/>
        <v>1003.3128644487806</v>
      </c>
      <c r="H97" s="59"/>
      <c r="I97" s="14">
        <f t="shared" si="18"/>
        <v>470.37809312630282</v>
      </c>
      <c r="J97" s="14">
        <f t="shared" si="23"/>
        <v>532.93477132247779</v>
      </c>
      <c r="K97" s="29">
        <f t="shared" si="24"/>
        <v>97.14</v>
      </c>
      <c r="L97" s="29">
        <f t="shared" si="25"/>
        <v>216.86</v>
      </c>
      <c r="M97" s="29">
        <f t="shared" si="26"/>
        <v>88.33</v>
      </c>
      <c r="N97" s="29">
        <f t="shared" si="27"/>
        <v>100</v>
      </c>
      <c r="O97" s="11">
        <f t="shared" si="28"/>
        <v>1505.6428644487805</v>
      </c>
      <c r="P97" s="58">
        <f t="shared" si="29"/>
        <v>175849.40827569395</v>
      </c>
      <c r="Q97" s="60"/>
      <c r="R97" s="11">
        <f t="shared" si="30"/>
        <v>402.33</v>
      </c>
      <c r="S97" s="11">
        <f t="shared" si="19"/>
        <v>403.90958333333333</v>
      </c>
    </row>
    <row r="98" spans="1:24" s="10" customFormat="1">
      <c r="A98" s="18"/>
      <c r="B98" s="56">
        <f t="shared" si="20"/>
        <v>89</v>
      </c>
      <c r="C98" s="57"/>
      <c r="D98" s="13">
        <f t="shared" si="21"/>
        <v>45505</v>
      </c>
      <c r="E98" s="58">
        <f t="shared" si="22"/>
        <v>175849.40827569395</v>
      </c>
      <c r="F98" s="59"/>
      <c r="G98" s="58">
        <f t="shared" si="31"/>
        <v>1003.3128644487806</v>
      </c>
      <c r="H98" s="59"/>
      <c r="I98" s="14">
        <f t="shared" si="18"/>
        <v>472.10111028262179</v>
      </c>
      <c r="J98" s="14">
        <f t="shared" si="23"/>
        <v>531.21175416615881</v>
      </c>
      <c r="K98" s="29">
        <f t="shared" si="24"/>
        <v>97.14</v>
      </c>
      <c r="L98" s="29">
        <f t="shared" si="25"/>
        <v>216.86</v>
      </c>
      <c r="M98" s="29">
        <f t="shared" si="26"/>
        <v>88.33</v>
      </c>
      <c r="N98" s="29">
        <f t="shared" si="27"/>
        <v>100</v>
      </c>
      <c r="O98" s="11">
        <f t="shared" si="28"/>
        <v>1505.6428644487805</v>
      </c>
      <c r="P98" s="58">
        <f t="shared" si="29"/>
        <v>175277.3071654113</v>
      </c>
      <c r="Q98" s="60"/>
      <c r="R98" s="11">
        <f t="shared" si="30"/>
        <v>402.33</v>
      </c>
      <c r="S98" s="11">
        <f t="shared" si="19"/>
        <v>403.90958333333333</v>
      </c>
    </row>
    <row r="99" spans="1:24" s="10" customFormat="1">
      <c r="A99" s="18"/>
      <c r="B99" s="56">
        <f t="shared" si="20"/>
        <v>90</v>
      </c>
      <c r="C99" s="57"/>
      <c r="D99" s="13">
        <f t="shared" si="21"/>
        <v>45536</v>
      </c>
      <c r="E99" s="58">
        <f t="shared" si="22"/>
        <v>175277.3071654113</v>
      </c>
      <c r="F99" s="59"/>
      <c r="G99" s="58">
        <f t="shared" si="31"/>
        <v>1003.3128644487806</v>
      </c>
      <c r="H99" s="59"/>
      <c r="I99" s="14">
        <f t="shared" si="18"/>
        <v>473.82933238660064</v>
      </c>
      <c r="J99" s="14">
        <f t="shared" si="23"/>
        <v>529.48353206217996</v>
      </c>
      <c r="K99" s="29">
        <f t="shared" si="24"/>
        <v>97.14</v>
      </c>
      <c r="L99" s="29">
        <f t="shared" si="25"/>
        <v>216.86</v>
      </c>
      <c r="M99" s="29">
        <f t="shared" si="26"/>
        <v>88.33</v>
      </c>
      <c r="N99" s="29">
        <f t="shared" si="27"/>
        <v>100</v>
      </c>
      <c r="O99" s="11">
        <f t="shared" si="28"/>
        <v>1505.6428644487805</v>
      </c>
      <c r="P99" s="58">
        <f t="shared" si="29"/>
        <v>174703.47783302469</v>
      </c>
      <c r="Q99" s="60"/>
      <c r="R99" s="11">
        <f t="shared" si="30"/>
        <v>402.33</v>
      </c>
      <c r="S99" s="11">
        <f t="shared" si="19"/>
        <v>403.90958333333333</v>
      </c>
    </row>
    <row r="100" spans="1:24" s="10" customFormat="1">
      <c r="A100" s="18"/>
      <c r="B100" s="56">
        <f t="shared" si="20"/>
        <v>91</v>
      </c>
      <c r="C100" s="57"/>
      <c r="D100" s="13">
        <f t="shared" si="21"/>
        <v>45566</v>
      </c>
      <c r="E100" s="58">
        <f t="shared" si="22"/>
        <v>174703.47783302469</v>
      </c>
      <c r="F100" s="59"/>
      <c r="G100" s="58">
        <f t="shared" si="31"/>
        <v>1003.3128644487806</v>
      </c>
      <c r="H100" s="59"/>
      <c r="I100" s="14">
        <f t="shared" si="18"/>
        <v>475.56277516151852</v>
      </c>
      <c r="J100" s="14">
        <f t="shared" si="23"/>
        <v>527.75008928726209</v>
      </c>
      <c r="K100" s="29">
        <f t="shared" si="24"/>
        <v>97.14</v>
      </c>
      <c r="L100" s="29">
        <f t="shared" si="25"/>
        <v>216.86</v>
      </c>
      <c r="M100" s="29">
        <f t="shared" si="26"/>
        <v>88.33</v>
      </c>
      <c r="N100" s="29">
        <f t="shared" si="27"/>
        <v>100</v>
      </c>
      <c r="O100" s="11">
        <f t="shared" si="28"/>
        <v>1505.6428644487805</v>
      </c>
      <c r="P100" s="58">
        <f t="shared" si="29"/>
        <v>174127.91505786314</v>
      </c>
      <c r="Q100" s="60"/>
      <c r="R100" s="11">
        <f t="shared" si="30"/>
        <v>402.33</v>
      </c>
      <c r="S100" s="11">
        <f t="shared" si="19"/>
        <v>403.90958333333333</v>
      </c>
    </row>
    <row r="101" spans="1:24" s="10" customFormat="1">
      <c r="A101" s="18"/>
      <c r="B101" s="56">
        <f t="shared" si="20"/>
        <v>92</v>
      </c>
      <c r="C101" s="57"/>
      <c r="D101" s="13">
        <f t="shared" si="21"/>
        <v>45597</v>
      </c>
      <c r="E101" s="58">
        <f t="shared" si="22"/>
        <v>174127.91505786314</v>
      </c>
      <c r="F101" s="59"/>
      <c r="G101" s="58">
        <f t="shared" si="31"/>
        <v>1003.3128644487806</v>
      </c>
      <c r="H101" s="59"/>
      <c r="I101" s="14">
        <f t="shared" si="18"/>
        <v>477.30145437815247</v>
      </c>
      <c r="J101" s="14">
        <f t="shared" si="23"/>
        <v>526.01141007062813</v>
      </c>
      <c r="K101" s="29">
        <f t="shared" si="24"/>
        <v>97.14</v>
      </c>
      <c r="L101" s="29">
        <f t="shared" si="25"/>
        <v>216.86</v>
      </c>
      <c r="M101" s="29">
        <f t="shared" si="26"/>
        <v>88.33</v>
      </c>
      <c r="N101" s="29">
        <f t="shared" si="27"/>
        <v>100</v>
      </c>
      <c r="O101" s="11">
        <f t="shared" si="28"/>
        <v>1505.6428644487805</v>
      </c>
      <c r="P101" s="58">
        <f t="shared" si="29"/>
        <v>173550.61360348496</v>
      </c>
      <c r="Q101" s="60"/>
      <c r="R101" s="11">
        <f t="shared" si="30"/>
        <v>402.33</v>
      </c>
      <c r="S101" s="11">
        <f t="shared" si="19"/>
        <v>403.90958333333333</v>
      </c>
    </row>
    <row r="102" spans="1:24" s="10" customFormat="1">
      <c r="A102" s="18"/>
      <c r="B102" s="56">
        <f t="shared" si="20"/>
        <v>93</v>
      </c>
      <c r="C102" s="57"/>
      <c r="D102" s="13">
        <f t="shared" si="21"/>
        <v>45627</v>
      </c>
      <c r="E102" s="58">
        <f t="shared" si="22"/>
        <v>173550.61360348496</v>
      </c>
      <c r="F102" s="59"/>
      <c r="G102" s="58">
        <f t="shared" si="31"/>
        <v>1003.3128644487806</v>
      </c>
      <c r="H102" s="59"/>
      <c r="I102" s="14">
        <f t="shared" si="18"/>
        <v>479.0453858549198</v>
      </c>
      <c r="J102" s="14">
        <f t="shared" si="23"/>
        <v>524.2674785938608</v>
      </c>
      <c r="K102" s="29">
        <f t="shared" si="24"/>
        <v>97.14</v>
      </c>
      <c r="L102" s="29">
        <f t="shared" si="25"/>
        <v>216.86</v>
      </c>
      <c r="M102" s="29">
        <f t="shared" si="26"/>
        <v>88.33</v>
      </c>
      <c r="N102" s="29">
        <f t="shared" si="27"/>
        <v>100</v>
      </c>
      <c r="O102" s="11">
        <f t="shared" si="28"/>
        <v>1505.6428644487805</v>
      </c>
      <c r="P102" s="58">
        <f t="shared" si="29"/>
        <v>172971.56821763003</v>
      </c>
      <c r="Q102" s="60"/>
      <c r="R102" s="11">
        <f t="shared" si="30"/>
        <v>402.33</v>
      </c>
      <c r="S102" s="11">
        <f t="shared" si="19"/>
        <v>403.90958333333333</v>
      </c>
    </row>
    <row r="103" spans="1:24" s="10" customFormat="1">
      <c r="A103" s="18"/>
      <c r="B103" s="56">
        <f t="shared" si="20"/>
        <v>94</v>
      </c>
      <c r="C103" s="57"/>
      <c r="D103" s="13">
        <f t="shared" si="21"/>
        <v>45658</v>
      </c>
      <c r="E103" s="58">
        <f t="shared" si="22"/>
        <v>172971.56821763003</v>
      </c>
      <c r="F103" s="59"/>
      <c r="G103" s="58">
        <f t="shared" si="31"/>
        <v>1003.3128644487806</v>
      </c>
      <c r="H103" s="59"/>
      <c r="I103" s="14">
        <f t="shared" si="18"/>
        <v>480.79458545802322</v>
      </c>
      <c r="J103" s="14">
        <f t="shared" si="23"/>
        <v>522.51827899075738</v>
      </c>
      <c r="K103" s="29">
        <f t="shared" si="24"/>
        <v>97.14</v>
      </c>
      <c r="L103" s="29">
        <f t="shared" si="25"/>
        <v>216.86</v>
      </c>
      <c r="M103" s="29">
        <f t="shared" si="26"/>
        <v>88.33</v>
      </c>
      <c r="N103" s="29">
        <f t="shared" si="27"/>
        <v>100</v>
      </c>
      <c r="O103" s="11">
        <f t="shared" si="28"/>
        <v>1505.6428644487805</v>
      </c>
      <c r="P103" s="58">
        <f t="shared" si="29"/>
        <v>172390.773632172</v>
      </c>
      <c r="Q103" s="60"/>
      <c r="R103" s="11">
        <f t="shared" si="30"/>
        <v>402.33</v>
      </c>
      <c r="S103" s="11">
        <f t="shared" si="19"/>
        <v>403.90958333333333</v>
      </c>
    </row>
    <row r="104" spans="1:24" s="10" customFormat="1">
      <c r="A104" s="18"/>
      <c r="B104" s="56">
        <f t="shared" si="20"/>
        <v>95</v>
      </c>
      <c r="C104" s="57"/>
      <c r="D104" s="13">
        <f t="shared" si="21"/>
        <v>45689</v>
      </c>
      <c r="E104" s="58">
        <f t="shared" si="22"/>
        <v>172390.773632172</v>
      </c>
      <c r="F104" s="59"/>
      <c r="G104" s="58">
        <f t="shared" si="31"/>
        <v>1003.3128644487806</v>
      </c>
      <c r="H104" s="59"/>
      <c r="I104" s="14">
        <f t="shared" si="18"/>
        <v>482.54906910159445</v>
      </c>
      <c r="J104" s="14">
        <f t="shared" si="23"/>
        <v>520.76379534718615</v>
      </c>
      <c r="K104" s="29">
        <f t="shared" si="24"/>
        <v>97.14</v>
      </c>
      <c r="L104" s="29">
        <f t="shared" si="25"/>
        <v>216.86</v>
      </c>
      <c r="M104" s="29">
        <f t="shared" si="26"/>
        <v>88.33</v>
      </c>
      <c r="N104" s="29">
        <f t="shared" si="27"/>
        <v>100</v>
      </c>
      <c r="O104" s="11">
        <f t="shared" si="28"/>
        <v>1505.6428644487805</v>
      </c>
      <c r="P104" s="58">
        <f t="shared" si="29"/>
        <v>171808.2245630704</v>
      </c>
      <c r="Q104" s="60"/>
      <c r="R104" s="11">
        <f t="shared" si="30"/>
        <v>402.33</v>
      </c>
      <c r="S104" s="11">
        <f t="shared" si="19"/>
        <v>403.90958333333333</v>
      </c>
      <c r="X104" s="35"/>
    </row>
    <row r="105" spans="1:24" s="10" customFormat="1">
      <c r="A105" s="18"/>
      <c r="B105" s="56">
        <f t="shared" si="20"/>
        <v>96</v>
      </c>
      <c r="C105" s="57"/>
      <c r="D105" s="13">
        <f t="shared" si="21"/>
        <v>45717</v>
      </c>
      <c r="E105" s="58">
        <f t="shared" si="22"/>
        <v>171808.2245630704</v>
      </c>
      <c r="F105" s="59"/>
      <c r="G105" s="58">
        <f t="shared" si="31"/>
        <v>1003.3128644487806</v>
      </c>
      <c r="H105" s="59"/>
      <c r="I105" s="14">
        <f t="shared" si="18"/>
        <v>484.30885274783884</v>
      </c>
      <c r="J105" s="14">
        <f t="shared" si="23"/>
        <v>519.00401170094176</v>
      </c>
      <c r="K105" s="29">
        <f t="shared" si="24"/>
        <v>97.14</v>
      </c>
      <c r="L105" s="29">
        <f t="shared" si="25"/>
        <v>216.86</v>
      </c>
      <c r="M105" s="29">
        <f t="shared" si="26"/>
        <v>88.33</v>
      </c>
      <c r="N105" s="29">
        <f t="shared" si="27"/>
        <v>100</v>
      </c>
      <c r="O105" s="11">
        <f t="shared" si="28"/>
        <v>1505.6428644487805</v>
      </c>
      <c r="P105" s="58">
        <f t="shared" si="29"/>
        <v>171223.91571032253</v>
      </c>
      <c r="Q105" s="60"/>
      <c r="R105" s="11">
        <f t="shared" si="30"/>
        <v>402.33</v>
      </c>
      <c r="S105" s="11">
        <f t="shared" si="19"/>
        <v>403.90958333333333</v>
      </c>
    </row>
    <row r="106" spans="1:24" s="35" customFormat="1">
      <c r="A106" s="36"/>
      <c r="B106" s="56">
        <f t="shared" si="20"/>
        <v>97</v>
      </c>
      <c r="C106" s="57"/>
      <c r="D106" s="13">
        <f t="shared" si="21"/>
        <v>45748</v>
      </c>
      <c r="E106" s="58">
        <f t="shared" si="22"/>
        <v>171223.91571032253</v>
      </c>
      <c r="F106" s="59"/>
      <c r="G106" s="58">
        <f t="shared" si="31"/>
        <v>1003.3128644487806</v>
      </c>
      <c r="H106" s="59"/>
      <c r="I106" s="14">
        <f t="shared" si="18"/>
        <v>486.07395240718131</v>
      </c>
      <c r="J106" s="14">
        <f t="shared" si="23"/>
        <v>517.23891204159929</v>
      </c>
      <c r="K106" s="29">
        <f t="shared" si="24"/>
        <v>97.14</v>
      </c>
      <c r="L106" s="29">
        <f t="shared" si="25"/>
        <v>216.86</v>
      </c>
      <c r="M106" s="29">
        <f t="shared" si="26"/>
        <v>88.33</v>
      </c>
      <c r="N106" s="29">
        <f t="shared" si="27"/>
        <v>100</v>
      </c>
      <c r="O106" s="11">
        <f t="shared" si="28"/>
        <v>1505.6428644487805</v>
      </c>
      <c r="P106" s="58">
        <f t="shared" si="29"/>
        <v>170637.84175791533</v>
      </c>
      <c r="Q106" s="60"/>
      <c r="R106" s="11">
        <f t="shared" si="30"/>
        <v>402.33</v>
      </c>
      <c r="S106" s="11">
        <f t="shared" si="19"/>
        <v>403.90958333333333</v>
      </c>
      <c r="U106" s="10"/>
      <c r="V106" s="10"/>
      <c r="W106" s="10"/>
      <c r="X106" s="10"/>
    </row>
    <row r="107" spans="1:24" s="10" customFormat="1">
      <c r="A107" s="18"/>
      <c r="B107" s="56">
        <f t="shared" si="20"/>
        <v>98</v>
      </c>
      <c r="C107" s="57"/>
      <c r="D107" s="13">
        <f t="shared" si="21"/>
        <v>45778</v>
      </c>
      <c r="E107" s="58">
        <f t="shared" si="22"/>
        <v>170637.84175791533</v>
      </c>
      <c r="F107" s="59"/>
      <c r="G107" s="58">
        <f t="shared" si="31"/>
        <v>1003.3128644487806</v>
      </c>
      <c r="H107" s="59"/>
      <c r="I107" s="14">
        <f t="shared" si="18"/>
        <v>487.84438413841144</v>
      </c>
      <c r="J107" s="14">
        <f t="shared" si="23"/>
        <v>515.46848031036916</v>
      </c>
      <c r="K107" s="29">
        <f t="shared" si="24"/>
        <v>97.14</v>
      </c>
      <c r="L107" s="29">
        <f t="shared" si="25"/>
        <v>216.86</v>
      </c>
      <c r="M107" s="29">
        <f t="shared" si="26"/>
        <v>88.33</v>
      </c>
      <c r="N107" s="29">
        <f t="shared" si="27"/>
        <v>100</v>
      </c>
      <c r="O107" s="11">
        <f t="shared" si="28"/>
        <v>1505.6428644487805</v>
      </c>
      <c r="P107" s="58">
        <f t="shared" si="29"/>
        <v>170049.99737377689</v>
      </c>
      <c r="Q107" s="60"/>
      <c r="R107" s="11">
        <f t="shared" si="30"/>
        <v>402.33</v>
      </c>
      <c r="S107" s="11">
        <f t="shared" si="19"/>
        <v>403.90958333333333</v>
      </c>
    </row>
    <row r="108" spans="1:24" s="10" customFormat="1">
      <c r="A108" s="18"/>
      <c r="B108" s="56">
        <f t="shared" si="20"/>
        <v>99</v>
      </c>
      <c r="C108" s="57"/>
      <c r="D108" s="13">
        <f t="shared" si="21"/>
        <v>45809</v>
      </c>
      <c r="E108" s="58">
        <f t="shared" si="22"/>
        <v>170049.99737377689</v>
      </c>
      <c r="F108" s="59"/>
      <c r="G108" s="58">
        <f t="shared" si="31"/>
        <v>1003.3128644487806</v>
      </c>
      <c r="H108" s="59"/>
      <c r="I108" s="14">
        <f t="shared" si="18"/>
        <v>489.62016404882968</v>
      </c>
      <c r="J108" s="14">
        <f t="shared" si="23"/>
        <v>513.69270039995092</v>
      </c>
      <c r="K108" s="29">
        <f t="shared" si="24"/>
        <v>97.14</v>
      </c>
      <c r="L108" s="29">
        <f t="shared" si="25"/>
        <v>216.86</v>
      </c>
      <c r="M108" s="29">
        <f t="shared" si="26"/>
        <v>88.33</v>
      </c>
      <c r="N108" s="29">
        <f t="shared" si="27"/>
        <v>100</v>
      </c>
      <c r="O108" s="11">
        <f t="shared" si="28"/>
        <v>1505.6428644487805</v>
      </c>
      <c r="P108" s="58">
        <f t="shared" si="29"/>
        <v>169460.37720972803</v>
      </c>
      <c r="Q108" s="60"/>
      <c r="R108" s="11">
        <f t="shared" si="30"/>
        <v>402.33</v>
      </c>
      <c r="S108" s="11">
        <f t="shared" si="19"/>
        <v>403.90958333333333</v>
      </c>
      <c r="U108" s="35"/>
      <c r="V108" s="35"/>
      <c r="W108" s="35"/>
    </row>
    <row r="109" spans="1:24" s="10" customFormat="1">
      <c r="A109" s="18"/>
      <c r="B109" s="56">
        <f t="shared" si="20"/>
        <v>100</v>
      </c>
      <c r="C109" s="57"/>
      <c r="D109" s="13">
        <f t="shared" si="21"/>
        <v>45839</v>
      </c>
      <c r="E109" s="58">
        <f t="shared" si="22"/>
        <v>169460.37720972803</v>
      </c>
      <c r="F109" s="59"/>
      <c r="G109" s="58">
        <f t="shared" si="31"/>
        <v>1003.3128644487806</v>
      </c>
      <c r="H109" s="59"/>
      <c r="I109" s="14">
        <f t="shared" si="18"/>
        <v>491.40130829439386</v>
      </c>
      <c r="J109" s="14">
        <f t="shared" si="23"/>
        <v>511.91155615438674</v>
      </c>
      <c r="K109" s="29">
        <f t="shared" si="24"/>
        <v>97.14</v>
      </c>
      <c r="L109" s="29">
        <f t="shared" si="25"/>
        <v>216.86</v>
      </c>
      <c r="M109" s="29">
        <f t="shared" si="26"/>
        <v>88.33</v>
      </c>
      <c r="N109" s="29">
        <f t="shared" si="27"/>
        <v>100</v>
      </c>
      <c r="O109" s="11">
        <f t="shared" si="28"/>
        <v>1505.6428644487805</v>
      </c>
      <c r="P109" s="58">
        <f t="shared" si="29"/>
        <v>168868.97590143362</v>
      </c>
      <c r="Q109" s="60"/>
      <c r="R109" s="11">
        <f t="shared" si="30"/>
        <v>402.33</v>
      </c>
      <c r="S109" s="11">
        <f t="shared" si="19"/>
        <v>403.90958333333333</v>
      </c>
    </row>
    <row r="110" spans="1:24" s="10" customFormat="1">
      <c r="A110" s="18"/>
      <c r="B110" s="56">
        <f t="shared" si="20"/>
        <v>101</v>
      </c>
      <c r="C110" s="57"/>
      <c r="D110" s="13">
        <f t="shared" si="21"/>
        <v>45870</v>
      </c>
      <c r="E110" s="58">
        <f t="shared" si="22"/>
        <v>168868.97590143362</v>
      </c>
      <c r="F110" s="59"/>
      <c r="G110" s="58">
        <f t="shared" si="31"/>
        <v>1003.3128644487806</v>
      </c>
      <c r="H110" s="59"/>
      <c r="I110" s="14">
        <f t="shared" si="18"/>
        <v>493.18783307986661</v>
      </c>
      <c r="J110" s="14">
        <f t="shared" si="23"/>
        <v>510.12503136891399</v>
      </c>
      <c r="K110" s="29">
        <f t="shared" si="24"/>
        <v>97.14</v>
      </c>
      <c r="L110" s="29">
        <f t="shared" si="25"/>
        <v>216.86</v>
      </c>
      <c r="M110" s="29">
        <f t="shared" si="26"/>
        <v>88.33</v>
      </c>
      <c r="N110" s="29">
        <f t="shared" si="27"/>
        <v>100</v>
      </c>
      <c r="O110" s="11">
        <f t="shared" si="28"/>
        <v>1505.6428644487805</v>
      </c>
      <c r="P110" s="58">
        <f t="shared" si="29"/>
        <v>168275.78806835372</v>
      </c>
      <c r="Q110" s="60"/>
      <c r="R110" s="11">
        <f t="shared" si="30"/>
        <v>402.33</v>
      </c>
      <c r="S110" s="11">
        <f t="shared" si="19"/>
        <v>403.90958333333333</v>
      </c>
    </row>
    <row r="111" spans="1:24" s="10" customFormat="1">
      <c r="A111" s="18"/>
      <c r="B111" s="56">
        <f t="shared" si="20"/>
        <v>102</v>
      </c>
      <c r="C111" s="57"/>
      <c r="D111" s="13">
        <f t="shared" si="21"/>
        <v>45901</v>
      </c>
      <c r="E111" s="58">
        <f t="shared" si="22"/>
        <v>168275.78806835372</v>
      </c>
      <c r="F111" s="59"/>
      <c r="G111" s="58">
        <f t="shared" si="31"/>
        <v>1003.3128644487806</v>
      </c>
      <c r="H111" s="59"/>
      <c r="I111" s="14">
        <f t="shared" si="18"/>
        <v>494.97975465896207</v>
      </c>
      <c r="J111" s="14">
        <f t="shared" si="23"/>
        <v>508.33310978981854</v>
      </c>
      <c r="K111" s="29">
        <f t="shared" si="24"/>
        <v>97.14</v>
      </c>
      <c r="L111" s="29">
        <f t="shared" si="25"/>
        <v>216.86</v>
      </c>
      <c r="M111" s="29">
        <f t="shared" si="26"/>
        <v>88.33</v>
      </c>
      <c r="N111" s="29">
        <f t="shared" si="27"/>
        <v>100</v>
      </c>
      <c r="O111" s="11">
        <f t="shared" si="28"/>
        <v>1505.6428644487805</v>
      </c>
      <c r="P111" s="58">
        <f t="shared" si="29"/>
        <v>167680.80831369475</v>
      </c>
      <c r="Q111" s="60"/>
      <c r="R111" s="11">
        <f t="shared" si="30"/>
        <v>402.33</v>
      </c>
      <c r="S111" s="11">
        <f t="shared" si="19"/>
        <v>403.90958333333333</v>
      </c>
    </row>
    <row r="112" spans="1:24" s="10" customFormat="1">
      <c r="A112" s="18"/>
      <c r="B112" s="56">
        <f t="shared" si="20"/>
        <v>103</v>
      </c>
      <c r="C112" s="57"/>
      <c r="D112" s="13">
        <f t="shared" si="21"/>
        <v>45931</v>
      </c>
      <c r="E112" s="58">
        <f t="shared" si="22"/>
        <v>167680.80831369475</v>
      </c>
      <c r="F112" s="59"/>
      <c r="G112" s="58">
        <f t="shared" si="31"/>
        <v>1003.3128644487806</v>
      </c>
      <c r="H112" s="59"/>
      <c r="I112" s="14">
        <f t="shared" si="18"/>
        <v>496.77708933449441</v>
      </c>
      <c r="J112" s="14">
        <f t="shared" si="23"/>
        <v>506.5357751142862</v>
      </c>
      <c r="K112" s="29">
        <f t="shared" si="24"/>
        <v>97.14</v>
      </c>
      <c r="L112" s="29">
        <f t="shared" si="25"/>
        <v>216.86</v>
      </c>
      <c r="M112" s="29">
        <f t="shared" si="26"/>
        <v>88.33</v>
      </c>
      <c r="N112" s="29">
        <f t="shared" si="27"/>
        <v>100</v>
      </c>
      <c r="O112" s="11">
        <f t="shared" si="28"/>
        <v>1505.6428644487805</v>
      </c>
      <c r="P112" s="58">
        <f t="shared" si="29"/>
        <v>167084.03122436022</v>
      </c>
      <c r="Q112" s="60"/>
      <c r="R112" s="11">
        <f t="shared" si="30"/>
        <v>402.33</v>
      </c>
      <c r="S112" s="11">
        <f t="shared" si="19"/>
        <v>403.90958333333333</v>
      </c>
    </row>
    <row r="113" spans="1:19" s="10" customFormat="1">
      <c r="A113" s="18"/>
      <c r="B113" s="56">
        <f t="shared" si="20"/>
        <v>104</v>
      </c>
      <c r="C113" s="57"/>
      <c r="D113" s="13">
        <f t="shared" si="21"/>
        <v>45962</v>
      </c>
      <c r="E113" s="58">
        <f t="shared" si="22"/>
        <v>167084.03122436022</v>
      </c>
      <c r="F113" s="59"/>
      <c r="G113" s="58">
        <f t="shared" si="31"/>
        <v>1003.3128644487806</v>
      </c>
      <c r="H113" s="59"/>
      <c r="I113" s="14">
        <f t="shared" si="18"/>
        <v>498.5798534585258</v>
      </c>
      <c r="J113" s="14">
        <f t="shared" si="23"/>
        <v>504.7330109902548</v>
      </c>
      <c r="K113" s="29">
        <f t="shared" si="24"/>
        <v>97.14</v>
      </c>
      <c r="L113" s="29">
        <f t="shared" si="25"/>
        <v>216.86</v>
      </c>
      <c r="M113" s="29">
        <f t="shared" si="26"/>
        <v>88.33</v>
      </c>
      <c r="N113" s="29">
        <f t="shared" si="27"/>
        <v>100</v>
      </c>
      <c r="O113" s="11">
        <f t="shared" si="28"/>
        <v>1505.6428644487805</v>
      </c>
      <c r="P113" s="58">
        <f t="shared" si="29"/>
        <v>166485.45137090169</v>
      </c>
      <c r="Q113" s="60"/>
      <c r="R113" s="11">
        <f t="shared" si="30"/>
        <v>402.33</v>
      </c>
      <c r="S113" s="11">
        <f t="shared" si="19"/>
        <v>403.90958333333333</v>
      </c>
    </row>
    <row r="114" spans="1:19" s="10" customFormat="1">
      <c r="A114" s="18"/>
      <c r="B114" s="56">
        <f t="shared" si="20"/>
        <v>105</v>
      </c>
      <c r="C114" s="57"/>
      <c r="D114" s="13">
        <f t="shared" si="21"/>
        <v>45992</v>
      </c>
      <c r="E114" s="58">
        <f t="shared" si="22"/>
        <v>166485.45137090169</v>
      </c>
      <c r="F114" s="59"/>
      <c r="G114" s="58">
        <f t="shared" si="31"/>
        <v>1003.3128644487806</v>
      </c>
      <c r="H114" s="59"/>
      <c r="I114" s="14">
        <f t="shared" si="18"/>
        <v>500.38806343251508</v>
      </c>
      <c r="J114" s="14">
        <f t="shared" si="23"/>
        <v>502.92480101626552</v>
      </c>
      <c r="K114" s="29">
        <f t="shared" si="24"/>
        <v>97.14</v>
      </c>
      <c r="L114" s="29">
        <f t="shared" si="25"/>
        <v>216.86</v>
      </c>
      <c r="M114" s="29">
        <f t="shared" si="26"/>
        <v>88.33</v>
      </c>
      <c r="N114" s="29">
        <f t="shared" si="27"/>
        <v>100</v>
      </c>
      <c r="O114" s="11">
        <f t="shared" si="28"/>
        <v>1505.6428644487805</v>
      </c>
      <c r="P114" s="58">
        <f t="shared" si="29"/>
        <v>165885.06330746916</v>
      </c>
      <c r="Q114" s="60"/>
      <c r="R114" s="11">
        <f t="shared" si="30"/>
        <v>402.33</v>
      </c>
      <c r="S114" s="11">
        <f t="shared" si="19"/>
        <v>403.90958333333333</v>
      </c>
    </row>
    <row r="115" spans="1:19" s="10" customFormat="1">
      <c r="A115" s="18"/>
      <c r="B115" s="56">
        <f t="shared" si="20"/>
        <v>106</v>
      </c>
      <c r="C115" s="57"/>
      <c r="D115" s="13">
        <f t="shared" si="21"/>
        <v>46023</v>
      </c>
      <c r="E115" s="58">
        <f t="shared" si="22"/>
        <v>165885.06330746916</v>
      </c>
      <c r="F115" s="59"/>
      <c r="G115" s="58">
        <f t="shared" si="31"/>
        <v>1003.3128644487806</v>
      </c>
      <c r="H115" s="59"/>
      <c r="I115" s="14">
        <f t="shared" si="18"/>
        <v>502.20173570746755</v>
      </c>
      <c r="J115" s="14">
        <f t="shared" si="23"/>
        <v>501.11112874131305</v>
      </c>
      <c r="K115" s="29">
        <f t="shared" si="24"/>
        <v>97.14</v>
      </c>
      <c r="L115" s="29">
        <f t="shared" si="25"/>
        <v>216.86</v>
      </c>
      <c r="M115" s="29">
        <f t="shared" si="26"/>
        <v>88.33</v>
      </c>
      <c r="N115" s="29">
        <f t="shared" si="27"/>
        <v>100</v>
      </c>
      <c r="O115" s="11">
        <f t="shared" si="28"/>
        <v>1505.6428644487805</v>
      </c>
      <c r="P115" s="58">
        <f t="shared" si="29"/>
        <v>165282.86157176166</v>
      </c>
      <c r="Q115" s="60"/>
      <c r="R115" s="11">
        <f t="shared" si="30"/>
        <v>402.33</v>
      </c>
      <c r="S115" s="11">
        <f t="shared" si="19"/>
        <v>403.90958333333333</v>
      </c>
    </row>
    <row r="116" spans="1:19" s="10" customFormat="1">
      <c r="A116" s="18"/>
      <c r="B116" s="56">
        <f t="shared" si="20"/>
        <v>107</v>
      </c>
      <c r="C116" s="57"/>
      <c r="D116" s="13">
        <f t="shared" si="21"/>
        <v>46054</v>
      </c>
      <c r="E116" s="58">
        <f t="shared" si="22"/>
        <v>165282.86157176166</v>
      </c>
      <c r="F116" s="59"/>
      <c r="G116" s="58">
        <f t="shared" si="31"/>
        <v>1003.3128644487806</v>
      </c>
      <c r="H116" s="59"/>
      <c r="I116" s="14">
        <f t="shared" si="18"/>
        <v>504.02088678408398</v>
      </c>
      <c r="J116" s="14">
        <f t="shared" si="23"/>
        <v>499.29197766469662</v>
      </c>
      <c r="K116" s="29">
        <f t="shared" si="24"/>
        <v>97.14</v>
      </c>
      <c r="L116" s="29">
        <f t="shared" si="25"/>
        <v>216.86</v>
      </c>
      <c r="M116" s="29">
        <f t="shared" si="26"/>
        <v>88.33</v>
      </c>
      <c r="N116" s="29">
        <f t="shared" si="27"/>
        <v>100</v>
      </c>
      <c r="O116" s="11">
        <f t="shared" si="28"/>
        <v>1505.6428644487805</v>
      </c>
      <c r="P116" s="58">
        <f t="shared" si="29"/>
        <v>164678.84068497756</v>
      </c>
      <c r="Q116" s="60"/>
      <c r="R116" s="11">
        <f t="shared" si="30"/>
        <v>402.33</v>
      </c>
      <c r="S116" s="11">
        <f t="shared" si="19"/>
        <v>403.90958333333333</v>
      </c>
    </row>
    <row r="117" spans="1:19" s="10" customFormat="1">
      <c r="A117" s="18"/>
      <c r="B117" s="56">
        <f t="shared" si="20"/>
        <v>108</v>
      </c>
      <c r="C117" s="57"/>
      <c r="D117" s="13">
        <f t="shared" si="21"/>
        <v>46082</v>
      </c>
      <c r="E117" s="58">
        <f t="shared" si="22"/>
        <v>164678.84068497756</v>
      </c>
      <c r="F117" s="59"/>
      <c r="G117" s="58">
        <f t="shared" si="31"/>
        <v>1003.3128644487806</v>
      </c>
      <c r="H117" s="59"/>
      <c r="I117" s="14">
        <f t="shared" si="18"/>
        <v>505.84553321291088</v>
      </c>
      <c r="J117" s="14">
        <f t="shared" si="23"/>
        <v>497.46733123586972</v>
      </c>
      <c r="K117" s="29">
        <f t="shared" si="24"/>
        <v>97.14</v>
      </c>
      <c r="L117" s="29">
        <f t="shared" si="25"/>
        <v>216.86</v>
      </c>
      <c r="M117" s="29">
        <f t="shared" si="26"/>
        <v>88.33</v>
      </c>
      <c r="N117" s="29">
        <f t="shared" si="27"/>
        <v>100</v>
      </c>
      <c r="O117" s="11">
        <f t="shared" si="28"/>
        <v>1505.6428644487805</v>
      </c>
      <c r="P117" s="58">
        <f t="shared" si="29"/>
        <v>164072.99515176463</v>
      </c>
      <c r="Q117" s="60"/>
      <c r="R117" s="11">
        <f t="shared" si="30"/>
        <v>402.33</v>
      </c>
      <c r="S117" s="11">
        <f t="shared" si="19"/>
        <v>403.90958333333333</v>
      </c>
    </row>
    <row r="118" spans="1:19" s="10" customFormat="1">
      <c r="A118" s="18"/>
      <c r="B118" s="56">
        <f t="shared" si="20"/>
        <v>109</v>
      </c>
      <c r="C118" s="57"/>
      <c r="D118" s="13">
        <f t="shared" si="21"/>
        <v>46113</v>
      </c>
      <c r="E118" s="58">
        <f t="shared" si="22"/>
        <v>164072.99515176463</v>
      </c>
      <c r="F118" s="59"/>
      <c r="G118" s="58">
        <f t="shared" si="31"/>
        <v>1003.3128644487806</v>
      </c>
      <c r="H118" s="59"/>
      <c r="I118" s="14">
        <f t="shared" si="18"/>
        <v>507.67569159449164</v>
      </c>
      <c r="J118" s="14">
        <f t="shared" si="23"/>
        <v>495.63717285428896</v>
      </c>
      <c r="K118" s="29">
        <f t="shared" si="24"/>
        <v>97.14</v>
      </c>
      <c r="L118" s="29">
        <f t="shared" si="25"/>
        <v>216.86</v>
      </c>
      <c r="M118" s="29">
        <f t="shared" si="26"/>
        <v>88.33</v>
      </c>
      <c r="N118" s="29">
        <f t="shared" si="27"/>
        <v>100</v>
      </c>
      <c r="O118" s="11">
        <f t="shared" si="28"/>
        <v>1505.6428644487805</v>
      </c>
      <c r="P118" s="58">
        <f t="shared" si="29"/>
        <v>163465.31946017011</v>
      </c>
      <c r="Q118" s="60"/>
      <c r="R118" s="11">
        <f t="shared" si="30"/>
        <v>402.33</v>
      </c>
      <c r="S118" s="11">
        <f t="shared" si="19"/>
        <v>403.90958333333333</v>
      </c>
    </row>
    <row r="119" spans="1:19" s="10" customFormat="1">
      <c r="A119" s="18"/>
      <c r="B119" s="56">
        <f t="shared" si="20"/>
        <v>110</v>
      </c>
      <c r="C119" s="57"/>
      <c r="D119" s="13">
        <f t="shared" si="21"/>
        <v>46143</v>
      </c>
      <c r="E119" s="58">
        <f t="shared" si="22"/>
        <v>163465.31946017011</v>
      </c>
      <c r="F119" s="59"/>
      <c r="G119" s="58">
        <f t="shared" si="31"/>
        <v>1003.3128644487806</v>
      </c>
      <c r="H119" s="59"/>
      <c r="I119" s="14">
        <f t="shared" si="18"/>
        <v>509.51137857951676</v>
      </c>
      <c r="J119" s="14">
        <f t="shared" si="23"/>
        <v>493.80148586926384</v>
      </c>
      <c r="K119" s="29">
        <f t="shared" si="24"/>
        <v>97.14</v>
      </c>
      <c r="L119" s="29">
        <f t="shared" si="25"/>
        <v>216.86</v>
      </c>
      <c r="M119" s="29">
        <f t="shared" si="26"/>
        <v>88.33</v>
      </c>
      <c r="N119" s="29">
        <f t="shared" si="27"/>
        <v>100</v>
      </c>
      <c r="O119" s="11">
        <f t="shared" si="28"/>
        <v>1505.6428644487805</v>
      </c>
      <c r="P119" s="58">
        <f t="shared" si="29"/>
        <v>162855.80808159057</v>
      </c>
      <c r="Q119" s="60"/>
      <c r="R119" s="11">
        <f t="shared" si="30"/>
        <v>402.33</v>
      </c>
      <c r="S119" s="11">
        <f t="shared" si="19"/>
        <v>403.90958333333333</v>
      </c>
    </row>
    <row r="120" spans="1:19" s="10" customFormat="1">
      <c r="A120" s="18"/>
      <c r="B120" s="56">
        <f t="shared" si="20"/>
        <v>111</v>
      </c>
      <c r="C120" s="57"/>
      <c r="D120" s="13">
        <f t="shared" si="21"/>
        <v>46174</v>
      </c>
      <c r="E120" s="58">
        <f t="shared" si="22"/>
        <v>162855.80808159057</v>
      </c>
      <c r="F120" s="59"/>
      <c r="G120" s="58">
        <f t="shared" si="31"/>
        <v>1003.3128644487806</v>
      </c>
      <c r="H120" s="59"/>
      <c r="I120" s="14">
        <f t="shared" si="18"/>
        <v>511.35261086897577</v>
      </c>
      <c r="J120" s="14">
        <f t="shared" si="23"/>
        <v>491.96025357980483</v>
      </c>
      <c r="K120" s="29">
        <f t="shared" si="24"/>
        <v>97.14</v>
      </c>
      <c r="L120" s="29">
        <f t="shared" si="25"/>
        <v>216.86</v>
      </c>
      <c r="M120" s="29">
        <f t="shared" si="26"/>
        <v>88.33</v>
      </c>
      <c r="N120" s="29">
        <f t="shared" si="27"/>
        <v>100</v>
      </c>
      <c r="O120" s="11">
        <f t="shared" si="28"/>
        <v>1505.6428644487805</v>
      </c>
      <c r="P120" s="58">
        <f t="shared" si="29"/>
        <v>162244.45547072159</v>
      </c>
      <c r="Q120" s="60"/>
      <c r="R120" s="11">
        <f t="shared" si="30"/>
        <v>402.33</v>
      </c>
      <c r="S120" s="11">
        <f t="shared" si="19"/>
        <v>403.90958333333333</v>
      </c>
    </row>
    <row r="121" spans="1:19" s="10" customFormat="1">
      <c r="A121" s="18"/>
      <c r="B121" s="56">
        <f t="shared" si="20"/>
        <v>112</v>
      </c>
      <c r="C121" s="57"/>
      <c r="D121" s="13">
        <f t="shared" si="21"/>
        <v>46204</v>
      </c>
      <c r="E121" s="58">
        <f t="shared" si="22"/>
        <v>162244.45547072159</v>
      </c>
      <c r="F121" s="59"/>
      <c r="G121" s="58">
        <f t="shared" si="31"/>
        <v>1003.3128644487806</v>
      </c>
      <c r="H121" s="59"/>
      <c r="I121" s="14">
        <f t="shared" si="18"/>
        <v>513.19940521430908</v>
      </c>
      <c r="J121" s="14">
        <f t="shared" si="23"/>
        <v>490.11345923447146</v>
      </c>
      <c r="K121" s="29">
        <f t="shared" si="24"/>
        <v>97.14</v>
      </c>
      <c r="L121" s="29">
        <f t="shared" si="25"/>
        <v>216.86</v>
      </c>
      <c r="M121" s="29">
        <f t="shared" si="26"/>
        <v>88.33</v>
      </c>
      <c r="N121" s="29">
        <f t="shared" si="27"/>
        <v>100</v>
      </c>
      <c r="O121" s="11">
        <f t="shared" si="28"/>
        <v>1505.6428644487805</v>
      </c>
      <c r="P121" s="58">
        <f t="shared" si="29"/>
        <v>161631.25606550724</v>
      </c>
      <c r="Q121" s="60"/>
      <c r="R121" s="11">
        <f t="shared" si="30"/>
        <v>402.33</v>
      </c>
      <c r="S121" s="11">
        <f t="shared" si="19"/>
        <v>403.90958333333333</v>
      </c>
    </row>
    <row r="122" spans="1:19" s="10" customFormat="1">
      <c r="A122" s="18"/>
      <c r="B122" s="56">
        <f t="shared" si="20"/>
        <v>113</v>
      </c>
      <c r="C122" s="57"/>
      <c r="D122" s="13">
        <f t="shared" si="21"/>
        <v>46235</v>
      </c>
      <c r="E122" s="58">
        <f t="shared" si="22"/>
        <v>161631.25606550724</v>
      </c>
      <c r="F122" s="59"/>
      <c r="G122" s="58">
        <f t="shared" si="31"/>
        <v>1003.3128644487806</v>
      </c>
      <c r="H122" s="59"/>
      <c r="I122" s="14">
        <f t="shared" si="18"/>
        <v>515.05177841756085</v>
      </c>
      <c r="J122" s="14">
        <f t="shared" si="23"/>
        <v>488.26108603121975</v>
      </c>
      <c r="K122" s="29">
        <f t="shared" si="24"/>
        <v>97.14</v>
      </c>
      <c r="L122" s="29">
        <f t="shared" si="25"/>
        <v>216.86</v>
      </c>
      <c r="M122" s="29">
        <f t="shared" si="26"/>
        <v>88.33</v>
      </c>
      <c r="N122" s="29">
        <f t="shared" si="27"/>
        <v>100</v>
      </c>
      <c r="O122" s="11">
        <f t="shared" si="28"/>
        <v>1505.6428644487805</v>
      </c>
      <c r="P122" s="58">
        <f t="shared" si="29"/>
        <v>161016.20428708967</v>
      </c>
      <c r="Q122" s="60"/>
      <c r="R122" s="11">
        <f t="shared" si="30"/>
        <v>402.33</v>
      </c>
      <c r="S122" s="11">
        <f t="shared" si="19"/>
        <v>403.90958333333333</v>
      </c>
    </row>
    <row r="123" spans="1:19" s="10" customFormat="1">
      <c r="A123" s="18"/>
      <c r="B123" s="56">
        <f t="shared" si="20"/>
        <v>114</v>
      </c>
      <c r="C123" s="57"/>
      <c r="D123" s="13">
        <f t="shared" si="21"/>
        <v>46266</v>
      </c>
      <c r="E123" s="58">
        <f t="shared" si="22"/>
        <v>161016.20428708967</v>
      </c>
      <c r="F123" s="59"/>
      <c r="G123" s="58">
        <f t="shared" si="31"/>
        <v>1003.3128644487806</v>
      </c>
      <c r="H123" s="59"/>
      <c r="I123" s="14">
        <f t="shared" si="18"/>
        <v>516.90974733153053</v>
      </c>
      <c r="J123" s="14">
        <f t="shared" si="23"/>
        <v>486.40311711725002</v>
      </c>
      <c r="K123" s="29">
        <f t="shared" si="24"/>
        <v>97.14</v>
      </c>
      <c r="L123" s="29">
        <f t="shared" si="25"/>
        <v>216.86</v>
      </c>
      <c r="M123" s="29">
        <f t="shared" si="26"/>
        <v>88.33</v>
      </c>
      <c r="N123" s="29">
        <f t="shared" si="27"/>
        <v>100</v>
      </c>
      <c r="O123" s="11">
        <f t="shared" si="28"/>
        <v>1505.6428644487805</v>
      </c>
      <c r="P123" s="58">
        <f t="shared" si="29"/>
        <v>160399.29453975812</v>
      </c>
      <c r="Q123" s="60"/>
      <c r="R123" s="11">
        <f t="shared" si="30"/>
        <v>402.33</v>
      </c>
      <c r="S123" s="11">
        <f t="shared" si="19"/>
        <v>403.90958333333333</v>
      </c>
    </row>
    <row r="124" spans="1:19" s="10" customFormat="1">
      <c r="A124" s="18"/>
      <c r="B124" s="56">
        <f t="shared" si="20"/>
        <v>115</v>
      </c>
      <c r="C124" s="57"/>
      <c r="D124" s="13">
        <f t="shared" si="21"/>
        <v>46296</v>
      </c>
      <c r="E124" s="58">
        <f t="shared" si="22"/>
        <v>160399.29453975812</v>
      </c>
      <c r="F124" s="59"/>
      <c r="G124" s="58">
        <f t="shared" si="31"/>
        <v>1003.3128644487806</v>
      </c>
      <c r="H124" s="59"/>
      <c r="I124" s="14">
        <f t="shared" si="18"/>
        <v>518.77332885992791</v>
      </c>
      <c r="J124" s="14">
        <f t="shared" si="23"/>
        <v>484.53953558885263</v>
      </c>
      <c r="K124" s="29">
        <f t="shared" si="24"/>
        <v>97.14</v>
      </c>
      <c r="L124" s="29">
        <f t="shared" si="25"/>
        <v>216.86</v>
      </c>
      <c r="M124" s="29">
        <f t="shared" si="26"/>
        <v>88.33</v>
      </c>
      <c r="N124" s="29">
        <f t="shared" si="27"/>
        <v>100</v>
      </c>
      <c r="O124" s="11">
        <f t="shared" si="28"/>
        <v>1505.6428644487805</v>
      </c>
      <c r="P124" s="58">
        <f t="shared" si="29"/>
        <v>159780.52121089818</v>
      </c>
      <c r="Q124" s="60"/>
      <c r="R124" s="11">
        <f t="shared" si="30"/>
        <v>402.33</v>
      </c>
      <c r="S124" s="11">
        <f t="shared" si="19"/>
        <v>403.90958333333333</v>
      </c>
    </row>
    <row r="125" spans="1:19" s="10" customFormat="1">
      <c r="A125" s="18"/>
      <c r="B125" s="56">
        <f t="shared" si="20"/>
        <v>116</v>
      </c>
      <c r="C125" s="57"/>
      <c r="D125" s="13">
        <f t="shared" si="21"/>
        <v>46327</v>
      </c>
      <c r="E125" s="58">
        <f t="shared" si="22"/>
        <v>159780.52121089818</v>
      </c>
      <c r="F125" s="59"/>
      <c r="G125" s="58">
        <f t="shared" si="31"/>
        <v>1003.3128644487806</v>
      </c>
      <c r="H125" s="59"/>
      <c r="I125" s="14">
        <f t="shared" si="18"/>
        <v>520.64253995752574</v>
      </c>
      <c r="J125" s="14">
        <f t="shared" si="23"/>
        <v>482.67032449125486</v>
      </c>
      <c r="K125" s="29">
        <f t="shared" si="24"/>
        <v>97.14</v>
      </c>
      <c r="L125" s="29">
        <f t="shared" si="25"/>
        <v>216.86</v>
      </c>
      <c r="M125" s="29">
        <f t="shared" si="26"/>
        <v>88.33</v>
      </c>
      <c r="N125" s="29">
        <f t="shared" si="27"/>
        <v>100</v>
      </c>
      <c r="O125" s="11">
        <f t="shared" si="28"/>
        <v>1505.6428644487805</v>
      </c>
      <c r="P125" s="58">
        <f t="shared" si="29"/>
        <v>159159.87867094064</v>
      </c>
      <c r="Q125" s="60"/>
      <c r="R125" s="11">
        <f t="shared" si="30"/>
        <v>402.33</v>
      </c>
      <c r="S125" s="11">
        <f t="shared" si="19"/>
        <v>403.90958333333333</v>
      </c>
    </row>
    <row r="126" spans="1:19" s="10" customFormat="1">
      <c r="A126" s="18"/>
      <c r="B126" s="56">
        <f t="shared" si="20"/>
        <v>117</v>
      </c>
      <c r="C126" s="57"/>
      <c r="D126" s="13">
        <f t="shared" si="21"/>
        <v>46357</v>
      </c>
      <c r="E126" s="58">
        <f t="shared" si="22"/>
        <v>159159.87867094064</v>
      </c>
      <c r="F126" s="59"/>
      <c r="G126" s="58">
        <f t="shared" si="31"/>
        <v>1003.3128644487806</v>
      </c>
      <c r="H126" s="59"/>
      <c r="I126" s="14">
        <f t="shared" si="18"/>
        <v>522.51739763031401</v>
      </c>
      <c r="J126" s="14">
        <f t="shared" si="23"/>
        <v>480.79546681846654</v>
      </c>
      <c r="K126" s="29">
        <f t="shared" si="24"/>
        <v>97.14</v>
      </c>
      <c r="L126" s="29">
        <f t="shared" si="25"/>
        <v>216.86</v>
      </c>
      <c r="M126" s="29">
        <f t="shared" si="26"/>
        <v>88.33</v>
      </c>
      <c r="N126" s="29">
        <f t="shared" si="27"/>
        <v>100</v>
      </c>
      <c r="O126" s="11">
        <f t="shared" si="28"/>
        <v>1505.6428644487805</v>
      </c>
      <c r="P126" s="58">
        <f t="shared" si="29"/>
        <v>158537.36127331029</v>
      </c>
      <c r="Q126" s="60"/>
      <c r="R126" s="11">
        <f t="shared" si="30"/>
        <v>402.33</v>
      </c>
      <c r="S126" s="11">
        <f t="shared" si="19"/>
        <v>403.90958333333333</v>
      </c>
    </row>
    <row r="127" spans="1:19" s="10" customFormat="1">
      <c r="A127" s="18"/>
      <c r="B127" s="56">
        <f t="shared" si="20"/>
        <v>118</v>
      </c>
      <c r="C127" s="57"/>
      <c r="D127" s="13">
        <f t="shared" si="21"/>
        <v>46388</v>
      </c>
      <c r="E127" s="58">
        <f t="shared" si="22"/>
        <v>158537.36127331029</v>
      </c>
      <c r="F127" s="59"/>
      <c r="G127" s="58">
        <f t="shared" si="31"/>
        <v>1003.3128644487806</v>
      </c>
      <c r="H127" s="59"/>
      <c r="I127" s="14">
        <f t="shared" si="18"/>
        <v>524.39791893565575</v>
      </c>
      <c r="J127" s="14">
        <f t="shared" si="23"/>
        <v>478.91494551312479</v>
      </c>
      <c r="K127" s="29">
        <f t="shared" si="24"/>
        <v>97.14</v>
      </c>
      <c r="L127" s="29">
        <f t="shared" si="25"/>
        <v>216.86</v>
      </c>
      <c r="M127" s="29">
        <f t="shared" si="26"/>
        <v>88.33</v>
      </c>
      <c r="N127" s="29">
        <f t="shared" si="27"/>
        <v>100</v>
      </c>
      <c r="O127" s="11">
        <f t="shared" si="28"/>
        <v>1505.6428644487805</v>
      </c>
      <c r="P127" s="58">
        <f t="shared" si="29"/>
        <v>157912.9633543746</v>
      </c>
      <c r="Q127" s="60"/>
      <c r="R127" s="11">
        <f t="shared" si="30"/>
        <v>402.33</v>
      </c>
      <c r="S127" s="11">
        <f t="shared" si="19"/>
        <v>403.90958333333333</v>
      </c>
    </row>
    <row r="128" spans="1:19" s="10" customFormat="1">
      <c r="A128" s="18"/>
      <c r="B128" s="56">
        <f t="shared" si="20"/>
        <v>119</v>
      </c>
      <c r="C128" s="57"/>
      <c r="D128" s="13">
        <f t="shared" si="21"/>
        <v>46419</v>
      </c>
      <c r="E128" s="58">
        <f t="shared" si="22"/>
        <v>157912.9633543746</v>
      </c>
      <c r="F128" s="59"/>
      <c r="G128" s="58">
        <f t="shared" si="31"/>
        <v>1003.3128644487806</v>
      </c>
      <c r="H128" s="59"/>
      <c r="I128" s="14">
        <f t="shared" si="18"/>
        <v>526.28412098244075</v>
      </c>
      <c r="J128" s="14">
        <f t="shared" si="23"/>
        <v>477.0287434663399</v>
      </c>
      <c r="K128" s="29">
        <f t="shared" si="24"/>
        <v>97.14</v>
      </c>
      <c r="L128" s="29">
        <f t="shared" si="25"/>
        <v>216.86</v>
      </c>
      <c r="M128" s="29">
        <f t="shared" si="26"/>
        <v>88.33</v>
      </c>
      <c r="N128" s="29">
        <f t="shared" si="27"/>
        <v>100</v>
      </c>
      <c r="O128" s="11">
        <f t="shared" si="28"/>
        <v>1505.6428644487805</v>
      </c>
      <c r="P128" s="58">
        <f t="shared" si="29"/>
        <v>157286.67923339215</v>
      </c>
      <c r="Q128" s="60"/>
      <c r="R128" s="11">
        <f t="shared" si="30"/>
        <v>402.33</v>
      </c>
      <c r="S128" s="11">
        <f t="shared" si="19"/>
        <v>403.90958333333333</v>
      </c>
    </row>
    <row r="129" spans="1:27" s="48" customFormat="1">
      <c r="A129" s="44"/>
      <c r="B129" s="68">
        <f t="shared" si="20"/>
        <v>120</v>
      </c>
      <c r="C129" s="69"/>
      <c r="D129" s="104">
        <f t="shared" si="21"/>
        <v>46447</v>
      </c>
      <c r="E129" s="61">
        <f t="shared" si="22"/>
        <v>157286.67923339215</v>
      </c>
      <c r="F129" s="62"/>
      <c r="G129" s="61">
        <f t="shared" si="31"/>
        <v>1003.3128644487806</v>
      </c>
      <c r="H129" s="62"/>
      <c r="I129" s="45">
        <f t="shared" si="18"/>
        <v>528.17602093124196</v>
      </c>
      <c r="J129" s="45">
        <f t="shared" si="23"/>
        <v>475.13684351753869</v>
      </c>
      <c r="K129" s="46">
        <f t="shared" si="24"/>
        <v>97.14</v>
      </c>
      <c r="L129" s="46">
        <f t="shared" si="25"/>
        <v>216.86</v>
      </c>
      <c r="M129" s="46">
        <f t="shared" si="26"/>
        <v>88.33</v>
      </c>
      <c r="N129" s="46">
        <f t="shared" si="27"/>
        <v>100</v>
      </c>
      <c r="O129" s="47">
        <f t="shared" si="28"/>
        <v>1505.6428644487805</v>
      </c>
      <c r="P129" s="105">
        <f t="shared" si="29"/>
        <v>156658.5032124609</v>
      </c>
      <c r="Q129" s="106"/>
      <c r="R129" s="47">
        <f t="shared" si="30"/>
        <v>402.33</v>
      </c>
      <c r="S129" s="47">
        <f t="shared" si="19"/>
        <v>403.90958333333333</v>
      </c>
      <c r="T129" s="28"/>
      <c r="U129" s="28"/>
      <c r="V129" s="28"/>
      <c r="W129" s="28"/>
      <c r="X129" s="28"/>
      <c r="Y129" s="28"/>
      <c r="Z129" s="28"/>
      <c r="AA129" s="28"/>
    </row>
    <row r="130" spans="1:27" s="10" customFormat="1">
      <c r="A130" s="18"/>
      <c r="B130" s="56">
        <f t="shared" si="20"/>
        <v>121</v>
      </c>
      <c r="C130" s="57"/>
      <c r="D130" s="13">
        <f t="shared" si="21"/>
        <v>46478</v>
      </c>
      <c r="E130" s="58">
        <f t="shared" si="22"/>
        <v>156658.5032124609</v>
      </c>
      <c r="F130" s="59"/>
      <c r="G130" s="58">
        <f t="shared" si="31"/>
        <v>1003.3128644487806</v>
      </c>
      <c r="H130" s="59"/>
      <c r="I130" s="14">
        <f t="shared" si="18"/>
        <v>530.07363599447172</v>
      </c>
      <c r="J130" s="14">
        <f t="shared" si="23"/>
        <v>473.23922845430894</v>
      </c>
      <c r="K130" s="29">
        <f t="shared" si="24"/>
        <v>97.14</v>
      </c>
      <c r="L130" s="29">
        <f t="shared" si="25"/>
        <v>216.86</v>
      </c>
      <c r="M130" s="29">
        <f t="shared" si="26"/>
        <v>88.33</v>
      </c>
      <c r="N130" s="29">
        <f t="shared" si="27"/>
        <v>100</v>
      </c>
      <c r="O130" s="11">
        <f t="shared" si="28"/>
        <v>1505.6428644487805</v>
      </c>
      <c r="P130" s="58">
        <f t="shared" si="29"/>
        <v>156028.42957646641</v>
      </c>
      <c r="Q130" s="60"/>
      <c r="R130" s="11">
        <f t="shared" si="30"/>
        <v>402.33</v>
      </c>
      <c r="S130" s="11">
        <f t="shared" si="19"/>
        <v>403.90958333333333</v>
      </c>
    </row>
    <row r="131" spans="1:27" s="10" customFormat="1">
      <c r="A131" s="18"/>
      <c r="B131" s="56">
        <f t="shared" si="20"/>
        <v>122</v>
      </c>
      <c r="C131" s="57"/>
      <c r="D131" s="13">
        <f t="shared" si="21"/>
        <v>46508</v>
      </c>
      <c r="E131" s="58">
        <f t="shared" si="22"/>
        <v>156028.42957646641</v>
      </c>
      <c r="F131" s="59"/>
      <c r="G131" s="58">
        <f t="shared" si="31"/>
        <v>1003.3128644487806</v>
      </c>
      <c r="H131" s="59"/>
      <c r="I131" s="14">
        <f t="shared" si="18"/>
        <v>531.97698343653838</v>
      </c>
      <c r="J131" s="14">
        <f t="shared" si="23"/>
        <v>471.33588101224223</v>
      </c>
      <c r="K131" s="29">
        <f t="shared" si="24"/>
        <v>97.14</v>
      </c>
      <c r="L131" s="29">
        <f t="shared" si="25"/>
        <v>216.86</v>
      </c>
      <c r="M131" s="29">
        <f t="shared" si="26"/>
        <v>88.33</v>
      </c>
      <c r="N131" s="29">
        <f t="shared" si="27"/>
        <v>100</v>
      </c>
      <c r="O131" s="11">
        <f t="shared" si="28"/>
        <v>1505.6428644487805</v>
      </c>
      <c r="P131" s="58">
        <f t="shared" si="29"/>
        <v>155396.45259302986</v>
      </c>
      <c r="Q131" s="60"/>
      <c r="R131" s="11">
        <f t="shared" si="30"/>
        <v>402.33</v>
      </c>
      <c r="S131" s="11">
        <f t="shared" si="19"/>
        <v>403.90958333333333</v>
      </c>
    </row>
    <row r="132" spans="1:27" s="10" customFormat="1">
      <c r="A132" s="18"/>
      <c r="B132" s="56">
        <f t="shared" si="20"/>
        <v>123</v>
      </c>
      <c r="C132" s="57"/>
      <c r="D132" s="13">
        <f t="shared" si="21"/>
        <v>46539</v>
      </c>
      <c r="E132" s="58">
        <f t="shared" si="22"/>
        <v>155396.45259302986</v>
      </c>
      <c r="F132" s="59"/>
      <c r="G132" s="58">
        <f t="shared" si="31"/>
        <v>1003.3128644487806</v>
      </c>
      <c r="H132" s="59"/>
      <c r="I132" s="14">
        <f t="shared" si="18"/>
        <v>533.88608057400302</v>
      </c>
      <c r="J132" s="14">
        <f t="shared" si="23"/>
        <v>469.42678387477764</v>
      </c>
      <c r="K132" s="29">
        <f t="shared" si="24"/>
        <v>97.14</v>
      </c>
      <c r="L132" s="29">
        <f t="shared" si="25"/>
        <v>216.86</v>
      </c>
      <c r="M132" s="29">
        <f t="shared" si="26"/>
        <v>88.33</v>
      </c>
      <c r="N132" s="29">
        <f t="shared" si="27"/>
        <v>100</v>
      </c>
      <c r="O132" s="11">
        <f t="shared" si="28"/>
        <v>1505.6428644487805</v>
      </c>
      <c r="P132" s="58">
        <f t="shared" si="29"/>
        <v>154762.56651245584</v>
      </c>
      <c r="Q132" s="60"/>
      <c r="R132" s="11">
        <f t="shared" si="30"/>
        <v>402.33</v>
      </c>
      <c r="S132" s="11">
        <f t="shared" si="19"/>
        <v>403.90958333333333</v>
      </c>
      <c r="U132" s="23"/>
      <c r="V132" s="23"/>
    </row>
    <row r="133" spans="1:27" s="10" customFormat="1">
      <c r="A133" s="18"/>
      <c r="B133" s="56">
        <f t="shared" si="20"/>
        <v>124</v>
      </c>
      <c r="C133" s="57"/>
      <c r="D133" s="13">
        <f t="shared" si="21"/>
        <v>46569</v>
      </c>
      <c r="E133" s="58">
        <f t="shared" si="22"/>
        <v>154762.56651245584</v>
      </c>
      <c r="F133" s="59"/>
      <c r="G133" s="58">
        <f t="shared" si="31"/>
        <v>1003.3128644487806</v>
      </c>
      <c r="H133" s="59"/>
      <c r="I133" s="14">
        <f t="shared" si="18"/>
        <v>535.80094477573698</v>
      </c>
      <c r="J133" s="14">
        <f t="shared" si="23"/>
        <v>467.51191967304368</v>
      </c>
      <c r="K133" s="29">
        <f t="shared" si="24"/>
        <v>97.14</v>
      </c>
      <c r="L133" s="29">
        <f t="shared" si="25"/>
        <v>216.86</v>
      </c>
      <c r="M133" s="29">
        <f t="shared" si="26"/>
        <v>88.33</v>
      </c>
      <c r="N133" s="29">
        <f t="shared" si="27"/>
        <v>100</v>
      </c>
      <c r="O133" s="11">
        <f t="shared" si="28"/>
        <v>1505.6428644487805</v>
      </c>
      <c r="P133" s="58">
        <f t="shared" si="29"/>
        <v>154126.76556768009</v>
      </c>
      <c r="Q133" s="60"/>
      <c r="R133" s="11">
        <f t="shared" si="30"/>
        <v>402.33</v>
      </c>
      <c r="S133" s="11">
        <f t="shared" si="19"/>
        <v>403.90958333333333</v>
      </c>
    </row>
    <row r="134" spans="1:27" s="10" customFormat="1">
      <c r="A134" s="18"/>
      <c r="B134" s="56">
        <f t="shared" si="20"/>
        <v>125</v>
      </c>
      <c r="C134" s="57"/>
      <c r="D134" s="13">
        <f t="shared" si="21"/>
        <v>46600</v>
      </c>
      <c r="E134" s="58">
        <f t="shared" si="22"/>
        <v>154126.76556768009</v>
      </c>
      <c r="F134" s="59"/>
      <c r="G134" s="58">
        <f t="shared" si="31"/>
        <v>1003.3128644487806</v>
      </c>
      <c r="H134" s="59"/>
      <c r="I134" s="14">
        <f t="shared" si="18"/>
        <v>537.72159346308035</v>
      </c>
      <c r="J134" s="14">
        <f t="shared" si="23"/>
        <v>465.59127098570025</v>
      </c>
      <c r="K134" s="29">
        <f t="shared" si="24"/>
        <v>97.14</v>
      </c>
      <c r="L134" s="29">
        <f t="shared" si="25"/>
        <v>216.86</v>
      </c>
      <c r="M134" s="29">
        <f t="shared" si="26"/>
        <v>88.33</v>
      </c>
      <c r="N134" s="29">
        <f t="shared" si="27"/>
        <v>100</v>
      </c>
      <c r="O134" s="11">
        <f t="shared" si="28"/>
        <v>1505.6428644487805</v>
      </c>
      <c r="P134" s="58">
        <f t="shared" si="29"/>
        <v>153489.043974217</v>
      </c>
      <c r="Q134" s="60"/>
      <c r="R134" s="11">
        <f t="shared" si="30"/>
        <v>402.33</v>
      </c>
      <c r="S134" s="11">
        <f t="shared" si="19"/>
        <v>403.90958333333333</v>
      </c>
    </row>
    <row r="135" spans="1:27" s="10" customFormat="1">
      <c r="A135" s="18"/>
      <c r="B135" s="56">
        <f t="shared" si="20"/>
        <v>126</v>
      </c>
      <c r="C135" s="57"/>
      <c r="D135" s="13">
        <f t="shared" si="21"/>
        <v>46631</v>
      </c>
      <c r="E135" s="58">
        <f t="shared" si="22"/>
        <v>153489.043974217</v>
      </c>
      <c r="F135" s="59"/>
      <c r="G135" s="58">
        <f t="shared" si="31"/>
        <v>1003.3128644487806</v>
      </c>
      <c r="H135" s="59"/>
      <c r="I135" s="14">
        <f t="shared" si="18"/>
        <v>539.64804411000023</v>
      </c>
      <c r="J135" s="14">
        <f t="shared" si="23"/>
        <v>463.66482033878043</v>
      </c>
      <c r="K135" s="29">
        <f t="shared" si="24"/>
        <v>97.14</v>
      </c>
      <c r="L135" s="29">
        <f t="shared" si="25"/>
        <v>216.86</v>
      </c>
      <c r="M135" s="29">
        <f t="shared" si="26"/>
        <v>88.33</v>
      </c>
      <c r="N135" s="29">
        <f t="shared" si="27"/>
        <v>100</v>
      </c>
      <c r="O135" s="11">
        <f t="shared" si="28"/>
        <v>1505.6428644487805</v>
      </c>
      <c r="P135" s="58">
        <f t="shared" si="29"/>
        <v>152849.39593010698</v>
      </c>
      <c r="Q135" s="60"/>
      <c r="R135" s="11">
        <f t="shared" si="30"/>
        <v>402.33</v>
      </c>
      <c r="S135" s="11">
        <f t="shared" si="19"/>
        <v>403.90958333333333</v>
      </c>
    </row>
    <row r="136" spans="1:27" s="10" customFormat="1">
      <c r="A136" s="18"/>
      <c r="B136" s="56">
        <f t="shared" si="20"/>
        <v>127</v>
      </c>
      <c r="C136" s="57"/>
      <c r="D136" s="13">
        <f t="shared" si="21"/>
        <v>46661</v>
      </c>
      <c r="E136" s="58">
        <f t="shared" si="22"/>
        <v>152849.39593010698</v>
      </c>
      <c r="F136" s="59"/>
      <c r="G136" s="58">
        <f t="shared" si="31"/>
        <v>1003.3128644487806</v>
      </c>
      <c r="H136" s="59"/>
      <c r="I136" s="14">
        <f t="shared" si="18"/>
        <v>541.58031424324918</v>
      </c>
      <c r="J136" s="14">
        <f t="shared" si="23"/>
        <v>461.73255020553148</v>
      </c>
      <c r="K136" s="29">
        <f t="shared" si="24"/>
        <v>97.14</v>
      </c>
      <c r="L136" s="29">
        <f t="shared" si="25"/>
        <v>216.86</v>
      </c>
      <c r="M136" s="29">
        <f t="shared" si="26"/>
        <v>88.33</v>
      </c>
      <c r="N136" s="29">
        <f t="shared" si="27"/>
        <v>100</v>
      </c>
      <c r="O136" s="11">
        <f t="shared" si="28"/>
        <v>1505.6428644487805</v>
      </c>
      <c r="P136" s="58">
        <f t="shared" si="29"/>
        <v>152207.81561586371</v>
      </c>
      <c r="Q136" s="60"/>
      <c r="R136" s="11">
        <f t="shared" si="30"/>
        <v>402.33</v>
      </c>
      <c r="S136" s="11">
        <f t="shared" si="19"/>
        <v>403.90958333333333</v>
      </c>
    </row>
    <row r="137" spans="1:27" s="10" customFormat="1">
      <c r="A137" s="18"/>
      <c r="B137" s="56">
        <f t="shared" si="20"/>
        <v>128</v>
      </c>
      <c r="C137" s="57"/>
      <c r="D137" s="13">
        <f t="shared" si="21"/>
        <v>46692</v>
      </c>
      <c r="E137" s="58">
        <f t="shared" si="22"/>
        <v>152207.81561586371</v>
      </c>
      <c r="F137" s="59"/>
      <c r="G137" s="58">
        <f t="shared" si="31"/>
        <v>1003.3128644487806</v>
      </c>
      <c r="H137" s="59"/>
      <c r="I137" s="14">
        <f t="shared" si="18"/>
        <v>543.51842144252555</v>
      </c>
      <c r="J137" s="14">
        <f t="shared" si="23"/>
        <v>459.79444300625499</v>
      </c>
      <c r="K137" s="29">
        <f t="shared" si="24"/>
        <v>97.14</v>
      </c>
      <c r="L137" s="29">
        <f t="shared" si="25"/>
        <v>216.86</v>
      </c>
      <c r="M137" s="29">
        <f t="shared" si="26"/>
        <v>88.33</v>
      </c>
      <c r="N137" s="29">
        <f t="shared" si="27"/>
        <v>100</v>
      </c>
      <c r="O137" s="11">
        <f t="shared" si="28"/>
        <v>1505.6428644487805</v>
      </c>
      <c r="P137" s="58">
        <f t="shared" si="29"/>
        <v>151564.29719442117</v>
      </c>
      <c r="Q137" s="60"/>
      <c r="R137" s="11">
        <f t="shared" si="30"/>
        <v>402.33</v>
      </c>
      <c r="S137" s="11">
        <f t="shared" si="19"/>
        <v>403.90958333333333</v>
      </c>
    </row>
    <row r="138" spans="1:27" s="10" customFormat="1">
      <c r="A138" s="18"/>
      <c r="B138" s="56">
        <f t="shared" si="20"/>
        <v>129</v>
      </c>
      <c r="C138" s="57"/>
      <c r="D138" s="13">
        <f t="shared" si="21"/>
        <v>46722</v>
      </c>
      <c r="E138" s="58">
        <f t="shared" si="22"/>
        <v>151564.29719442117</v>
      </c>
      <c r="F138" s="59"/>
      <c r="G138" s="58">
        <f t="shared" si="31"/>
        <v>1003.3128644487806</v>
      </c>
      <c r="H138" s="59"/>
      <c r="I138" s="14">
        <f t="shared" ref="I138:I201" si="32">IF($B138="","",$G138-$J138)</f>
        <v>545.46238334063332</v>
      </c>
      <c r="J138" s="14">
        <f t="shared" si="23"/>
        <v>457.85048110814728</v>
      </c>
      <c r="K138" s="29">
        <f t="shared" si="24"/>
        <v>97.14</v>
      </c>
      <c r="L138" s="29">
        <f t="shared" si="25"/>
        <v>216.86</v>
      </c>
      <c r="M138" s="29">
        <f t="shared" si="26"/>
        <v>88.33</v>
      </c>
      <c r="N138" s="29">
        <f t="shared" si="27"/>
        <v>100</v>
      </c>
      <c r="O138" s="11">
        <f t="shared" si="28"/>
        <v>1505.6428644487805</v>
      </c>
      <c r="P138" s="58">
        <f t="shared" si="29"/>
        <v>150918.83481108051</v>
      </c>
      <c r="Q138" s="60"/>
      <c r="R138" s="11">
        <f t="shared" si="30"/>
        <v>402.33</v>
      </c>
      <c r="S138" s="11">
        <f t="shared" ref="S138:S201" si="33">$V$15</f>
        <v>403.90958333333333</v>
      </c>
    </row>
    <row r="139" spans="1:27" s="10" customFormat="1">
      <c r="A139" s="18"/>
      <c r="B139" s="56">
        <f t="shared" ref="B139:B202" si="34">IF($L$3="","",IF(ROW()&lt;=$L$4+9,ROW()-9,""))</f>
        <v>130</v>
      </c>
      <c r="C139" s="57"/>
      <c r="D139" s="13">
        <f t="shared" ref="D139:D202" si="35">IF(OR($B139="",$F$7="",$P138=0),"",IF(INT(12*($B139-1)/$F$6) = 12*($B139-1)/$F$6, DATE(YEAR($F$7),MONTH($F$7)+CEILING(12*($B139-1)/$F$6,1),DAY($F$7)),DATE(YEAR($F$7),MONTH($F$7)+CEILING(12*($B139-1)/$F$6,1),DAY($F$7)-15)))</f>
        <v>46753</v>
      </c>
      <c r="E139" s="58">
        <f t="shared" ref="E139:E202" si="36">IF($B139="","",$P138)</f>
        <v>150918.83481108051</v>
      </c>
      <c r="F139" s="59"/>
      <c r="G139" s="58">
        <f t="shared" si="31"/>
        <v>1003.3128644487806</v>
      </c>
      <c r="H139" s="59"/>
      <c r="I139" s="14">
        <f t="shared" si="32"/>
        <v>547.41221762364148</v>
      </c>
      <c r="J139" s="14">
        <f t="shared" ref="J139:J202" si="37">IF($B139="","",$E139*$F$4/$F$6)</f>
        <v>455.90064682513906</v>
      </c>
      <c r="K139" s="29">
        <f t="shared" ref="K139:K202" si="38">IF(D139&lt;&gt;"",$W$4*12/$F$6,0)</f>
        <v>97.14</v>
      </c>
      <c r="L139" s="29">
        <f t="shared" ref="L139:L202" si="39">IF(D139&lt;&gt;"",$X$4*12/$F$6,0)</f>
        <v>216.86</v>
      </c>
      <c r="M139" s="29">
        <f t="shared" ref="M139:M202" si="40">IF(D139&lt;&gt;"",$Y$4*12/$F$6,0)</f>
        <v>88.33</v>
      </c>
      <c r="N139" s="29">
        <f t="shared" ref="N139:N202" si="41">IF(D139&lt;&gt;"",$Z$4*12/$F$6,0)</f>
        <v>100</v>
      </c>
      <c r="O139" s="11">
        <f t="shared" ref="O139:O202" si="42">G139+(K139+L139+M139+N139)</f>
        <v>1505.6428644487805</v>
      </c>
      <c r="P139" s="58">
        <f t="shared" ref="P139:P202" si="43">IF($B139="","",IF($E139*(1+$F$4/$F$6)-$G139-$N139&lt;0,0,$E139*(1+$F$4/$F$6)-$G139-$N139))</f>
        <v>150271.42259345684</v>
      </c>
      <c r="Q139" s="60"/>
      <c r="R139" s="11">
        <f t="shared" ref="R139:R202" si="44">K139+L139+M139</f>
        <v>402.33</v>
      </c>
      <c r="S139" s="11">
        <f t="shared" si="33"/>
        <v>403.90958333333333</v>
      </c>
    </row>
    <row r="140" spans="1:27" s="10" customFormat="1">
      <c r="A140" s="18"/>
      <c r="B140" s="56">
        <f t="shared" si="34"/>
        <v>131</v>
      </c>
      <c r="C140" s="57"/>
      <c r="D140" s="13">
        <f t="shared" si="35"/>
        <v>46784</v>
      </c>
      <c r="E140" s="58">
        <f t="shared" si="36"/>
        <v>150271.42259345684</v>
      </c>
      <c r="F140" s="59"/>
      <c r="G140" s="58">
        <f t="shared" si="31"/>
        <v>1003.3128644487806</v>
      </c>
      <c r="H140" s="59"/>
      <c r="I140" s="14">
        <f t="shared" si="32"/>
        <v>549.36794203104637</v>
      </c>
      <c r="J140" s="14">
        <f t="shared" si="37"/>
        <v>453.94492241773418</v>
      </c>
      <c r="K140" s="29">
        <f t="shared" si="38"/>
        <v>97.14</v>
      </c>
      <c r="L140" s="29">
        <f t="shared" si="39"/>
        <v>216.86</v>
      </c>
      <c r="M140" s="29">
        <f t="shared" si="40"/>
        <v>88.33</v>
      </c>
      <c r="N140" s="29">
        <f t="shared" si="41"/>
        <v>100</v>
      </c>
      <c r="O140" s="11">
        <f t="shared" si="42"/>
        <v>1505.6428644487805</v>
      </c>
      <c r="P140" s="58">
        <f t="shared" si="43"/>
        <v>149622.05465142577</v>
      </c>
      <c r="Q140" s="60"/>
      <c r="R140" s="11">
        <f t="shared" si="44"/>
        <v>402.33</v>
      </c>
      <c r="S140" s="11">
        <f t="shared" si="33"/>
        <v>403.90958333333333</v>
      </c>
    </row>
    <row r="141" spans="1:27" s="10" customFormat="1">
      <c r="A141" s="18"/>
      <c r="B141" s="56">
        <f t="shared" si="34"/>
        <v>132</v>
      </c>
      <c r="C141" s="57"/>
      <c r="D141" s="13">
        <f t="shared" si="35"/>
        <v>46813</v>
      </c>
      <c r="E141" s="58">
        <f t="shared" si="36"/>
        <v>149622.05465142577</v>
      </c>
      <c r="F141" s="59"/>
      <c r="G141" s="58">
        <f t="shared" si="31"/>
        <v>1003.3128644487806</v>
      </c>
      <c r="H141" s="59"/>
      <c r="I141" s="14">
        <f t="shared" si="32"/>
        <v>551.32957435593198</v>
      </c>
      <c r="J141" s="14">
        <f t="shared" si="37"/>
        <v>451.98329009284868</v>
      </c>
      <c r="K141" s="29">
        <f t="shared" si="38"/>
        <v>97.14</v>
      </c>
      <c r="L141" s="29">
        <f t="shared" si="39"/>
        <v>216.86</v>
      </c>
      <c r="M141" s="29">
        <f t="shared" si="40"/>
        <v>88.33</v>
      </c>
      <c r="N141" s="29">
        <f t="shared" si="41"/>
        <v>100</v>
      </c>
      <c r="O141" s="11">
        <f t="shared" si="42"/>
        <v>1505.6428644487805</v>
      </c>
      <c r="P141" s="58">
        <f t="shared" si="43"/>
        <v>148970.72507706983</v>
      </c>
      <c r="Q141" s="60"/>
      <c r="R141" s="11">
        <f t="shared" si="44"/>
        <v>402.33</v>
      </c>
      <c r="S141" s="11">
        <f t="shared" si="33"/>
        <v>403.90958333333333</v>
      </c>
    </row>
    <row r="142" spans="1:27" s="10" customFormat="1">
      <c r="A142" s="18"/>
      <c r="B142" s="56">
        <f t="shared" si="34"/>
        <v>133</v>
      </c>
      <c r="C142" s="57"/>
      <c r="D142" s="13">
        <f t="shared" si="35"/>
        <v>46844</v>
      </c>
      <c r="E142" s="58">
        <f t="shared" si="36"/>
        <v>148970.72507706983</v>
      </c>
      <c r="F142" s="59"/>
      <c r="G142" s="58">
        <f t="shared" si="31"/>
        <v>1003.3128644487806</v>
      </c>
      <c r="H142" s="59"/>
      <c r="I142" s="14">
        <f t="shared" si="32"/>
        <v>553.29713244513209</v>
      </c>
      <c r="J142" s="14">
        <f t="shared" si="37"/>
        <v>450.01573200364845</v>
      </c>
      <c r="K142" s="29">
        <f t="shared" si="38"/>
        <v>97.14</v>
      </c>
      <c r="L142" s="29">
        <f t="shared" si="39"/>
        <v>216.86</v>
      </c>
      <c r="M142" s="29">
        <f t="shared" si="40"/>
        <v>88.33</v>
      </c>
      <c r="N142" s="29">
        <f t="shared" si="41"/>
        <v>100</v>
      </c>
      <c r="O142" s="11">
        <f t="shared" si="42"/>
        <v>1505.6428644487805</v>
      </c>
      <c r="P142" s="58">
        <f t="shared" si="43"/>
        <v>148317.42794462468</v>
      </c>
      <c r="Q142" s="60"/>
      <c r="R142" s="11">
        <f t="shared" si="44"/>
        <v>402.33</v>
      </c>
      <c r="S142" s="11">
        <f t="shared" si="33"/>
        <v>403.90958333333333</v>
      </c>
    </row>
    <row r="143" spans="1:27" s="10" customFormat="1">
      <c r="A143" s="18"/>
      <c r="B143" s="56">
        <f t="shared" si="34"/>
        <v>134</v>
      </c>
      <c r="C143" s="57"/>
      <c r="D143" s="13">
        <f t="shared" si="35"/>
        <v>46874</v>
      </c>
      <c r="E143" s="58">
        <f t="shared" si="36"/>
        <v>148317.42794462468</v>
      </c>
      <c r="F143" s="59"/>
      <c r="G143" s="58">
        <f t="shared" si="31"/>
        <v>1003.3128644487806</v>
      </c>
      <c r="H143" s="59"/>
      <c r="I143" s="14">
        <f t="shared" si="32"/>
        <v>555.2706341993935</v>
      </c>
      <c r="J143" s="14">
        <f t="shared" si="37"/>
        <v>448.04223024938705</v>
      </c>
      <c r="K143" s="29">
        <f t="shared" si="38"/>
        <v>97.14</v>
      </c>
      <c r="L143" s="29">
        <f t="shared" si="39"/>
        <v>216.86</v>
      </c>
      <c r="M143" s="29">
        <f t="shared" si="40"/>
        <v>88.33</v>
      </c>
      <c r="N143" s="29">
        <f t="shared" si="41"/>
        <v>100</v>
      </c>
      <c r="O143" s="11">
        <f t="shared" si="42"/>
        <v>1505.6428644487805</v>
      </c>
      <c r="P143" s="58">
        <f t="shared" si="43"/>
        <v>147662.15731042527</v>
      </c>
      <c r="Q143" s="60"/>
      <c r="R143" s="11">
        <f t="shared" si="44"/>
        <v>402.33</v>
      </c>
      <c r="S143" s="11">
        <f t="shared" si="33"/>
        <v>403.90958333333333</v>
      </c>
    </row>
    <row r="144" spans="1:27" s="10" customFormat="1">
      <c r="A144" s="18"/>
      <c r="B144" s="56">
        <f t="shared" si="34"/>
        <v>135</v>
      </c>
      <c r="C144" s="57"/>
      <c r="D144" s="13">
        <f t="shared" si="35"/>
        <v>46905</v>
      </c>
      <c r="E144" s="58">
        <f t="shared" si="36"/>
        <v>147662.15731042527</v>
      </c>
      <c r="F144" s="59"/>
      <c r="G144" s="58">
        <f t="shared" si="31"/>
        <v>1003.3128644487806</v>
      </c>
      <c r="H144" s="59"/>
      <c r="I144" s="14">
        <f t="shared" si="32"/>
        <v>557.25009757353769</v>
      </c>
      <c r="J144" s="14">
        <f t="shared" si="37"/>
        <v>446.06276687524297</v>
      </c>
      <c r="K144" s="29">
        <f t="shared" si="38"/>
        <v>97.14</v>
      </c>
      <c r="L144" s="29">
        <f t="shared" si="39"/>
        <v>216.86</v>
      </c>
      <c r="M144" s="29">
        <f t="shared" si="40"/>
        <v>88.33</v>
      </c>
      <c r="N144" s="29">
        <f t="shared" si="41"/>
        <v>100</v>
      </c>
      <c r="O144" s="11">
        <f t="shared" si="42"/>
        <v>1505.6428644487805</v>
      </c>
      <c r="P144" s="58">
        <f t="shared" si="43"/>
        <v>147004.90721285171</v>
      </c>
      <c r="Q144" s="60"/>
      <c r="R144" s="11">
        <f t="shared" si="44"/>
        <v>402.33</v>
      </c>
      <c r="S144" s="11">
        <f t="shared" si="33"/>
        <v>403.90958333333333</v>
      </c>
    </row>
    <row r="145" spans="1:19" s="10" customFormat="1">
      <c r="A145" s="18"/>
      <c r="B145" s="56">
        <f t="shared" si="34"/>
        <v>136</v>
      </c>
      <c r="C145" s="57"/>
      <c r="D145" s="13">
        <f t="shared" si="35"/>
        <v>46935</v>
      </c>
      <c r="E145" s="58">
        <f t="shared" si="36"/>
        <v>147004.90721285171</v>
      </c>
      <c r="F145" s="59"/>
      <c r="G145" s="58">
        <f t="shared" si="31"/>
        <v>1003.3128644487806</v>
      </c>
      <c r="H145" s="59"/>
      <c r="I145" s="14">
        <f t="shared" si="32"/>
        <v>559.23554057662432</v>
      </c>
      <c r="J145" s="14">
        <f t="shared" si="37"/>
        <v>444.07732387215623</v>
      </c>
      <c r="K145" s="29">
        <f t="shared" si="38"/>
        <v>97.14</v>
      </c>
      <c r="L145" s="29">
        <f t="shared" si="39"/>
        <v>216.86</v>
      </c>
      <c r="M145" s="29">
        <f t="shared" si="40"/>
        <v>88.33</v>
      </c>
      <c r="N145" s="29">
        <f t="shared" si="41"/>
        <v>100</v>
      </c>
      <c r="O145" s="11">
        <f t="shared" si="42"/>
        <v>1505.6428644487805</v>
      </c>
      <c r="P145" s="58">
        <f t="shared" si="43"/>
        <v>146345.67167227506</v>
      </c>
      <c r="Q145" s="60"/>
      <c r="R145" s="11">
        <f t="shared" si="44"/>
        <v>402.33</v>
      </c>
      <c r="S145" s="11">
        <f t="shared" si="33"/>
        <v>403.90958333333333</v>
      </c>
    </row>
    <row r="146" spans="1:19" s="10" customFormat="1">
      <c r="A146" s="18"/>
      <c r="B146" s="56">
        <f t="shared" si="34"/>
        <v>137</v>
      </c>
      <c r="C146" s="57"/>
      <c r="D146" s="13">
        <f t="shared" si="35"/>
        <v>46966</v>
      </c>
      <c r="E146" s="58">
        <f t="shared" si="36"/>
        <v>146345.67167227506</v>
      </c>
      <c r="F146" s="59"/>
      <c r="G146" s="58">
        <f t="shared" si="31"/>
        <v>1003.3128644487806</v>
      </c>
      <c r="H146" s="59"/>
      <c r="I146" s="14">
        <f t="shared" si="32"/>
        <v>561.22698127211629</v>
      </c>
      <c r="J146" s="14">
        <f t="shared" si="37"/>
        <v>442.08588317666425</v>
      </c>
      <c r="K146" s="29">
        <f t="shared" si="38"/>
        <v>97.14</v>
      </c>
      <c r="L146" s="29">
        <f t="shared" si="39"/>
        <v>216.86</v>
      </c>
      <c r="M146" s="29">
        <f t="shared" si="40"/>
        <v>88.33</v>
      </c>
      <c r="N146" s="29">
        <f t="shared" si="41"/>
        <v>100</v>
      </c>
      <c r="O146" s="11">
        <f t="shared" si="42"/>
        <v>1505.6428644487805</v>
      </c>
      <c r="P146" s="58">
        <f t="shared" si="43"/>
        <v>145684.44469100292</v>
      </c>
      <c r="Q146" s="60"/>
      <c r="R146" s="11">
        <f t="shared" si="44"/>
        <v>402.33</v>
      </c>
      <c r="S146" s="11">
        <f t="shared" si="33"/>
        <v>403.90958333333333</v>
      </c>
    </row>
    <row r="147" spans="1:19" s="10" customFormat="1">
      <c r="A147" s="18"/>
      <c r="B147" s="56">
        <f t="shared" si="34"/>
        <v>138</v>
      </c>
      <c r="C147" s="57"/>
      <c r="D147" s="13">
        <f t="shared" si="35"/>
        <v>46997</v>
      </c>
      <c r="E147" s="58">
        <f t="shared" si="36"/>
        <v>145684.44469100292</v>
      </c>
      <c r="F147" s="59"/>
      <c r="G147" s="58">
        <f t="shared" si="31"/>
        <v>1003.3128644487806</v>
      </c>
      <c r="H147" s="59"/>
      <c r="I147" s="14">
        <f t="shared" si="32"/>
        <v>563.22443777804256</v>
      </c>
      <c r="J147" s="14">
        <f t="shared" si="37"/>
        <v>440.08842667073799</v>
      </c>
      <c r="K147" s="29">
        <f t="shared" si="38"/>
        <v>97.14</v>
      </c>
      <c r="L147" s="29">
        <f t="shared" si="39"/>
        <v>216.86</v>
      </c>
      <c r="M147" s="29">
        <f t="shared" si="40"/>
        <v>88.33</v>
      </c>
      <c r="N147" s="29">
        <f t="shared" si="41"/>
        <v>100</v>
      </c>
      <c r="O147" s="11">
        <f t="shared" si="42"/>
        <v>1505.6428644487805</v>
      </c>
      <c r="P147" s="58">
        <f t="shared" si="43"/>
        <v>145021.22025322486</v>
      </c>
      <c r="Q147" s="60"/>
      <c r="R147" s="11">
        <f t="shared" si="44"/>
        <v>402.33</v>
      </c>
      <c r="S147" s="11">
        <f t="shared" si="33"/>
        <v>403.90958333333333</v>
      </c>
    </row>
    <row r="148" spans="1:19" s="10" customFormat="1">
      <c r="A148" s="18"/>
      <c r="B148" s="56">
        <f t="shared" si="34"/>
        <v>139</v>
      </c>
      <c r="C148" s="57"/>
      <c r="D148" s="13">
        <f t="shared" si="35"/>
        <v>47027</v>
      </c>
      <c r="E148" s="58">
        <f t="shared" si="36"/>
        <v>145021.22025322486</v>
      </c>
      <c r="F148" s="59"/>
      <c r="G148" s="58">
        <f t="shared" si="31"/>
        <v>1003.3128644487806</v>
      </c>
      <c r="H148" s="59"/>
      <c r="I148" s="14">
        <f t="shared" si="32"/>
        <v>565.22792826716386</v>
      </c>
      <c r="J148" s="14">
        <f t="shared" si="37"/>
        <v>438.08493618161674</v>
      </c>
      <c r="K148" s="29">
        <f t="shared" si="38"/>
        <v>97.14</v>
      </c>
      <c r="L148" s="29">
        <f t="shared" si="39"/>
        <v>216.86</v>
      </c>
      <c r="M148" s="29">
        <f t="shared" si="40"/>
        <v>88.33</v>
      </c>
      <c r="N148" s="29">
        <f t="shared" si="41"/>
        <v>100</v>
      </c>
      <c r="O148" s="11">
        <f t="shared" si="42"/>
        <v>1505.6428644487805</v>
      </c>
      <c r="P148" s="58">
        <f t="shared" si="43"/>
        <v>144355.99232495768</v>
      </c>
      <c r="Q148" s="60"/>
      <c r="R148" s="11">
        <f t="shared" si="44"/>
        <v>402.33</v>
      </c>
      <c r="S148" s="11">
        <f t="shared" si="33"/>
        <v>403.90958333333333</v>
      </c>
    </row>
    <row r="149" spans="1:19" s="10" customFormat="1">
      <c r="A149" s="18"/>
      <c r="B149" s="56">
        <f t="shared" si="34"/>
        <v>140</v>
      </c>
      <c r="C149" s="57"/>
      <c r="D149" s="13">
        <f t="shared" si="35"/>
        <v>47058</v>
      </c>
      <c r="E149" s="58">
        <f t="shared" si="36"/>
        <v>144355.99232495768</v>
      </c>
      <c r="F149" s="59"/>
      <c r="G149" s="58">
        <f t="shared" ref="G149:G212" si="45">IF($B149="","",IF($L$3&lt;E149*(1+$F$4/$F$6),$L$3,E149*(1+$F$4/$F$6) ))</f>
        <v>1003.3128644487806</v>
      </c>
      <c r="H149" s="59"/>
      <c r="I149" s="14">
        <f t="shared" si="32"/>
        <v>567.2374709671376</v>
      </c>
      <c r="J149" s="14">
        <f t="shared" si="37"/>
        <v>436.075393481643</v>
      </c>
      <c r="K149" s="29">
        <f t="shared" si="38"/>
        <v>97.14</v>
      </c>
      <c r="L149" s="29">
        <f t="shared" si="39"/>
        <v>216.86</v>
      </c>
      <c r="M149" s="29">
        <f t="shared" si="40"/>
        <v>88.33</v>
      </c>
      <c r="N149" s="29">
        <f t="shared" si="41"/>
        <v>100</v>
      </c>
      <c r="O149" s="11">
        <f t="shared" si="42"/>
        <v>1505.6428644487805</v>
      </c>
      <c r="P149" s="58">
        <f t="shared" si="43"/>
        <v>143688.75485399051</v>
      </c>
      <c r="Q149" s="60"/>
      <c r="R149" s="11">
        <f t="shared" si="44"/>
        <v>402.33</v>
      </c>
      <c r="S149" s="11">
        <f t="shared" si="33"/>
        <v>403.90958333333333</v>
      </c>
    </row>
    <row r="150" spans="1:19" s="10" customFormat="1">
      <c r="A150" s="18"/>
      <c r="B150" s="56">
        <f t="shared" si="34"/>
        <v>141</v>
      </c>
      <c r="C150" s="57"/>
      <c r="D150" s="13">
        <f t="shared" si="35"/>
        <v>47088</v>
      </c>
      <c r="E150" s="58">
        <f t="shared" si="36"/>
        <v>143688.75485399051</v>
      </c>
      <c r="F150" s="59"/>
      <c r="G150" s="58">
        <f t="shared" si="45"/>
        <v>1003.3128644487806</v>
      </c>
      <c r="H150" s="59"/>
      <c r="I150" s="14">
        <f t="shared" si="32"/>
        <v>569.25308416068424</v>
      </c>
      <c r="J150" s="14">
        <f t="shared" si="37"/>
        <v>434.05978028809631</v>
      </c>
      <c r="K150" s="29">
        <f t="shared" si="38"/>
        <v>97.14</v>
      </c>
      <c r="L150" s="29">
        <f t="shared" si="39"/>
        <v>216.86</v>
      </c>
      <c r="M150" s="29">
        <f t="shared" si="40"/>
        <v>88.33</v>
      </c>
      <c r="N150" s="29">
        <f t="shared" si="41"/>
        <v>100</v>
      </c>
      <c r="O150" s="11">
        <f t="shared" si="42"/>
        <v>1505.6428644487805</v>
      </c>
      <c r="P150" s="58">
        <f t="shared" si="43"/>
        <v>143019.5017698298</v>
      </c>
      <c r="Q150" s="60"/>
      <c r="R150" s="11">
        <f t="shared" si="44"/>
        <v>402.33</v>
      </c>
      <c r="S150" s="11">
        <f t="shared" si="33"/>
        <v>403.90958333333333</v>
      </c>
    </row>
    <row r="151" spans="1:19" s="10" customFormat="1">
      <c r="A151" s="18"/>
      <c r="B151" s="56">
        <f t="shared" si="34"/>
        <v>142</v>
      </c>
      <c r="C151" s="57"/>
      <c r="D151" s="13">
        <f t="shared" si="35"/>
        <v>47119</v>
      </c>
      <c r="E151" s="58">
        <f t="shared" si="36"/>
        <v>143019.5017698298</v>
      </c>
      <c r="F151" s="59"/>
      <c r="G151" s="58">
        <f t="shared" si="45"/>
        <v>1003.3128644487806</v>
      </c>
      <c r="H151" s="59"/>
      <c r="I151" s="14">
        <f t="shared" si="32"/>
        <v>571.2747861857531</v>
      </c>
      <c r="J151" s="14">
        <f t="shared" si="37"/>
        <v>432.0380782630275</v>
      </c>
      <c r="K151" s="29">
        <f t="shared" si="38"/>
        <v>97.14</v>
      </c>
      <c r="L151" s="29">
        <f t="shared" si="39"/>
        <v>216.86</v>
      </c>
      <c r="M151" s="29">
        <f t="shared" si="40"/>
        <v>88.33</v>
      </c>
      <c r="N151" s="29">
        <f t="shared" si="41"/>
        <v>100</v>
      </c>
      <c r="O151" s="11">
        <f t="shared" si="42"/>
        <v>1505.6428644487805</v>
      </c>
      <c r="P151" s="58">
        <f t="shared" si="43"/>
        <v>142348.22698364404</v>
      </c>
      <c r="Q151" s="60"/>
      <c r="R151" s="11">
        <f t="shared" si="44"/>
        <v>402.33</v>
      </c>
      <c r="S151" s="11">
        <f t="shared" si="33"/>
        <v>403.90958333333333</v>
      </c>
    </row>
    <row r="152" spans="1:19" s="10" customFormat="1">
      <c r="A152" s="18"/>
      <c r="B152" s="56">
        <f t="shared" si="34"/>
        <v>143</v>
      </c>
      <c r="C152" s="57"/>
      <c r="D152" s="13">
        <f t="shared" si="35"/>
        <v>47150</v>
      </c>
      <c r="E152" s="58">
        <f t="shared" si="36"/>
        <v>142348.22698364404</v>
      </c>
      <c r="F152" s="59"/>
      <c r="G152" s="58">
        <f t="shared" si="45"/>
        <v>1003.3128644487806</v>
      </c>
      <c r="H152" s="59"/>
      <c r="I152" s="14">
        <f t="shared" si="32"/>
        <v>573.30259543568923</v>
      </c>
      <c r="J152" s="14">
        <f t="shared" si="37"/>
        <v>430.01026901309137</v>
      </c>
      <c r="K152" s="29">
        <f t="shared" si="38"/>
        <v>97.14</v>
      </c>
      <c r="L152" s="29">
        <f t="shared" si="39"/>
        <v>216.86</v>
      </c>
      <c r="M152" s="29">
        <f t="shared" si="40"/>
        <v>88.33</v>
      </c>
      <c r="N152" s="29">
        <f t="shared" si="41"/>
        <v>100</v>
      </c>
      <c r="O152" s="11">
        <f t="shared" si="42"/>
        <v>1505.6428644487805</v>
      </c>
      <c r="P152" s="58">
        <f t="shared" si="43"/>
        <v>141674.92438820834</v>
      </c>
      <c r="Q152" s="60"/>
      <c r="R152" s="11">
        <f t="shared" si="44"/>
        <v>402.33</v>
      </c>
      <c r="S152" s="11">
        <f t="shared" si="33"/>
        <v>403.90958333333333</v>
      </c>
    </row>
    <row r="153" spans="1:19" s="10" customFormat="1">
      <c r="A153" s="18"/>
      <c r="B153" s="56">
        <f t="shared" si="34"/>
        <v>144</v>
      </c>
      <c r="C153" s="57"/>
      <c r="D153" s="13">
        <f t="shared" si="35"/>
        <v>47178</v>
      </c>
      <c r="E153" s="58">
        <f t="shared" si="36"/>
        <v>141674.92438820834</v>
      </c>
      <c r="F153" s="59"/>
      <c r="G153" s="58">
        <f t="shared" si="45"/>
        <v>1003.3128644487806</v>
      </c>
      <c r="H153" s="59"/>
      <c r="I153" s="14">
        <f t="shared" si="32"/>
        <v>575.33653035940119</v>
      </c>
      <c r="J153" s="14">
        <f t="shared" si="37"/>
        <v>427.97633408937935</v>
      </c>
      <c r="K153" s="29">
        <f t="shared" si="38"/>
        <v>97.14</v>
      </c>
      <c r="L153" s="29">
        <f t="shared" si="39"/>
        <v>216.86</v>
      </c>
      <c r="M153" s="29">
        <f t="shared" si="40"/>
        <v>88.33</v>
      </c>
      <c r="N153" s="29">
        <f t="shared" si="41"/>
        <v>100</v>
      </c>
      <c r="O153" s="11">
        <f t="shared" si="42"/>
        <v>1505.6428644487805</v>
      </c>
      <c r="P153" s="58">
        <f t="shared" si="43"/>
        <v>140999.58785784891</v>
      </c>
      <c r="Q153" s="60"/>
      <c r="R153" s="11">
        <f t="shared" si="44"/>
        <v>402.33</v>
      </c>
      <c r="S153" s="11">
        <f t="shared" si="33"/>
        <v>403.90958333333333</v>
      </c>
    </row>
    <row r="154" spans="1:19" s="10" customFormat="1">
      <c r="A154" s="18"/>
      <c r="B154" s="56">
        <f t="shared" si="34"/>
        <v>145</v>
      </c>
      <c r="C154" s="57"/>
      <c r="D154" s="13">
        <f t="shared" si="35"/>
        <v>47209</v>
      </c>
      <c r="E154" s="58">
        <f t="shared" si="36"/>
        <v>140999.58785784891</v>
      </c>
      <c r="F154" s="59"/>
      <c r="G154" s="58">
        <f t="shared" si="45"/>
        <v>1003.3128644487806</v>
      </c>
      <c r="H154" s="59"/>
      <c r="I154" s="14">
        <f t="shared" si="32"/>
        <v>577.37660946152869</v>
      </c>
      <c r="J154" s="14">
        <f t="shared" si="37"/>
        <v>425.93625498725186</v>
      </c>
      <c r="K154" s="29">
        <f t="shared" si="38"/>
        <v>97.14</v>
      </c>
      <c r="L154" s="29">
        <f t="shared" si="39"/>
        <v>216.86</v>
      </c>
      <c r="M154" s="29">
        <f t="shared" si="40"/>
        <v>88.33</v>
      </c>
      <c r="N154" s="29">
        <f t="shared" si="41"/>
        <v>100</v>
      </c>
      <c r="O154" s="11">
        <f t="shared" si="42"/>
        <v>1505.6428644487805</v>
      </c>
      <c r="P154" s="58">
        <f t="shared" si="43"/>
        <v>140322.21124838735</v>
      </c>
      <c r="Q154" s="60"/>
      <c r="R154" s="11">
        <f t="shared" si="44"/>
        <v>402.33</v>
      </c>
      <c r="S154" s="11">
        <f t="shared" si="33"/>
        <v>403.90958333333333</v>
      </c>
    </row>
    <row r="155" spans="1:19" s="10" customFormat="1">
      <c r="A155" s="18"/>
      <c r="B155" s="56">
        <f t="shared" si="34"/>
        <v>146</v>
      </c>
      <c r="C155" s="57"/>
      <c r="D155" s="13">
        <f t="shared" si="35"/>
        <v>47239</v>
      </c>
      <c r="E155" s="58">
        <f t="shared" si="36"/>
        <v>140322.21124838735</v>
      </c>
      <c r="F155" s="59"/>
      <c r="G155" s="58">
        <f t="shared" si="45"/>
        <v>1003.3128644487806</v>
      </c>
      <c r="H155" s="59"/>
      <c r="I155" s="14">
        <f t="shared" si="32"/>
        <v>579.42285130261052</v>
      </c>
      <c r="J155" s="14">
        <f t="shared" si="37"/>
        <v>423.89001314617008</v>
      </c>
      <c r="K155" s="29">
        <f t="shared" si="38"/>
        <v>97.14</v>
      </c>
      <c r="L155" s="29">
        <f t="shared" si="39"/>
        <v>216.86</v>
      </c>
      <c r="M155" s="29">
        <f t="shared" si="40"/>
        <v>88.33</v>
      </c>
      <c r="N155" s="29">
        <f t="shared" si="41"/>
        <v>100</v>
      </c>
      <c r="O155" s="11">
        <f t="shared" si="42"/>
        <v>1505.6428644487805</v>
      </c>
      <c r="P155" s="58">
        <f t="shared" si="43"/>
        <v>139642.78839708472</v>
      </c>
      <c r="Q155" s="60"/>
      <c r="R155" s="11">
        <f t="shared" si="44"/>
        <v>402.33</v>
      </c>
      <c r="S155" s="11">
        <f t="shared" si="33"/>
        <v>403.90958333333333</v>
      </c>
    </row>
    <row r="156" spans="1:19" s="10" customFormat="1">
      <c r="A156" s="18"/>
      <c r="B156" s="56">
        <f t="shared" si="34"/>
        <v>147</v>
      </c>
      <c r="C156" s="57"/>
      <c r="D156" s="13">
        <f t="shared" si="35"/>
        <v>47270</v>
      </c>
      <c r="E156" s="58">
        <f t="shared" si="36"/>
        <v>139642.78839708472</v>
      </c>
      <c r="F156" s="59"/>
      <c r="G156" s="58">
        <f t="shared" si="45"/>
        <v>1003.3128644487806</v>
      </c>
      <c r="H156" s="59"/>
      <c r="I156" s="14">
        <f t="shared" si="32"/>
        <v>581.47527449925383</v>
      </c>
      <c r="J156" s="14">
        <f t="shared" si="37"/>
        <v>421.83758994952672</v>
      </c>
      <c r="K156" s="29">
        <f t="shared" si="38"/>
        <v>97.14</v>
      </c>
      <c r="L156" s="29">
        <f t="shared" si="39"/>
        <v>216.86</v>
      </c>
      <c r="M156" s="29">
        <f t="shared" si="40"/>
        <v>88.33</v>
      </c>
      <c r="N156" s="29">
        <f t="shared" si="41"/>
        <v>100</v>
      </c>
      <c r="O156" s="11">
        <f t="shared" si="42"/>
        <v>1505.6428644487805</v>
      </c>
      <c r="P156" s="58">
        <f t="shared" si="43"/>
        <v>138961.31312258544</v>
      </c>
      <c r="Q156" s="60"/>
      <c r="R156" s="11">
        <f t="shared" si="44"/>
        <v>402.33</v>
      </c>
      <c r="S156" s="11">
        <f t="shared" si="33"/>
        <v>403.90958333333333</v>
      </c>
    </row>
    <row r="157" spans="1:19" s="10" customFormat="1">
      <c r="A157" s="18"/>
      <c r="B157" s="56">
        <f t="shared" si="34"/>
        <v>148</v>
      </c>
      <c r="C157" s="57"/>
      <c r="D157" s="13">
        <f t="shared" si="35"/>
        <v>47300</v>
      </c>
      <c r="E157" s="58">
        <f t="shared" si="36"/>
        <v>138961.31312258544</v>
      </c>
      <c r="F157" s="59"/>
      <c r="G157" s="58">
        <f t="shared" si="45"/>
        <v>1003.3128644487806</v>
      </c>
      <c r="H157" s="59"/>
      <c r="I157" s="14">
        <f t="shared" si="32"/>
        <v>583.53389772430387</v>
      </c>
      <c r="J157" s="14">
        <f t="shared" si="37"/>
        <v>419.77896672447679</v>
      </c>
      <c r="K157" s="29">
        <f t="shared" si="38"/>
        <v>97.14</v>
      </c>
      <c r="L157" s="29">
        <f t="shared" si="39"/>
        <v>216.86</v>
      </c>
      <c r="M157" s="29">
        <f t="shared" si="40"/>
        <v>88.33</v>
      </c>
      <c r="N157" s="29">
        <f t="shared" si="41"/>
        <v>100</v>
      </c>
      <c r="O157" s="11">
        <f t="shared" si="42"/>
        <v>1505.6428644487805</v>
      </c>
      <c r="P157" s="58">
        <f t="shared" si="43"/>
        <v>138277.77922486112</v>
      </c>
      <c r="Q157" s="60"/>
      <c r="R157" s="11">
        <f t="shared" si="44"/>
        <v>402.33</v>
      </c>
      <c r="S157" s="11">
        <f t="shared" si="33"/>
        <v>403.90958333333333</v>
      </c>
    </row>
    <row r="158" spans="1:19" s="10" customFormat="1">
      <c r="A158" s="18"/>
      <c r="B158" s="56">
        <f t="shared" si="34"/>
        <v>149</v>
      </c>
      <c r="C158" s="57"/>
      <c r="D158" s="13">
        <f t="shared" si="35"/>
        <v>47331</v>
      </c>
      <c r="E158" s="58">
        <f t="shared" si="36"/>
        <v>138277.77922486112</v>
      </c>
      <c r="F158" s="59"/>
      <c r="G158" s="58">
        <f t="shared" si="45"/>
        <v>1003.3128644487806</v>
      </c>
      <c r="H158" s="59"/>
      <c r="I158" s="14">
        <f t="shared" si="32"/>
        <v>585.59873970701256</v>
      </c>
      <c r="J158" s="14">
        <f t="shared" si="37"/>
        <v>417.71412474176799</v>
      </c>
      <c r="K158" s="29">
        <f t="shared" si="38"/>
        <v>97.14</v>
      </c>
      <c r="L158" s="29">
        <f t="shared" si="39"/>
        <v>216.86</v>
      </c>
      <c r="M158" s="29">
        <f t="shared" si="40"/>
        <v>88.33</v>
      </c>
      <c r="N158" s="29">
        <f t="shared" si="41"/>
        <v>100</v>
      </c>
      <c r="O158" s="11">
        <f t="shared" si="42"/>
        <v>1505.6428644487805</v>
      </c>
      <c r="P158" s="58">
        <f t="shared" si="43"/>
        <v>137592.18048515409</v>
      </c>
      <c r="Q158" s="60"/>
      <c r="R158" s="11">
        <f t="shared" si="44"/>
        <v>402.33</v>
      </c>
      <c r="S158" s="11">
        <f t="shared" si="33"/>
        <v>403.90958333333333</v>
      </c>
    </row>
    <row r="159" spans="1:19" s="10" customFormat="1">
      <c r="A159" s="18"/>
      <c r="B159" s="56">
        <f t="shared" si="34"/>
        <v>150</v>
      </c>
      <c r="C159" s="57"/>
      <c r="D159" s="13">
        <f t="shared" si="35"/>
        <v>47362</v>
      </c>
      <c r="E159" s="58">
        <f t="shared" si="36"/>
        <v>137592.18048515409</v>
      </c>
      <c r="F159" s="59"/>
      <c r="G159" s="58">
        <f t="shared" si="45"/>
        <v>1003.3128644487806</v>
      </c>
      <c r="H159" s="59"/>
      <c r="I159" s="14">
        <f t="shared" si="32"/>
        <v>587.669819233211</v>
      </c>
      <c r="J159" s="14">
        <f t="shared" si="37"/>
        <v>415.6430452155696</v>
      </c>
      <c r="K159" s="29">
        <f t="shared" si="38"/>
        <v>97.14</v>
      </c>
      <c r="L159" s="29">
        <f t="shared" si="39"/>
        <v>216.86</v>
      </c>
      <c r="M159" s="29">
        <f t="shared" si="40"/>
        <v>88.33</v>
      </c>
      <c r="N159" s="29">
        <f t="shared" si="41"/>
        <v>100</v>
      </c>
      <c r="O159" s="11">
        <f t="shared" si="42"/>
        <v>1505.6428644487805</v>
      </c>
      <c r="P159" s="58">
        <f t="shared" si="43"/>
        <v>136904.51066592085</v>
      </c>
      <c r="Q159" s="60"/>
      <c r="R159" s="11">
        <f t="shared" si="44"/>
        <v>402.33</v>
      </c>
      <c r="S159" s="11">
        <f t="shared" si="33"/>
        <v>403.90958333333333</v>
      </c>
    </row>
    <row r="160" spans="1:19" s="10" customFormat="1">
      <c r="A160" s="18"/>
      <c r="B160" s="56">
        <f t="shared" si="34"/>
        <v>151</v>
      </c>
      <c r="C160" s="57"/>
      <c r="D160" s="13">
        <f t="shared" si="35"/>
        <v>47392</v>
      </c>
      <c r="E160" s="58">
        <f t="shared" si="36"/>
        <v>136904.51066592085</v>
      </c>
      <c r="F160" s="59"/>
      <c r="G160" s="58">
        <f t="shared" si="45"/>
        <v>1003.3128644487806</v>
      </c>
      <c r="H160" s="59"/>
      <c r="I160" s="14">
        <f t="shared" si="32"/>
        <v>589.74715514547802</v>
      </c>
      <c r="J160" s="14">
        <f t="shared" si="37"/>
        <v>413.56570930330258</v>
      </c>
      <c r="K160" s="29">
        <f t="shared" si="38"/>
        <v>97.14</v>
      </c>
      <c r="L160" s="29">
        <f t="shared" si="39"/>
        <v>216.86</v>
      </c>
      <c r="M160" s="29">
        <f t="shared" si="40"/>
        <v>88.33</v>
      </c>
      <c r="N160" s="29">
        <f t="shared" si="41"/>
        <v>100</v>
      </c>
      <c r="O160" s="11">
        <f t="shared" si="42"/>
        <v>1505.6428644487805</v>
      </c>
      <c r="P160" s="58">
        <f t="shared" si="43"/>
        <v>136214.76351077534</v>
      </c>
      <c r="Q160" s="60"/>
      <c r="R160" s="11">
        <f t="shared" si="44"/>
        <v>402.33</v>
      </c>
      <c r="S160" s="11">
        <f t="shared" si="33"/>
        <v>403.90958333333333</v>
      </c>
    </row>
    <row r="161" spans="1:19" s="10" customFormat="1">
      <c r="A161" s="18"/>
      <c r="B161" s="56">
        <f t="shared" si="34"/>
        <v>152</v>
      </c>
      <c r="C161" s="57"/>
      <c r="D161" s="13">
        <f t="shared" si="35"/>
        <v>47423</v>
      </c>
      <c r="E161" s="58">
        <f t="shared" si="36"/>
        <v>136214.76351077534</v>
      </c>
      <c r="F161" s="59"/>
      <c r="G161" s="58">
        <f t="shared" si="45"/>
        <v>1003.3128644487806</v>
      </c>
      <c r="H161" s="59"/>
      <c r="I161" s="14">
        <f t="shared" si="32"/>
        <v>591.83076634331337</v>
      </c>
      <c r="J161" s="14">
        <f t="shared" si="37"/>
        <v>411.48209810546717</v>
      </c>
      <c r="K161" s="29">
        <f t="shared" si="38"/>
        <v>97.14</v>
      </c>
      <c r="L161" s="29">
        <f t="shared" si="39"/>
        <v>216.86</v>
      </c>
      <c r="M161" s="29">
        <f t="shared" si="40"/>
        <v>88.33</v>
      </c>
      <c r="N161" s="29">
        <f t="shared" si="41"/>
        <v>100</v>
      </c>
      <c r="O161" s="11">
        <f t="shared" si="42"/>
        <v>1505.6428644487805</v>
      </c>
      <c r="P161" s="58">
        <f t="shared" si="43"/>
        <v>135522.93274443201</v>
      </c>
      <c r="Q161" s="60"/>
      <c r="R161" s="11">
        <f t="shared" si="44"/>
        <v>402.33</v>
      </c>
      <c r="S161" s="11">
        <f t="shared" si="33"/>
        <v>403.90958333333333</v>
      </c>
    </row>
    <row r="162" spans="1:19" s="10" customFormat="1">
      <c r="A162" s="18"/>
      <c r="B162" s="56">
        <f t="shared" si="34"/>
        <v>153</v>
      </c>
      <c r="C162" s="57"/>
      <c r="D162" s="13">
        <f t="shared" si="35"/>
        <v>47453</v>
      </c>
      <c r="E162" s="58">
        <f t="shared" si="36"/>
        <v>135522.93274443201</v>
      </c>
      <c r="F162" s="59"/>
      <c r="G162" s="58">
        <f t="shared" si="45"/>
        <v>1003.3128644487806</v>
      </c>
      <c r="H162" s="59"/>
      <c r="I162" s="14">
        <f t="shared" si="32"/>
        <v>593.92067178330899</v>
      </c>
      <c r="J162" s="14">
        <f t="shared" si="37"/>
        <v>409.39219266547167</v>
      </c>
      <c r="K162" s="29">
        <f t="shared" si="38"/>
        <v>97.14</v>
      </c>
      <c r="L162" s="29">
        <f t="shared" si="39"/>
        <v>216.86</v>
      </c>
      <c r="M162" s="29">
        <f t="shared" si="40"/>
        <v>88.33</v>
      </c>
      <c r="N162" s="29">
        <f t="shared" si="41"/>
        <v>100</v>
      </c>
      <c r="O162" s="11">
        <f t="shared" si="42"/>
        <v>1505.6428644487805</v>
      </c>
      <c r="P162" s="58">
        <f t="shared" si="43"/>
        <v>134829.01207264868</v>
      </c>
      <c r="Q162" s="60"/>
      <c r="R162" s="11">
        <f t="shared" si="44"/>
        <v>402.33</v>
      </c>
      <c r="S162" s="11">
        <f t="shared" si="33"/>
        <v>403.90958333333333</v>
      </c>
    </row>
    <row r="163" spans="1:19" s="10" customFormat="1">
      <c r="A163" s="18"/>
      <c r="B163" s="56">
        <f t="shared" si="34"/>
        <v>154</v>
      </c>
      <c r="C163" s="57"/>
      <c r="D163" s="13">
        <f t="shared" si="35"/>
        <v>47484</v>
      </c>
      <c r="E163" s="58">
        <f t="shared" si="36"/>
        <v>134829.01207264868</v>
      </c>
      <c r="F163" s="59"/>
      <c r="G163" s="58">
        <f t="shared" si="45"/>
        <v>1003.3128644487806</v>
      </c>
      <c r="H163" s="59"/>
      <c r="I163" s="14">
        <f t="shared" si="32"/>
        <v>596.01689047932109</v>
      </c>
      <c r="J163" s="14">
        <f t="shared" si="37"/>
        <v>407.29597396945951</v>
      </c>
      <c r="K163" s="29">
        <f t="shared" si="38"/>
        <v>97.14</v>
      </c>
      <c r="L163" s="29">
        <f t="shared" si="39"/>
        <v>216.86</v>
      </c>
      <c r="M163" s="29">
        <f t="shared" si="40"/>
        <v>88.33</v>
      </c>
      <c r="N163" s="29">
        <f t="shared" si="41"/>
        <v>100</v>
      </c>
      <c r="O163" s="11">
        <f t="shared" si="42"/>
        <v>1505.6428644487805</v>
      </c>
      <c r="P163" s="58">
        <f t="shared" si="43"/>
        <v>134132.99518216934</v>
      </c>
      <c r="Q163" s="60"/>
      <c r="R163" s="11">
        <f t="shared" si="44"/>
        <v>402.33</v>
      </c>
      <c r="S163" s="11">
        <f t="shared" si="33"/>
        <v>403.90958333333333</v>
      </c>
    </row>
    <row r="164" spans="1:19" s="10" customFormat="1">
      <c r="A164" s="18"/>
      <c r="B164" s="56">
        <f t="shared" si="34"/>
        <v>155</v>
      </c>
      <c r="C164" s="57"/>
      <c r="D164" s="13">
        <f t="shared" si="35"/>
        <v>47515</v>
      </c>
      <c r="E164" s="58">
        <f t="shared" si="36"/>
        <v>134132.99518216934</v>
      </c>
      <c r="F164" s="59"/>
      <c r="G164" s="58">
        <f t="shared" si="45"/>
        <v>1003.3128644487806</v>
      </c>
      <c r="H164" s="59"/>
      <c r="I164" s="14">
        <f t="shared" si="32"/>
        <v>598.11944150264412</v>
      </c>
      <c r="J164" s="14">
        <f t="shared" si="37"/>
        <v>405.19342294613654</v>
      </c>
      <c r="K164" s="29">
        <f t="shared" si="38"/>
        <v>97.14</v>
      </c>
      <c r="L164" s="29">
        <f t="shared" si="39"/>
        <v>216.86</v>
      </c>
      <c r="M164" s="29">
        <f t="shared" si="40"/>
        <v>88.33</v>
      </c>
      <c r="N164" s="29">
        <f t="shared" si="41"/>
        <v>100</v>
      </c>
      <c r="O164" s="11">
        <f t="shared" si="42"/>
        <v>1505.6428644487805</v>
      </c>
      <c r="P164" s="58">
        <f t="shared" si="43"/>
        <v>133434.87574066667</v>
      </c>
      <c r="Q164" s="60"/>
      <c r="R164" s="11">
        <f t="shared" si="44"/>
        <v>402.33</v>
      </c>
      <c r="S164" s="11">
        <f t="shared" si="33"/>
        <v>403.90958333333333</v>
      </c>
    </row>
    <row r="165" spans="1:19" s="10" customFormat="1">
      <c r="A165" s="18"/>
      <c r="B165" s="56">
        <f t="shared" si="34"/>
        <v>156</v>
      </c>
      <c r="C165" s="57"/>
      <c r="D165" s="13">
        <f t="shared" si="35"/>
        <v>47543</v>
      </c>
      <c r="E165" s="58">
        <f t="shared" si="36"/>
        <v>133434.87574066667</v>
      </c>
      <c r="F165" s="59"/>
      <c r="G165" s="58">
        <f t="shared" si="45"/>
        <v>1003.3128644487806</v>
      </c>
      <c r="H165" s="59"/>
      <c r="I165" s="14">
        <f t="shared" si="32"/>
        <v>600.22834398218333</v>
      </c>
      <c r="J165" s="14">
        <f t="shared" si="37"/>
        <v>403.08452046659721</v>
      </c>
      <c r="K165" s="29">
        <f t="shared" si="38"/>
        <v>97.14</v>
      </c>
      <c r="L165" s="29">
        <f t="shared" si="39"/>
        <v>216.86</v>
      </c>
      <c r="M165" s="29">
        <f t="shared" si="40"/>
        <v>88.33</v>
      </c>
      <c r="N165" s="29">
        <f t="shared" si="41"/>
        <v>100</v>
      </c>
      <c r="O165" s="11">
        <f t="shared" si="42"/>
        <v>1505.6428644487805</v>
      </c>
      <c r="P165" s="58">
        <f t="shared" si="43"/>
        <v>132734.64739668448</v>
      </c>
      <c r="Q165" s="60"/>
      <c r="R165" s="11">
        <f t="shared" si="44"/>
        <v>402.33</v>
      </c>
      <c r="S165" s="11">
        <f t="shared" si="33"/>
        <v>403.90958333333333</v>
      </c>
    </row>
    <row r="166" spans="1:19" s="10" customFormat="1">
      <c r="A166" s="18"/>
      <c r="B166" s="56">
        <f t="shared" si="34"/>
        <v>157</v>
      </c>
      <c r="C166" s="57"/>
      <c r="D166" s="13">
        <f t="shared" si="35"/>
        <v>47574</v>
      </c>
      <c r="E166" s="58">
        <f t="shared" si="36"/>
        <v>132734.64739668448</v>
      </c>
      <c r="F166" s="59"/>
      <c r="G166" s="58">
        <f t="shared" si="45"/>
        <v>1003.3128644487806</v>
      </c>
      <c r="H166" s="59"/>
      <c r="I166" s="14">
        <f t="shared" si="32"/>
        <v>602.34361710462963</v>
      </c>
      <c r="J166" s="14">
        <f t="shared" si="37"/>
        <v>400.96924734415097</v>
      </c>
      <c r="K166" s="29">
        <f t="shared" si="38"/>
        <v>97.14</v>
      </c>
      <c r="L166" s="29">
        <f t="shared" si="39"/>
        <v>216.86</v>
      </c>
      <c r="M166" s="29">
        <f t="shared" si="40"/>
        <v>88.33</v>
      </c>
      <c r="N166" s="29">
        <f t="shared" si="41"/>
        <v>100</v>
      </c>
      <c r="O166" s="11">
        <f t="shared" si="42"/>
        <v>1505.6428644487805</v>
      </c>
      <c r="P166" s="58">
        <f t="shared" si="43"/>
        <v>132032.30377957984</v>
      </c>
      <c r="Q166" s="60"/>
      <c r="R166" s="11">
        <f t="shared" si="44"/>
        <v>402.33</v>
      </c>
      <c r="S166" s="11">
        <f t="shared" si="33"/>
        <v>403.90958333333333</v>
      </c>
    </row>
    <row r="167" spans="1:19" s="10" customFormat="1">
      <c r="A167" s="18"/>
      <c r="B167" s="56">
        <f t="shared" si="34"/>
        <v>158</v>
      </c>
      <c r="C167" s="57"/>
      <c r="D167" s="13">
        <f t="shared" si="35"/>
        <v>47604</v>
      </c>
      <c r="E167" s="58">
        <f t="shared" si="36"/>
        <v>132032.30377957984</v>
      </c>
      <c r="F167" s="59"/>
      <c r="G167" s="58">
        <f t="shared" si="45"/>
        <v>1003.3128644487806</v>
      </c>
      <c r="H167" s="59"/>
      <c r="I167" s="14">
        <f t="shared" si="32"/>
        <v>604.46528011463329</v>
      </c>
      <c r="J167" s="14">
        <f t="shared" si="37"/>
        <v>398.84758433414737</v>
      </c>
      <c r="K167" s="29">
        <f t="shared" si="38"/>
        <v>97.14</v>
      </c>
      <c r="L167" s="29">
        <f t="shared" si="39"/>
        <v>216.86</v>
      </c>
      <c r="M167" s="29">
        <f t="shared" si="40"/>
        <v>88.33</v>
      </c>
      <c r="N167" s="29">
        <f t="shared" si="41"/>
        <v>100</v>
      </c>
      <c r="O167" s="11">
        <f t="shared" si="42"/>
        <v>1505.6428644487805</v>
      </c>
      <c r="P167" s="58">
        <f t="shared" si="43"/>
        <v>131327.8384994652</v>
      </c>
      <c r="Q167" s="60"/>
      <c r="R167" s="11">
        <f t="shared" si="44"/>
        <v>402.33</v>
      </c>
      <c r="S167" s="11">
        <f t="shared" si="33"/>
        <v>403.90958333333333</v>
      </c>
    </row>
    <row r="168" spans="1:19" s="10" customFormat="1">
      <c r="A168" s="18"/>
      <c r="B168" s="56">
        <f t="shared" si="34"/>
        <v>159</v>
      </c>
      <c r="C168" s="57"/>
      <c r="D168" s="13">
        <f t="shared" si="35"/>
        <v>47635</v>
      </c>
      <c r="E168" s="58">
        <f t="shared" si="36"/>
        <v>131327.8384994652</v>
      </c>
      <c r="F168" s="59"/>
      <c r="G168" s="58">
        <f t="shared" si="45"/>
        <v>1003.3128644487806</v>
      </c>
      <c r="H168" s="59"/>
      <c r="I168" s="14">
        <f t="shared" si="32"/>
        <v>606.59335231497948</v>
      </c>
      <c r="J168" s="14">
        <f t="shared" si="37"/>
        <v>396.71951213380112</v>
      </c>
      <c r="K168" s="29">
        <f t="shared" si="38"/>
        <v>97.14</v>
      </c>
      <c r="L168" s="29">
        <f t="shared" si="39"/>
        <v>216.86</v>
      </c>
      <c r="M168" s="29">
        <f t="shared" si="40"/>
        <v>88.33</v>
      </c>
      <c r="N168" s="29">
        <f t="shared" si="41"/>
        <v>100</v>
      </c>
      <c r="O168" s="11">
        <f t="shared" si="42"/>
        <v>1505.6428644487805</v>
      </c>
      <c r="P168" s="58">
        <f t="shared" si="43"/>
        <v>130621.24514715021</v>
      </c>
      <c r="Q168" s="60"/>
      <c r="R168" s="11">
        <f t="shared" si="44"/>
        <v>402.33</v>
      </c>
      <c r="S168" s="11">
        <f t="shared" si="33"/>
        <v>403.90958333333333</v>
      </c>
    </row>
    <row r="169" spans="1:19" s="10" customFormat="1">
      <c r="A169" s="18"/>
      <c r="B169" s="56">
        <f t="shared" si="34"/>
        <v>160</v>
      </c>
      <c r="C169" s="57"/>
      <c r="D169" s="13">
        <f t="shared" si="35"/>
        <v>47665</v>
      </c>
      <c r="E169" s="58">
        <f t="shared" si="36"/>
        <v>130621.24514715021</v>
      </c>
      <c r="F169" s="59"/>
      <c r="G169" s="58">
        <f t="shared" si="45"/>
        <v>1003.3128644487806</v>
      </c>
      <c r="H169" s="59"/>
      <c r="I169" s="14">
        <f t="shared" si="32"/>
        <v>608.72785306676428</v>
      </c>
      <c r="J169" s="14">
        <f t="shared" si="37"/>
        <v>394.58501138201626</v>
      </c>
      <c r="K169" s="29">
        <f t="shared" si="38"/>
        <v>97.14</v>
      </c>
      <c r="L169" s="29">
        <f t="shared" si="39"/>
        <v>216.86</v>
      </c>
      <c r="M169" s="29">
        <f t="shared" si="40"/>
        <v>88.33</v>
      </c>
      <c r="N169" s="29">
        <f t="shared" si="41"/>
        <v>100</v>
      </c>
      <c r="O169" s="11">
        <f t="shared" si="42"/>
        <v>1505.6428644487805</v>
      </c>
      <c r="P169" s="58">
        <f t="shared" si="43"/>
        <v>129912.51729408343</v>
      </c>
      <c r="Q169" s="60"/>
      <c r="R169" s="11">
        <f t="shared" si="44"/>
        <v>402.33</v>
      </c>
      <c r="S169" s="11">
        <f t="shared" si="33"/>
        <v>403.90958333333333</v>
      </c>
    </row>
    <row r="170" spans="1:19" s="10" customFormat="1">
      <c r="A170" s="18"/>
      <c r="B170" s="56">
        <f t="shared" si="34"/>
        <v>161</v>
      </c>
      <c r="C170" s="57"/>
      <c r="D170" s="13">
        <f t="shared" si="35"/>
        <v>47696</v>
      </c>
      <c r="E170" s="58">
        <f t="shared" si="36"/>
        <v>129912.51729408343</v>
      </c>
      <c r="F170" s="59"/>
      <c r="G170" s="58">
        <f t="shared" si="45"/>
        <v>1003.3128644487806</v>
      </c>
      <c r="H170" s="59"/>
      <c r="I170" s="14">
        <f t="shared" si="32"/>
        <v>610.86880178957017</v>
      </c>
      <c r="J170" s="14">
        <f t="shared" si="37"/>
        <v>392.44406265921037</v>
      </c>
      <c r="K170" s="29">
        <f t="shared" si="38"/>
        <v>97.14</v>
      </c>
      <c r="L170" s="29">
        <f t="shared" si="39"/>
        <v>216.86</v>
      </c>
      <c r="M170" s="29">
        <f t="shared" si="40"/>
        <v>88.33</v>
      </c>
      <c r="N170" s="29">
        <f t="shared" si="41"/>
        <v>100</v>
      </c>
      <c r="O170" s="11">
        <f t="shared" si="42"/>
        <v>1505.6428644487805</v>
      </c>
      <c r="P170" s="58">
        <f t="shared" si="43"/>
        <v>129201.64849229384</v>
      </c>
      <c r="Q170" s="60"/>
      <c r="R170" s="11">
        <f t="shared" si="44"/>
        <v>402.33</v>
      </c>
      <c r="S170" s="11">
        <f t="shared" si="33"/>
        <v>403.90958333333333</v>
      </c>
    </row>
    <row r="171" spans="1:19" s="10" customFormat="1">
      <c r="A171" s="18"/>
      <c r="B171" s="56">
        <f t="shared" si="34"/>
        <v>162</v>
      </c>
      <c r="C171" s="57"/>
      <c r="D171" s="13">
        <f t="shared" si="35"/>
        <v>47727</v>
      </c>
      <c r="E171" s="58">
        <f t="shared" si="36"/>
        <v>129201.64849229384</v>
      </c>
      <c r="F171" s="59"/>
      <c r="G171" s="58">
        <f t="shared" si="45"/>
        <v>1003.3128644487806</v>
      </c>
      <c r="H171" s="59"/>
      <c r="I171" s="14">
        <f t="shared" si="32"/>
        <v>613.01621796164295</v>
      </c>
      <c r="J171" s="14">
        <f t="shared" si="37"/>
        <v>390.29664648713765</v>
      </c>
      <c r="K171" s="29">
        <f t="shared" si="38"/>
        <v>97.14</v>
      </c>
      <c r="L171" s="29">
        <f t="shared" si="39"/>
        <v>216.86</v>
      </c>
      <c r="M171" s="29">
        <f t="shared" si="40"/>
        <v>88.33</v>
      </c>
      <c r="N171" s="29">
        <f t="shared" si="41"/>
        <v>100</v>
      </c>
      <c r="O171" s="11">
        <f t="shared" si="42"/>
        <v>1505.6428644487805</v>
      </c>
      <c r="P171" s="58">
        <f t="shared" si="43"/>
        <v>128488.63227433219</v>
      </c>
      <c r="Q171" s="60"/>
      <c r="R171" s="11">
        <f t="shared" si="44"/>
        <v>402.33</v>
      </c>
      <c r="S171" s="11">
        <f t="shared" si="33"/>
        <v>403.90958333333333</v>
      </c>
    </row>
    <row r="172" spans="1:19" s="10" customFormat="1">
      <c r="A172" s="18"/>
      <c r="B172" s="56">
        <f t="shared" si="34"/>
        <v>163</v>
      </c>
      <c r="C172" s="57"/>
      <c r="D172" s="13">
        <f t="shared" si="35"/>
        <v>47757</v>
      </c>
      <c r="E172" s="58">
        <f t="shared" si="36"/>
        <v>128488.63227433219</v>
      </c>
      <c r="F172" s="59"/>
      <c r="G172" s="58">
        <f t="shared" si="45"/>
        <v>1003.3128644487806</v>
      </c>
      <c r="H172" s="59"/>
      <c r="I172" s="14">
        <f t="shared" si="32"/>
        <v>615.17012112006887</v>
      </c>
      <c r="J172" s="14">
        <f t="shared" si="37"/>
        <v>388.14274332871179</v>
      </c>
      <c r="K172" s="29">
        <f t="shared" si="38"/>
        <v>97.14</v>
      </c>
      <c r="L172" s="29">
        <f t="shared" si="39"/>
        <v>216.86</v>
      </c>
      <c r="M172" s="29">
        <f t="shared" si="40"/>
        <v>88.33</v>
      </c>
      <c r="N172" s="29">
        <f t="shared" si="41"/>
        <v>100</v>
      </c>
      <c r="O172" s="11">
        <f t="shared" si="42"/>
        <v>1505.6428644487805</v>
      </c>
      <c r="P172" s="58">
        <f t="shared" si="43"/>
        <v>127773.46215321211</v>
      </c>
      <c r="Q172" s="60"/>
      <c r="R172" s="11">
        <f t="shared" si="44"/>
        <v>402.33</v>
      </c>
      <c r="S172" s="11">
        <f t="shared" si="33"/>
        <v>403.90958333333333</v>
      </c>
    </row>
    <row r="173" spans="1:19" s="10" customFormat="1">
      <c r="A173" s="18"/>
      <c r="B173" s="56">
        <f t="shared" si="34"/>
        <v>164</v>
      </c>
      <c r="C173" s="57"/>
      <c r="D173" s="13">
        <f t="shared" si="35"/>
        <v>47788</v>
      </c>
      <c r="E173" s="58">
        <f t="shared" si="36"/>
        <v>127773.46215321211</v>
      </c>
      <c r="F173" s="59"/>
      <c r="G173" s="58">
        <f t="shared" si="45"/>
        <v>1003.3128644487806</v>
      </c>
      <c r="H173" s="59"/>
      <c r="I173" s="14">
        <f t="shared" si="32"/>
        <v>617.33053086095242</v>
      </c>
      <c r="J173" s="14">
        <f t="shared" si="37"/>
        <v>385.98233358782824</v>
      </c>
      <c r="K173" s="29">
        <f t="shared" si="38"/>
        <v>97.14</v>
      </c>
      <c r="L173" s="29">
        <f t="shared" si="39"/>
        <v>216.86</v>
      </c>
      <c r="M173" s="29">
        <f t="shared" si="40"/>
        <v>88.33</v>
      </c>
      <c r="N173" s="29">
        <f t="shared" si="41"/>
        <v>100</v>
      </c>
      <c r="O173" s="11">
        <f t="shared" si="42"/>
        <v>1505.6428644487805</v>
      </c>
      <c r="P173" s="58">
        <f t="shared" si="43"/>
        <v>127056.13162235115</v>
      </c>
      <c r="Q173" s="60"/>
      <c r="R173" s="11">
        <f t="shared" si="44"/>
        <v>402.33</v>
      </c>
      <c r="S173" s="11">
        <f t="shared" si="33"/>
        <v>403.90958333333333</v>
      </c>
    </row>
    <row r="174" spans="1:19" s="10" customFormat="1">
      <c r="A174" s="18"/>
      <c r="B174" s="56">
        <f t="shared" si="34"/>
        <v>165</v>
      </c>
      <c r="C174" s="57"/>
      <c r="D174" s="13">
        <f t="shared" si="35"/>
        <v>47818</v>
      </c>
      <c r="E174" s="58">
        <f t="shared" si="36"/>
        <v>127056.13162235115</v>
      </c>
      <c r="F174" s="59"/>
      <c r="G174" s="58">
        <f t="shared" si="45"/>
        <v>1003.3128644487806</v>
      </c>
      <c r="H174" s="59"/>
      <c r="I174" s="14">
        <f t="shared" si="32"/>
        <v>619.49746683959484</v>
      </c>
      <c r="J174" s="14">
        <f t="shared" si="37"/>
        <v>383.81539760918577</v>
      </c>
      <c r="K174" s="29">
        <f t="shared" si="38"/>
        <v>97.14</v>
      </c>
      <c r="L174" s="29">
        <f t="shared" si="39"/>
        <v>216.86</v>
      </c>
      <c r="M174" s="29">
        <f t="shared" si="40"/>
        <v>88.33</v>
      </c>
      <c r="N174" s="29">
        <f t="shared" si="41"/>
        <v>100</v>
      </c>
      <c r="O174" s="11">
        <f t="shared" si="42"/>
        <v>1505.6428644487805</v>
      </c>
      <c r="P174" s="58">
        <f t="shared" si="43"/>
        <v>126336.63415551154</v>
      </c>
      <c r="Q174" s="60"/>
      <c r="R174" s="11">
        <f t="shared" si="44"/>
        <v>402.33</v>
      </c>
      <c r="S174" s="11">
        <f t="shared" si="33"/>
        <v>403.90958333333333</v>
      </c>
    </row>
    <row r="175" spans="1:19" s="10" customFormat="1">
      <c r="A175" s="18"/>
      <c r="B175" s="56">
        <f t="shared" si="34"/>
        <v>166</v>
      </c>
      <c r="C175" s="57"/>
      <c r="D175" s="13">
        <f t="shared" si="35"/>
        <v>47849</v>
      </c>
      <c r="E175" s="58">
        <f t="shared" si="36"/>
        <v>126336.63415551154</v>
      </c>
      <c r="F175" s="59"/>
      <c r="G175" s="58">
        <f t="shared" si="45"/>
        <v>1003.3128644487806</v>
      </c>
      <c r="H175" s="59"/>
      <c r="I175" s="14">
        <f t="shared" si="32"/>
        <v>621.67094877067279</v>
      </c>
      <c r="J175" s="14">
        <f t="shared" si="37"/>
        <v>381.64191567810775</v>
      </c>
      <c r="K175" s="29">
        <f t="shared" si="38"/>
        <v>97.14</v>
      </c>
      <c r="L175" s="29">
        <f t="shared" si="39"/>
        <v>216.86</v>
      </c>
      <c r="M175" s="29">
        <f t="shared" si="40"/>
        <v>88.33</v>
      </c>
      <c r="N175" s="29">
        <f t="shared" si="41"/>
        <v>100</v>
      </c>
      <c r="O175" s="11">
        <f t="shared" si="42"/>
        <v>1505.6428644487805</v>
      </c>
      <c r="P175" s="58">
        <f t="shared" si="43"/>
        <v>125614.96320674085</v>
      </c>
      <c r="Q175" s="60"/>
      <c r="R175" s="11">
        <f t="shared" si="44"/>
        <v>402.33</v>
      </c>
      <c r="S175" s="11">
        <f t="shared" si="33"/>
        <v>403.90958333333333</v>
      </c>
    </row>
    <row r="176" spans="1:19" s="10" customFormat="1">
      <c r="A176" s="18"/>
      <c r="B176" s="56">
        <f t="shared" si="34"/>
        <v>167</v>
      </c>
      <c r="C176" s="57"/>
      <c r="D176" s="13">
        <f t="shared" si="35"/>
        <v>47880</v>
      </c>
      <c r="E176" s="58">
        <f t="shared" si="36"/>
        <v>125614.96320674085</v>
      </c>
      <c r="F176" s="59"/>
      <c r="G176" s="58">
        <f t="shared" si="45"/>
        <v>1003.3128644487806</v>
      </c>
      <c r="H176" s="59"/>
      <c r="I176" s="14">
        <f t="shared" si="32"/>
        <v>623.8509964284176</v>
      </c>
      <c r="J176" s="14">
        <f t="shared" si="37"/>
        <v>379.461868020363</v>
      </c>
      <c r="K176" s="29">
        <f t="shared" si="38"/>
        <v>97.14</v>
      </c>
      <c r="L176" s="29">
        <f t="shared" si="39"/>
        <v>216.86</v>
      </c>
      <c r="M176" s="29">
        <f t="shared" si="40"/>
        <v>88.33</v>
      </c>
      <c r="N176" s="29">
        <f t="shared" si="41"/>
        <v>100</v>
      </c>
      <c r="O176" s="11">
        <f t="shared" si="42"/>
        <v>1505.6428644487805</v>
      </c>
      <c r="P176" s="58">
        <f t="shared" si="43"/>
        <v>124891.11221031242</v>
      </c>
      <c r="Q176" s="60"/>
      <c r="R176" s="11">
        <f t="shared" si="44"/>
        <v>402.33</v>
      </c>
      <c r="S176" s="11">
        <f t="shared" si="33"/>
        <v>403.90958333333333</v>
      </c>
    </row>
    <row r="177" spans="1:19" s="10" customFormat="1">
      <c r="A177" s="18"/>
      <c r="B177" s="56">
        <f t="shared" si="34"/>
        <v>168</v>
      </c>
      <c r="C177" s="57"/>
      <c r="D177" s="13">
        <f t="shared" si="35"/>
        <v>47908</v>
      </c>
      <c r="E177" s="58">
        <f t="shared" si="36"/>
        <v>124891.11221031242</v>
      </c>
      <c r="F177" s="59"/>
      <c r="G177" s="58">
        <f t="shared" si="45"/>
        <v>1003.3128644487806</v>
      </c>
      <c r="H177" s="59"/>
      <c r="I177" s="14">
        <f t="shared" si="32"/>
        <v>626.03762964679527</v>
      </c>
      <c r="J177" s="14">
        <f t="shared" si="37"/>
        <v>377.27523480198539</v>
      </c>
      <c r="K177" s="29">
        <f t="shared" si="38"/>
        <v>97.14</v>
      </c>
      <c r="L177" s="29">
        <f t="shared" si="39"/>
        <v>216.86</v>
      </c>
      <c r="M177" s="29">
        <f t="shared" si="40"/>
        <v>88.33</v>
      </c>
      <c r="N177" s="29">
        <f t="shared" si="41"/>
        <v>100</v>
      </c>
      <c r="O177" s="11">
        <f t="shared" si="42"/>
        <v>1505.6428644487805</v>
      </c>
      <c r="P177" s="58">
        <f t="shared" si="43"/>
        <v>124165.07458066562</v>
      </c>
      <c r="Q177" s="60"/>
      <c r="R177" s="11">
        <f t="shared" si="44"/>
        <v>402.33</v>
      </c>
      <c r="S177" s="11">
        <f t="shared" si="33"/>
        <v>403.90958333333333</v>
      </c>
    </row>
    <row r="178" spans="1:19" s="10" customFormat="1">
      <c r="A178" s="18"/>
      <c r="B178" s="56">
        <f t="shared" si="34"/>
        <v>169</v>
      </c>
      <c r="C178" s="57"/>
      <c r="D178" s="13">
        <f t="shared" si="35"/>
        <v>47939</v>
      </c>
      <c r="E178" s="58">
        <f t="shared" si="36"/>
        <v>124165.07458066562</v>
      </c>
      <c r="F178" s="59"/>
      <c r="G178" s="58">
        <f t="shared" si="45"/>
        <v>1003.3128644487806</v>
      </c>
      <c r="H178" s="59"/>
      <c r="I178" s="14">
        <f t="shared" si="32"/>
        <v>628.23086831968658</v>
      </c>
      <c r="J178" s="14">
        <f t="shared" si="37"/>
        <v>375.08199612909402</v>
      </c>
      <c r="K178" s="29">
        <f t="shared" si="38"/>
        <v>97.14</v>
      </c>
      <c r="L178" s="29">
        <f t="shared" si="39"/>
        <v>216.86</v>
      </c>
      <c r="M178" s="29">
        <f t="shared" si="40"/>
        <v>88.33</v>
      </c>
      <c r="N178" s="29">
        <f t="shared" si="41"/>
        <v>100</v>
      </c>
      <c r="O178" s="11">
        <f t="shared" si="42"/>
        <v>1505.6428644487805</v>
      </c>
      <c r="P178" s="58">
        <f t="shared" si="43"/>
        <v>123436.84371234593</v>
      </c>
      <c r="Q178" s="60"/>
      <c r="R178" s="11">
        <f t="shared" si="44"/>
        <v>402.33</v>
      </c>
      <c r="S178" s="11">
        <f t="shared" si="33"/>
        <v>403.90958333333333</v>
      </c>
    </row>
    <row r="179" spans="1:19" s="10" customFormat="1">
      <c r="A179" s="18"/>
      <c r="B179" s="56">
        <f t="shared" si="34"/>
        <v>170</v>
      </c>
      <c r="C179" s="57"/>
      <c r="D179" s="13">
        <f t="shared" si="35"/>
        <v>47969</v>
      </c>
      <c r="E179" s="58">
        <f t="shared" si="36"/>
        <v>123436.84371234593</v>
      </c>
      <c r="F179" s="59"/>
      <c r="G179" s="58">
        <f t="shared" si="45"/>
        <v>1003.3128644487806</v>
      </c>
      <c r="H179" s="59"/>
      <c r="I179" s="14">
        <f t="shared" si="32"/>
        <v>630.43073240106901</v>
      </c>
      <c r="J179" s="14">
        <f t="shared" si="37"/>
        <v>372.88213204771165</v>
      </c>
      <c r="K179" s="29">
        <f t="shared" si="38"/>
        <v>97.14</v>
      </c>
      <c r="L179" s="29">
        <f t="shared" si="39"/>
        <v>216.86</v>
      </c>
      <c r="M179" s="29">
        <f t="shared" si="40"/>
        <v>88.33</v>
      </c>
      <c r="N179" s="29">
        <f t="shared" si="41"/>
        <v>100</v>
      </c>
      <c r="O179" s="11">
        <f t="shared" si="42"/>
        <v>1505.6428644487805</v>
      </c>
      <c r="P179" s="58">
        <f t="shared" si="43"/>
        <v>122706.41297994484</v>
      </c>
      <c r="Q179" s="60"/>
      <c r="R179" s="11">
        <f t="shared" si="44"/>
        <v>402.33</v>
      </c>
      <c r="S179" s="11">
        <f t="shared" si="33"/>
        <v>403.90958333333333</v>
      </c>
    </row>
    <row r="180" spans="1:19" s="10" customFormat="1">
      <c r="A180" s="18"/>
      <c r="B180" s="56">
        <f t="shared" si="34"/>
        <v>171</v>
      </c>
      <c r="C180" s="57"/>
      <c r="D180" s="13">
        <f t="shared" si="35"/>
        <v>48000</v>
      </c>
      <c r="E180" s="58">
        <f t="shared" si="36"/>
        <v>122706.41297994484</v>
      </c>
      <c r="F180" s="59"/>
      <c r="G180" s="58">
        <f t="shared" si="45"/>
        <v>1003.3128644487806</v>
      </c>
      <c r="H180" s="59"/>
      <c r="I180" s="14">
        <f t="shared" si="32"/>
        <v>632.63724190519724</v>
      </c>
      <c r="J180" s="14">
        <f t="shared" si="37"/>
        <v>370.67562254358336</v>
      </c>
      <c r="K180" s="29">
        <f t="shared" si="38"/>
        <v>97.14</v>
      </c>
      <c r="L180" s="29">
        <f t="shared" si="39"/>
        <v>216.86</v>
      </c>
      <c r="M180" s="29">
        <f t="shared" si="40"/>
        <v>88.33</v>
      </c>
      <c r="N180" s="29">
        <f t="shared" si="41"/>
        <v>100</v>
      </c>
      <c r="O180" s="11">
        <f t="shared" si="42"/>
        <v>1505.6428644487805</v>
      </c>
      <c r="P180" s="58">
        <f t="shared" si="43"/>
        <v>121973.77573803964</v>
      </c>
      <c r="Q180" s="60"/>
      <c r="R180" s="11">
        <f t="shared" si="44"/>
        <v>402.33</v>
      </c>
      <c r="S180" s="11">
        <f t="shared" si="33"/>
        <v>403.90958333333333</v>
      </c>
    </row>
    <row r="181" spans="1:19" s="10" customFormat="1">
      <c r="A181" s="18"/>
      <c r="B181" s="56">
        <f t="shared" si="34"/>
        <v>172</v>
      </c>
      <c r="C181" s="57"/>
      <c r="D181" s="13">
        <f t="shared" si="35"/>
        <v>48030</v>
      </c>
      <c r="E181" s="58">
        <f t="shared" si="36"/>
        <v>121973.77573803964</v>
      </c>
      <c r="F181" s="59"/>
      <c r="G181" s="58">
        <f t="shared" si="45"/>
        <v>1003.3128644487806</v>
      </c>
      <c r="H181" s="59"/>
      <c r="I181" s="14">
        <f t="shared" si="32"/>
        <v>634.85041690678599</v>
      </c>
      <c r="J181" s="14">
        <f t="shared" si="37"/>
        <v>368.46244754199466</v>
      </c>
      <c r="K181" s="29">
        <f t="shared" si="38"/>
        <v>97.14</v>
      </c>
      <c r="L181" s="29">
        <f t="shared" si="39"/>
        <v>216.86</v>
      </c>
      <c r="M181" s="29">
        <f t="shared" si="40"/>
        <v>88.33</v>
      </c>
      <c r="N181" s="29">
        <f t="shared" si="41"/>
        <v>100</v>
      </c>
      <c r="O181" s="11">
        <f t="shared" si="42"/>
        <v>1505.6428644487805</v>
      </c>
      <c r="P181" s="58">
        <f t="shared" si="43"/>
        <v>121238.92532113285</v>
      </c>
      <c r="Q181" s="60"/>
      <c r="R181" s="11">
        <f t="shared" si="44"/>
        <v>402.33</v>
      </c>
      <c r="S181" s="11">
        <f t="shared" si="33"/>
        <v>403.90958333333333</v>
      </c>
    </row>
    <row r="182" spans="1:19" s="10" customFormat="1">
      <c r="A182" s="18"/>
      <c r="B182" s="56">
        <f t="shared" si="34"/>
        <v>173</v>
      </c>
      <c r="C182" s="57"/>
      <c r="D182" s="13">
        <f t="shared" si="35"/>
        <v>48061</v>
      </c>
      <c r="E182" s="58">
        <f t="shared" si="36"/>
        <v>121238.92532113285</v>
      </c>
      <c r="F182" s="59"/>
      <c r="G182" s="58">
        <f t="shared" si="45"/>
        <v>1003.3128644487806</v>
      </c>
      <c r="H182" s="59"/>
      <c r="I182" s="14">
        <f t="shared" si="32"/>
        <v>637.0702775411919</v>
      </c>
      <c r="J182" s="14">
        <f t="shared" si="37"/>
        <v>366.24258690758876</v>
      </c>
      <c r="K182" s="29">
        <f t="shared" si="38"/>
        <v>97.14</v>
      </c>
      <c r="L182" s="29">
        <f t="shared" si="39"/>
        <v>216.86</v>
      </c>
      <c r="M182" s="29">
        <f t="shared" si="40"/>
        <v>88.33</v>
      </c>
      <c r="N182" s="29">
        <f t="shared" si="41"/>
        <v>100</v>
      </c>
      <c r="O182" s="11">
        <f t="shared" si="42"/>
        <v>1505.6428644487805</v>
      </c>
      <c r="P182" s="58">
        <f t="shared" si="43"/>
        <v>120501.85504359164</v>
      </c>
      <c r="Q182" s="60"/>
      <c r="R182" s="11">
        <f t="shared" si="44"/>
        <v>402.33</v>
      </c>
      <c r="S182" s="11">
        <f t="shared" si="33"/>
        <v>403.90958333333333</v>
      </c>
    </row>
    <row r="183" spans="1:19" s="10" customFormat="1">
      <c r="A183" s="18"/>
      <c r="B183" s="56">
        <f t="shared" si="34"/>
        <v>174</v>
      </c>
      <c r="C183" s="57"/>
      <c r="D183" s="13">
        <f t="shared" si="35"/>
        <v>48092</v>
      </c>
      <c r="E183" s="58">
        <f t="shared" si="36"/>
        <v>120501.85504359164</v>
      </c>
      <c r="F183" s="59"/>
      <c r="G183" s="58">
        <f t="shared" si="45"/>
        <v>1003.3128644487806</v>
      </c>
      <c r="H183" s="59"/>
      <c r="I183" s="14">
        <f t="shared" si="32"/>
        <v>639.29684400459746</v>
      </c>
      <c r="J183" s="14">
        <f t="shared" si="37"/>
        <v>364.01602044418308</v>
      </c>
      <c r="K183" s="29">
        <f t="shared" si="38"/>
        <v>97.14</v>
      </c>
      <c r="L183" s="29">
        <f t="shared" si="39"/>
        <v>216.86</v>
      </c>
      <c r="M183" s="29">
        <f t="shared" si="40"/>
        <v>88.33</v>
      </c>
      <c r="N183" s="29">
        <f t="shared" si="41"/>
        <v>100</v>
      </c>
      <c r="O183" s="11">
        <f t="shared" si="42"/>
        <v>1505.6428644487805</v>
      </c>
      <c r="P183" s="58">
        <f t="shared" si="43"/>
        <v>119762.55819958705</v>
      </c>
      <c r="Q183" s="60"/>
      <c r="R183" s="11">
        <f t="shared" si="44"/>
        <v>402.33</v>
      </c>
      <c r="S183" s="11">
        <f t="shared" si="33"/>
        <v>403.90958333333333</v>
      </c>
    </row>
    <row r="184" spans="1:19" s="10" customFormat="1">
      <c r="A184" s="18"/>
      <c r="B184" s="56">
        <f t="shared" si="34"/>
        <v>175</v>
      </c>
      <c r="C184" s="57"/>
      <c r="D184" s="13">
        <f t="shared" si="35"/>
        <v>48122</v>
      </c>
      <c r="E184" s="58">
        <f t="shared" si="36"/>
        <v>119762.55819958705</v>
      </c>
      <c r="F184" s="59"/>
      <c r="G184" s="58">
        <f t="shared" si="45"/>
        <v>1003.3128644487806</v>
      </c>
      <c r="H184" s="59"/>
      <c r="I184" s="14">
        <f t="shared" si="32"/>
        <v>641.53013655419477</v>
      </c>
      <c r="J184" s="14">
        <f t="shared" si="37"/>
        <v>361.78272789458583</v>
      </c>
      <c r="K184" s="29">
        <f t="shared" si="38"/>
        <v>97.14</v>
      </c>
      <c r="L184" s="29">
        <f t="shared" si="39"/>
        <v>216.86</v>
      </c>
      <c r="M184" s="29">
        <f t="shared" si="40"/>
        <v>88.33</v>
      </c>
      <c r="N184" s="29">
        <f t="shared" si="41"/>
        <v>100</v>
      </c>
      <c r="O184" s="11">
        <f t="shared" si="42"/>
        <v>1505.6428644487805</v>
      </c>
      <c r="P184" s="58">
        <f t="shared" si="43"/>
        <v>119021.02806303283</v>
      </c>
      <c r="Q184" s="60"/>
      <c r="R184" s="11">
        <f t="shared" si="44"/>
        <v>402.33</v>
      </c>
      <c r="S184" s="11">
        <f t="shared" si="33"/>
        <v>403.90958333333333</v>
      </c>
    </row>
    <row r="185" spans="1:19" s="10" customFormat="1">
      <c r="A185" s="18"/>
      <c r="B185" s="56">
        <f t="shared" si="34"/>
        <v>176</v>
      </c>
      <c r="C185" s="57"/>
      <c r="D185" s="13">
        <f t="shared" si="35"/>
        <v>48153</v>
      </c>
      <c r="E185" s="58">
        <f t="shared" si="36"/>
        <v>119021.02806303283</v>
      </c>
      <c r="F185" s="59"/>
      <c r="G185" s="58">
        <f t="shared" si="45"/>
        <v>1003.3128644487806</v>
      </c>
      <c r="H185" s="59"/>
      <c r="I185" s="14">
        <f t="shared" si="32"/>
        <v>643.77017550836899</v>
      </c>
      <c r="J185" s="14">
        <f t="shared" si="37"/>
        <v>359.54268894041167</v>
      </c>
      <c r="K185" s="29">
        <f t="shared" si="38"/>
        <v>97.14</v>
      </c>
      <c r="L185" s="29">
        <f t="shared" si="39"/>
        <v>216.86</v>
      </c>
      <c r="M185" s="29">
        <f t="shared" si="40"/>
        <v>88.33</v>
      </c>
      <c r="N185" s="29">
        <f t="shared" si="41"/>
        <v>100</v>
      </c>
      <c r="O185" s="11">
        <f t="shared" si="42"/>
        <v>1505.6428644487805</v>
      </c>
      <c r="P185" s="58">
        <f t="shared" si="43"/>
        <v>118277.25788752447</v>
      </c>
      <c r="Q185" s="60"/>
      <c r="R185" s="11">
        <f t="shared" si="44"/>
        <v>402.33</v>
      </c>
      <c r="S185" s="11">
        <f t="shared" si="33"/>
        <v>403.90958333333333</v>
      </c>
    </row>
    <row r="186" spans="1:19" s="10" customFormat="1">
      <c r="A186" s="18"/>
      <c r="B186" s="56">
        <f t="shared" si="34"/>
        <v>177</v>
      </c>
      <c r="C186" s="57"/>
      <c r="D186" s="13">
        <f t="shared" si="35"/>
        <v>48183</v>
      </c>
      <c r="E186" s="58">
        <f t="shared" si="36"/>
        <v>118277.25788752447</v>
      </c>
      <c r="F186" s="59"/>
      <c r="G186" s="58">
        <f t="shared" si="45"/>
        <v>1003.3128644487806</v>
      </c>
      <c r="H186" s="59"/>
      <c r="I186" s="14">
        <f t="shared" si="32"/>
        <v>646.01698124688392</v>
      </c>
      <c r="J186" s="14">
        <f t="shared" si="37"/>
        <v>357.29588320189674</v>
      </c>
      <c r="K186" s="29">
        <f t="shared" si="38"/>
        <v>97.14</v>
      </c>
      <c r="L186" s="29">
        <f t="shared" si="39"/>
        <v>216.86</v>
      </c>
      <c r="M186" s="29">
        <f t="shared" si="40"/>
        <v>88.33</v>
      </c>
      <c r="N186" s="29">
        <f t="shared" si="41"/>
        <v>100</v>
      </c>
      <c r="O186" s="11">
        <f t="shared" si="42"/>
        <v>1505.6428644487805</v>
      </c>
      <c r="P186" s="58">
        <f t="shared" si="43"/>
        <v>117531.24090627758</v>
      </c>
      <c r="Q186" s="60"/>
      <c r="R186" s="11">
        <f t="shared" si="44"/>
        <v>402.33</v>
      </c>
      <c r="S186" s="11">
        <f t="shared" si="33"/>
        <v>403.90958333333333</v>
      </c>
    </row>
    <row r="187" spans="1:19" s="10" customFormat="1">
      <c r="A187" s="18"/>
      <c r="B187" s="56">
        <f t="shared" si="34"/>
        <v>178</v>
      </c>
      <c r="C187" s="57"/>
      <c r="D187" s="13">
        <f t="shared" si="35"/>
        <v>48214</v>
      </c>
      <c r="E187" s="58">
        <f t="shared" si="36"/>
        <v>117531.24090627758</v>
      </c>
      <c r="F187" s="59"/>
      <c r="G187" s="58">
        <f t="shared" si="45"/>
        <v>1003.3128644487806</v>
      </c>
      <c r="H187" s="59"/>
      <c r="I187" s="14">
        <f t="shared" si="32"/>
        <v>648.27057421106701</v>
      </c>
      <c r="J187" s="14">
        <f t="shared" si="37"/>
        <v>355.04229023771353</v>
      </c>
      <c r="K187" s="29">
        <f t="shared" si="38"/>
        <v>97.14</v>
      </c>
      <c r="L187" s="29">
        <f t="shared" si="39"/>
        <v>216.86</v>
      </c>
      <c r="M187" s="29">
        <f t="shared" si="40"/>
        <v>88.33</v>
      </c>
      <c r="N187" s="29">
        <f t="shared" si="41"/>
        <v>100</v>
      </c>
      <c r="O187" s="11">
        <f t="shared" si="42"/>
        <v>1505.6428644487805</v>
      </c>
      <c r="P187" s="58">
        <f t="shared" si="43"/>
        <v>116782.9703320665</v>
      </c>
      <c r="Q187" s="60"/>
      <c r="R187" s="11">
        <f t="shared" si="44"/>
        <v>402.33</v>
      </c>
      <c r="S187" s="11">
        <f t="shared" si="33"/>
        <v>403.90958333333333</v>
      </c>
    </row>
    <row r="188" spans="1:19" s="10" customFormat="1">
      <c r="A188" s="18"/>
      <c r="B188" s="56">
        <f t="shared" si="34"/>
        <v>179</v>
      </c>
      <c r="C188" s="57"/>
      <c r="D188" s="13">
        <f t="shared" si="35"/>
        <v>48245</v>
      </c>
      <c r="E188" s="58">
        <f t="shared" si="36"/>
        <v>116782.9703320665</v>
      </c>
      <c r="F188" s="59"/>
      <c r="G188" s="58">
        <f t="shared" si="45"/>
        <v>1003.3128644487806</v>
      </c>
      <c r="H188" s="59"/>
      <c r="I188" s="14">
        <f t="shared" si="32"/>
        <v>650.53097490399637</v>
      </c>
      <c r="J188" s="14">
        <f t="shared" si="37"/>
        <v>352.78188954478418</v>
      </c>
      <c r="K188" s="29">
        <f t="shared" si="38"/>
        <v>97.14</v>
      </c>
      <c r="L188" s="29">
        <f t="shared" si="39"/>
        <v>216.86</v>
      </c>
      <c r="M188" s="29">
        <f t="shared" si="40"/>
        <v>88.33</v>
      </c>
      <c r="N188" s="29">
        <f t="shared" si="41"/>
        <v>100</v>
      </c>
      <c r="O188" s="11">
        <f t="shared" si="42"/>
        <v>1505.6428644487805</v>
      </c>
      <c r="P188" s="58">
        <f t="shared" si="43"/>
        <v>116032.43935716248</v>
      </c>
      <c r="Q188" s="60"/>
      <c r="R188" s="11">
        <f t="shared" si="44"/>
        <v>402.33</v>
      </c>
      <c r="S188" s="11">
        <f t="shared" si="33"/>
        <v>403.90958333333333</v>
      </c>
    </row>
    <row r="189" spans="1:19" s="10" customFormat="1">
      <c r="A189" s="18"/>
      <c r="B189" s="56">
        <f t="shared" si="34"/>
        <v>180</v>
      </c>
      <c r="C189" s="57"/>
      <c r="D189" s="13">
        <f t="shared" si="35"/>
        <v>48274</v>
      </c>
      <c r="E189" s="58">
        <f t="shared" si="36"/>
        <v>116032.43935716248</v>
      </c>
      <c r="F189" s="59"/>
      <c r="G189" s="58">
        <f t="shared" si="45"/>
        <v>1003.3128644487806</v>
      </c>
      <c r="H189" s="59"/>
      <c r="I189" s="14">
        <f t="shared" si="32"/>
        <v>652.79820389068573</v>
      </c>
      <c r="J189" s="14">
        <f t="shared" si="37"/>
        <v>350.51466055809493</v>
      </c>
      <c r="K189" s="29">
        <f t="shared" si="38"/>
        <v>97.14</v>
      </c>
      <c r="L189" s="29">
        <f t="shared" si="39"/>
        <v>216.86</v>
      </c>
      <c r="M189" s="29">
        <f t="shared" si="40"/>
        <v>88.33</v>
      </c>
      <c r="N189" s="29">
        <f t="shared" si="41"/>
        <v>100</v>
      </c>
      <c r="O189" s="11">
        <f t="shared" si="42"/>
        <v>1505.6428644487805</v>
      </c>
      <c r="P189" s="58">
        <f t="shared" si="43"/>
        <v>115279.64115327178</v>
      </c>
      <c r="Q189" s="60"/>
      <c r="R189" s="11">
        <f t="shared" si="44"/>
        <v>402.33</v>
      </c>
      <c r="S189" s="11">
        <f t="shared" si="33"/>
        <v>403.90958333333333</v>
      </c>
    </row>
    <row r="190" spans="1:19" s="10" customFormat="1">
      <c r="A190" s="18"/>
      <c r="B190" s="56">
        <f t="shared" si="34"/>
        <v>181</v>
      </c>
      <c r="C190" s="57"/>
      <c r="D190" s="13">
        <f t="shared" si="35"/>
        <v>48305</v>
      </c>
      <c r="E190" s="58">
        <f t="shared" si="36"/>
        <v>115279.64115327178</v>
      </c>
      <c r="F190" s="59"/>
      <c r="G190" s="58">
        <f t="shared" si="45"/>
        <v>1003.3128644487806</v>
      </c>
      <c r="H190" s="59"/>
      <c r="I190" s="14">
        <f t="shared" si="32"/>
        <v>655.07228179827212</v>
      </c>
      <c r="J190" s="14">
        <f t="shared" si="37"/>
        <v>348.24058265050849</v>
      </c>
      <c r="K190" s="29">
        <f t="shared" si="38"/>
        <v>97.14</v>
      </c>
      <c r="L190" s="29">
        <f t="shared" si="39"/>
        <v>216.86</v>
      </c>
      <c r="M190" s="29">
        <f t="shared" si="40"/>
        <v>88.33</v>
      </c>
      <c r="N190" s="29">
        <f t="shared" si="41"/>
        <v>100</v>
      </c>
      <c r="O190" s="11">
        <f t="shared" si="42"/>
        <v>1505.6428644487805</v>
      </c>
      <c r="P190" s="58">
        <f t="shared" si="43"/>
        <v>114524.56887147349</v>
      </c>
      <c r="Q190" s="60"/>
      <c r="R190" s="11">
        <f t="shared" si="44"/>
        <v>402.33</v>
      </c>
      <c r="S190" s="11">
        <f t="shared" si="33"/>
        <v>403.90958333333333</v>
      </c>
    </row>
    <row r="191" spans="1:19" s="10" customFormat="1">
      <c r="A191" s="18"/>
      <c r="B191" s="56">
        <f t="shared" si="34"/>
        <v>182</v>
      </c>
      <c r="C191" s="57"/>
      <c r="D191" s="13">
        <f t="shared" si="35"/>
        <v>48335</v>
      </c>
      <c r="E191" s="58">
        <f t="shared" si="36"/>
        <v>114524.56887147349</v>
      </c>
      <c r="F191" s="59"/>
      <c r="G191" s="58">
        <f t="shared" si="45"/>
        <v>1003.3128644487806</v>
      </c>
      <c r="H191" s="59"/>
      <c r="I191" s="14">
        <f t="shared" si="32"/>
        <v>657.35322931620453</v>
      </c>
      <c r="J191" s="14">
        <f t="shared" si="37"/>
        <v>345.95963513257612</v>
      </c>
      <c r="K191" s="29">
        <f t="shared" si="38"/>
        <v>97.14</v>
      </c>
      <c r="L191" s="29">
        <f t="shared" si="39"/>
        <v>216.86</v>
      </c>
      <c r="M191" s="29">
        <f t="shared" si="40"/>
        <v>88.33</v>
      </c>
      <c r="N191" s="29">
        <f t="shared" si="41"/>
        <v>100</v>
      </c>
      <c r="O191" s="11">
        <f t="shared" si="42"/>
        <v>1505.6428644487805</v>
      </c>
      <c r="P191" s="58">
        <f t="shared" si="43"/>
        <v>113767.21564215727</v>
      </c>
      <c r="Q191" s="60"/>
      <c r="R191" s="11">
        <f t="shared" si="44"/>
        <v>402.33</v>
      </c>
      <c r="S191" s="11">
        <f t="shared" si="33"/>
        <v>403.90958333333333</v>
      </c>
    </row>
    <row r="192" spans="1:19" s="10" customFormat="1">
      <c r="A192" s="18"/>
      <c r="B192" s="56">
        <f t="shared" si="34"/>
        <v>183</v>
      </c>
      <c r="C192" s="57"/>
      <c r="D192" s="13">
        <f t="shared" si="35"/>
        <v>48366</v>
      </c>
      <c r="E192" s="58">
        <f t="shared" si="36"/>
        <v>113767.21564215727</v>
      </c>
      <c r="F192" s="59"/>
      <c r="G192" s="58">
        <f t="shared" si="45"/>
        <v>1003.3128644487806</v>
      </c>
      <c r="H192" s="59"/>
      <c r="I192" s="14">
        <f t="shared" si="32"/>
        <v>659.64106719643064</v>
      </c>
      <c r="J192" s="14">
        <f t="shared" si="37"/>
        <v>343.67179725235002</v>
      </c>
      <c r="K192" s="29">
        <f t="shared" si="38"/>
        <v>97.14</v>
      </c>
      <c r="L192" s="29">
        <f t="shared" si="39"/>
        <v>216.86</v>
      </c>
      <c r="M192" s="29">
        <f t="shared" si="40"/>
        <v>88.33</v>
      </c>
      <c r="N192" s="29">
        <f t="shared" si="41"/>
        <v>100</v>
      </c>
      <c r="O192" s="11">
        <f t="shared" si="42"/>
        <v>1505.6428644487805</v>
      </c>
      <c r="P192" s="58">
        <f t="shared" si="43"/>
        <v>113007.57457496083</v>
      </c>
      <c r="Q192" s="60"/>
      <c r="R192" s="11">
        <f t="shared" si="44"/>
        <v>402.33</v>
      </c>
      <c r="S192" s="11">
        <f t="shared" si="33"/>
        <v>403.90958333333333</v>
      </c>
    </row>
    <row r="193" spans="1:19" s="10" customFormat="1">
      <c r="A193" s="18"/>
      <c r="B193" s="56">
        <f t="shared" si="34"/>
        <v>184</v>
      </c>
      <c r="C193" s="57"/>
      <c r="D193" s="13">
        <f t="shared" si="35"/>
        <v>48396</v>
      </c>
      <c r="E193" s="58">
        <f t="shared" si="36"/>
        <v>113007.57457496083</v>
      </c>
      <c r="F193" s="59"/>
      <c r="G193" s="58">
        <f t="shared" si="45"/>
        <v>1003.3128644487806</v>
      </c>
      <c r="H193" s="59"/>
      <c r="I193" s="14">
        <f t="shared" si="32"/>
        <v>661.93581625358638</v>
      </c>
      <c r="J193" s="14">
        <f t="shared" si="37"/>
        <v>341.37704819519416</v>
      </c>
      <c r="K193" s="29">
        <f t="shared" si="38"/>
        <v>97.14</v>
      </c>
      <c r="L193" s="29">
        <f t="shared" si="39"/>
        <v>216.86</v>
      </c>
      <c r="M193" s="29">
        <f t="shared" si="40"/>
        <v>88.33</v>
      </c>
      <c r="N193" s="29">
        <f t="shared" si="41"/>
        <v>100</v>
      </c>
      <c r="O193" s="11">
        <f t="shared" si="42"/>
        <v>1505.6428644487805</v>
      </c>
      <c r="P193" s="58">
        <f t="shared" si="43"/>
        <v>112245.63875870724</v>
      </c>
      <c r="Q193" s="60"/>
      <c r="R193" s="11">
        <f t="shared" si="44"/>
        <v>402.33</v>
      </c>
      <c r="S193" s="11">
        <f t="shared" si="33"/>
        <v>403.90958333333333</v>
      </c>
    </row>
    <row r="194" spans="1:19" s="10" customFormat="1">
      <c r="A194" s="18"/>
      <c r="B194" s="56">
        <f t="shared" si="34"/>
        <v>185</v>
      </c>
      <c r="C194" s="57"/>
      <c r="D194" s="13">
        <f t="shared" si="35"/>
        <v>48427</v>
      </c>
      <c r="E194" s="58">
        <f t="shared" si="36"/>
        <v>112245.63875870724</v>
      </c>
      <c r="F194" s="59"/>
      <c r="G194" s="58">
        <f t="shared" si="45"/>
        <v>1003.3128644487806</v>
      </c>
      <c r="H194" s="59"/>
      <c r="I194" s="14">
        <f t="shared" si="32"/>
        <v>664.23749736518585</v>
      </c>
      <c r="J194" s="14">
        <f t="shared" si="37"/>
        <v>339.07536708359476</v>
      </c>
      <c r="K194" s="29">
        <f t="shared" si="38"/>
        <v>97.14</v>
      </c>
      <c r="L194" s="29">
        <f t="shared" si="39"/>
        <v>216.86</v>
      </c>
      <c r="M194" s="29">
        <f t="shared" si="40"/>
        <v>88.33</v>
      </c>
      <c r="N194" s="29">
        <f t="shared" si="41"/>
        <v>100</v>
      </c>
      <c r="O194" s="11">
        <f t="shared" si="42"/>
        <v>1505.6428644487805</v>
      </c>
      <c r="P194" s="58">
        <f t="shared" si="43"/>
        <v>111481.40126134205</v>
      </c>
      <c r="Q194" s="60"/>
      <c r="R194" s="11">
        <f t="shared" si="44"/>
        <v>402.33</v>
      </c>
      <c r="S194" s="11">
        <f t="shared" si="33"/>
        <v>403.90958333333333</v>
      </c>
    </row>
    <row r="195" spans="1:19" s="10" customFormat="1">
      <c r="A195" s="18"/>
      <c r="B195" s="56">
        <f t="shared" si="34"/>
        <v>186</v>
      </c>
      <c r="C195" s="57"/>
      <c r="D195" s="13">
        <f t="shared" si="35"/>
        <v>48458</v>
      </c>
      <c r="E195" s="58">
        <f t="shared" si="36"/>
        <v>111481.40126134205</v>
      </c>
      <c r="F195" s="59"/>
      <c r="G195" s="58">
        <f t="shared" si="45"/>
        <v>1003.3128644487806</v>
      </c>
      <c r="H195" s="59"/>
      <c r="I195" s="14">
        <f t="shared" si="32"/>
        <v>666.54613147180976</v>
      </c>
      <c r="J195" s="14">
        <f t="shared" si="37"/>
        <v>336.76673297697079</v>
      </c>
      <c r="K195" s="29">
        <f t="shared" si="38"/>
        <v>97.14</v>
      </c>
      <c r="L195" s="29">
        <f t="shared" si="39"/>
        <v>216.86</v>
      </c>
      <c r="M195" s="29">
        <f t="shared" si="40"/>
        <v>88.33</v>
      </c>
      <c r="N195" s="29">
        <f t="shared" si="41"/>
        <v>100</v>
      </c>
      <c r="O195" s="11">
        <f t="shared" si="42"/>
        <v>1505.6428644487805</v>
      </c>
      <c r="P195" s="58">
        <f t="shared" si="43"/>
        <v>110714.85512987024</v>
      </c>
      <c r="Q195" s="60"/>
      <c r="R195" s="11">
        <f t="shared" si="44"/>
        <v>402.33</v>
      </c>
      <c r="S195" s="11">
        <f t="shared" si="33"/>
        <v>403.90958333333333</v>
      </c>
    </row>
    <row r="196" spans="1:19" s="10" customFormat="1">
      <c r="A196" s="18"/>
      <c r="B196" s="56">
        <f t="shared" si="34"/>
        <v>187</v>
      </c>
      <c r="C196" s="57"/>
      <c r="D196" s="13">
        <f t="shared" si="35"/>
        <v>48488</v>
      </c>
      <c r="E196" s="58">
        <f t="shared" si="36"/>
        <v>110714.85512987024</v>
      </c>
      <c r="F196" s="59"/>
      <c r="G196" s="58">
        <f t="shared" si="45"/>
        <v>1003.3128644487806</v>
      </c>
      <c r="H196" s="59"/>
      <c r="I196" s="14">
        <f t="shared" si="32"/>
        <v>668.86173957729761</v>
      </c>
      <c r="J196" s="14">
        <f t="shared" si="37"/>
        <v>334.45112487148299</v>
      </c>
      <c r="K196" s="29">
        <f t="shared" si="38"/>
        <v>97.14</v>
      </c>
      <c r="L196" s="29">
        <f t="shared" si="39"/>
        <v>216.86</v>
      </c>
      <c r="M196" s="29">
        <f t="shared" si="40"/>
        <v>88.33</v>
      </c>
      <c r="N196" s="29">
        <f t="shared" si="41"/>
        <v>100</v>
      </c>
      <c r="O196" s="11">
        <f t="shared" si="42"/>
        <v>1505.6428644487805</v>
      </c>
      <c r="P196" s="58">
        <f t="shared" si="43"/>
        <v>109945.99339029292</v>
      </c>
      <c r="Q196" s="60"/>
      <c r="R196" s="11">
        <f t="shared" si="44"/>
        <v>402.33</v>
      </c>
      <c r="S196" s="11">
        <f t="shared" si="33"/>
        <v>403.90958333333333</v>
      </c>
    </row>
    <row r="197" spans="1:19" s="10" customFormat="1">
      <c r="A197" s="18"/>
      <c r="B197" s="56">
        <f t="shared" si="34"/>
        <v>188</v>
      </c>
      <c r="C197" s="57"/>
      <c r="D197" s="13">
        <f t="shared" si="35"/>
        <v>48519</v>
      </c>
      <c r="E197" s="58">
        <f t="shared" si="36"/>
        <v>109945.99339029292</v>
      </c>
      <c r="F197" s="59"/>
      <c r="G197" s="58">
        <f t="shared" si="45"/>
        <v>1003.3128644487806</v>
      </c>
      <c r="H197" s="59"/>
      <c r="I197" s="14">
        <f t="shared" si="32"/>
        <v>671.18434274893752</v>
      </c>
      <c r="J197" s="14">
        <f t="shared" si="37"/>
        <v>332.12852169984313</v>
      </c>
      <c r="K197" s="29">
        <f t="shared" si="38"/>
        <v>97.14</v>
      </c>
      <c r="L197" s="29">
        <f t="shared" si="39"/>
        <v>216.86</v>
      </c>
      <c r="M197" s="29">
        <f t="shared" si="40"/>
        <v>88.33</v>
      </c>
      <c r="N197" s="29">
        <f t="shared" si="41"/>
        <v>100</v>
      </c>
      <c r="O197" s="11">
        <f t="shared" si="42"/>
        <v>1505.6428644487805</v>
      </c>
      <c r="P197" s="58">
        <f t="shared" si="43"/>
        <v>109174.80904754397</v>
      </c>
      <c r="Q197" s="60"/>
      <c r="R197" s="11">
        <f t="shared" si="44"/>
        <v>402.33</v>
      </c>
      <c r="S197" s="11">
        <f t="shared" si="33"/>
        <v>403.90958333333333</v>
      </c>
    </row>
    <row r="198" spans="1:19" s="10" customFormat="1">
      <c r="A198" s="18"/>
      <c r="B198" s="56">
        <f t="shared" si="34"/>
        <v>189</v>
      </c>
      <c r="C198" s="57"/>
      <c r="D198" s="13">
        <f t="shared" si="35"/>
        <v>48549</v>
      </c>
      <c r="E198" s="58">
        <f t="shared" si="36"/>
        <v>109174.80904754397</v>
      </c>
      <c r="F198" s="59"/>
      <c r="G198" s="58">
        <f t="shared" si="45"/>
        <v>1003.3128644487806</v>
      </c>
      <c r="H198" s="59"/>
      <c r="I198" s="14">
        <f t="shared" si="32"/>
        <v>673.51396211765814</v>
      </c>
      <c r="J198" s="14">
        <f t="shared" si="37"/>
        <v>329.79890233112241</v>
      </c>
      <c r="K198" s="29">
        <f t="shared" si="38"/>
        <v>97.14</v>
      </c>
      <c r="L198" s="29">
        <f t="shared" si="39"/>
        <v>216.86</v>
      </c>
      <c r="M198" s="29">
        <f t="shared" si="40"/>
        <v>88.33</v>
      </c>
      <c r="N198" s="29">
        <f t="shared" si="41"/>
        <v>100</v>
      </c>
      <c r="O198" s="11">
        <f t="shared" si="42"/>
        <v>1505.6428644487805</v>
      </c>
      <c r="P198" s="58">
        <f t="shared" si="43"/>
        <v>108401.2950854263</v>
      </c>
      <c r="Q198" s="60"/>
      <c r="R198" s="11">
        <f t="shared" si="44"/>
        <v>402.33</v>
      </c>
      <c r="S198" s="11">
        <f t="shared" si="33"/>
        <v>403.90958333333333</v>
      </c>
    </row>
    <row r="199" spans="1:19" s="10" customFormat="1">
      <c r="A199" s="18"/>
      <c r="B199" s="56">
        <f t="shared" si="34"/>
        <v>190</v>
      </c>
      <c r="C199" s="57"/>
      <c r="D199" s="13">
        <f t="shared" si="35"/>
        <v>48580</v>
      </c>
      <c r="E199" s="58">
        <f t="shared" si="36"/>
        <v>108401.2950854263</v>
      </c>
      <c r="F199" s="59"/>
      <c r="G199" s="58">
        <f t="shared" si="45"/>
        <v>1003.3128644487806</v>
      </c>
      <c r="H199" s="59"/>
      <c r="I199" s="14">
        <f t="shared" si="32"/>
        <v>675.85061887822201</v>
      </c>
      <c r="J199" s="14">
        <f t="shared" si="37"/>
        <v>327.46224557055859</v>
      </c>
      <c r="K199" s="29">
        <f t="shared" si="38"/>
        <v>97.14</v>
      </c>
      <c r="L199" s="29">
        <f t="shared" si="39"/>
        <v>216.86</v>
      </c>
      <c r="M199" s="29">
        <f t="shared" si="40"/>
        <v>88.33</v>
      </c>
      <c r="N199" s="29">
        <f t="shared" si="41"/>
        <v>100</v>
      </c>
      <c r="O199" s="11">
        <f t="shared" si="42"/>
        <v>1505.6428644487805</v>
      </c>
      <c r="P199" s="58">
        <f t="shared" si="43"/>
        <v>107625.44446654807</v>
      </c>
      <c r="Q199" s="60"/>
      <c r="R199" s="11">
        <f t="shared" si="44"/>
        <v>402.33</v>
      </c>
      <c r="S199" s="11">
        <f t="shared" si="33"/>
        <v>403.90958333333333</v>
      </c>
    </row>
    <row r="200" spans="1:19" s="10" customFormat="1">
      <c r="A200" s="18"/>
      <c r="B200" s="56">
        <f t="shared" si="34"/>
        <v>191</v>
      </c>
      <c r="C200" s="57"/>
      <c r="D200" s="13">
        <f t="shared" si="35"/>
        <v>48611</v>
      </c>
      <c r="E200" s="58">
        <f t="shared" si="36"/>
        <v>107625.44446654807</v>
      </c>
      <c r="F200" s="59"/>
      <c r="G200" s="58">
        <f t="shared" si="45"/>
        <v>1003.3128644487806</v>
      </c>
      <c r="H200" s="59"/>
      <c r="I200" s="14">
        <f t="shared" si="32"/>
        <v>678.1943342894167</v>
      </c>
      <c r="J200" s="14">
        <f t="shared" si="37"/>
        <v>325.11853015936396</v>
      </c>
      <c r="K200" s="29">
        <f t="shared" si="38"/>
        <v>97.14</v>
      </c>
      <c r="L200" s="29">
        <f t="shared" si="39"/>
        <v>216.86</v>
      </c>
      <c r="M200" s="29">
        <f t="shared" si="40"/>
        <v>88.33</v>
      </c>
      <c r="N200" s="29">
        <f t="shared" si="41"/>
        <v>100</v>
      </c>
      <c r="O200" s="11">
        <f t="shared" si="42"/>
        <v>1505.6428644487805</v>
      </c>
      <c r="P200" s="58">
        <f t="shared" si="43"/>
        <v>106847.25013225863</v>
      </c>
      <c r="Q200" s="60"/>
      <c r="R200" s="11">
        <f t="shared" si="44"/>
        <v>402.33</v>
      </c>
      <c r="S200" s="11">
        <f t="shared" si="33"/>
        <v>403.90958333333333</v>
      </c>
    </row>
    <row r="201" spans="1:19" s="10" customFormat="1">
      <c r="A201" s="18"/>
      <c r="B201" s="56">
        <f t="shared" si="34"/>
        <v>192</v>
      </c>
      <c r="C201" s="57"/>
      <c r="D201" s="13">
        <f t="shared" si="35"/>
        <v>48639</v>
      </c>
      <c r="E201" s="58">
        <f t="shared" si="36"/>
        <v>106847.25013225863</v>
      </c>
      <c r="F201" s="59"/>
      <c r="G201" s="58">
        <f t="shared" si="45"/>
        <v>1003.3128644487806</v>
      </c>
      <c r="H201" s="59"/>
      <c r="I201" s="14">
        <f t="shared" si="32"/>
        <v>680.54512967424932</v>
      </c>
      <c r="J201" s="14">
        <f t="shared" si="37"/>
        <v>322.76773477453128</v>
      </c>
      <c r="K201" s="29">
        <f t="shared" si="38"/>
        <v>97.14</v>
      </c>
      <c r="L201" s="29">
        <f t="shared" si="39"/>
        <v>216.86</v>
      </c>
      <c r="M201" s="29">
        <f t="shared" si="40"/>
        <v>88.33</v>
      </c>
      <c r="N201" s="29">
        <f t="shared" si="41"/>
        <v>100</v>
      </c>
      <c r="O201" s="11">
        <f t="shared" si="42"/>
        <v>1505.6428644487805</v>
      </c>
      <c r="P201" s="58">
        <f t="shared" si="43"/>
        <v>106066.70500258438</v>
      </c>
      <c r="Q201" s="60"/>
      <c r="R201" s="11">
        <f t="shared" si="44"/>
        <v>402.33</v>
      </c>
      <c r="S201" s="11">
        <f t="shared" si="33"/>
        <v>403.90958333333333</v>
      </c>
    </row>
    <row r="202" spans="1:19" s="10" customFormat="1">
      <c r="A202" s="18"/>
      <c r="B202" s="56">
        <f t="shared" si="34"/>
        <v>193</v>
      </c>
      <c r="C202" s="57"/>
      <c r="D202" s="13">
        <f t="shared" si="35"/>
        <v>48670</v>
      </c>
      <c r="E202" s="58">
        <f t="shared" si="36"/>
        <v>106066.70500258438</v>
      </c>
      <c r="F202" s="59"/>
      <c r="G202" s="58">
        <f t="shared" si="45"/>
        <v>1003.3128644487806</v>
      </c>
      <c r="H202" s="59"/>
      <c r="I202" s="14">
        <f t="shared" ref="I202:I265" si="46">IF($B202="","",$G202-$J202)</f>
        <v>682.90302642014035</v>
      </c>
      <c r="J202" s="14">
        <f t="shared" si="37"/>
        <v>320.40983802864031</v>
      </c>
      <c r="K202" s="29">
        <f t="shared" si="38"/>
        <v>97.14</v>
      </c>
      <c r="L202" s="29">
        <f t="shared" si="39"/>
        <v>216.86</v>
      </c>
      <c r="M202" s="29">
        <f t="shared" si="40"/>
        <v>88.33</v>
      </c>
      <c r="N202" s="29">
        <f t="shared" si="41"/>
        <v>100</v>
      </c>
      <c r="O202" s="11">
        <f t="shared" si="42"/>
        <v>1505.6428644487805</v>
      </c>
      <c r="P202" s="58">
        <f t="shared" si="43"/>
        <v>105283.80197616422</v>
      </c>
      <c r="Q202" s="60"/>
      <c r="R202" s="11">
        <f t="shared" si="44"/>
        <v>402.33</v>
      </c>
      <c r="S202" s="11">
        <f t="shared" ref="S202:S265" si="47">$V$15</f>
        <v>403.90958333333333</v>
      </c>
    </row>
    <row r="203" spans="1:19" s="10" customFormat="1">
      <c r="A203" s="18"/>
      <c r="B203" s="56">
        <f t="shared" ref="B203:B266" si="48">IF($L$3="","",IF(ROW()&lt;=$L$4+9,ROW()-9,""))</f>
        <v>194</v>
      </c>
      <c r="C203" s="57"/>
      <c r="D203" s="13">
        <f t="shared" ref="D203:D266" si="49">IF(OR($B203="",$F$7="",$P202=0),"",IF(INT(12*($B203-1)/$F$6) = 12*($B203-1)/$F$6, DATE(YEAR($F$7),MONTH($F$7)+CEILING(12*($B203-1)/$F$6,1),DAY($F$7)),DATE(YEAR($F$7),MONTH($F$7)+CEILING(12*($B203-1)/$F$6,1),DAY($F$7)-15)))</f>
        <v>48700</v>
      </c>
      <c r="E203" s="58">
        <f t="shared" ref="E203:E248" si="50">IF($B203="","",$P202)</f>
        <v>105283.80197616422</v>
      </c>
      <c r="F203" s="59"/>
      <c r="G203" s="58">
        <f t="shared" si="45"/>
        <v>1003.3128644487806</v>
      </c>
      <c r="H203" s="59"/>
      <c r="I203" s="14">
        <f t="shared" si="46"/>
        <v>685.26804597911791</v>
      </c>
      <c r="J203" s="14">
        <f t="shared" ref="J203:J266" si="51">IF($B203="","",$E203*$F$4/$F$6)</f>
        <v>318.04481846966274</v>
      </c>
      <c r="K203" s="29">
        <f t="shared" ref="K203:K266" si="52">IF(D203&lt;&gt;"",$W$4*12/$F$6,0)</f>
        <v>97.14</v>
      </c>
      <c r="L203" s="29">
        <f t="shared" ref="L203:L266" si="53">IF(D203&lt;&gt;"",$X$4*12/$F$6,0)</f>
        <v>216.86</v>
      </c>
      <c r="M203" s="29">
        <f t="shared" ref="M203:M266" si="54">IF(D203&lt;&gt;"",$Y$4*12/$F$6,0)</f>
        <v>88.33</v>
      </c>
      <c r="N203" s="29">
        <f t="shared" ref="N203:N266" si="55">IF(D203&lt;&gt;"",$Z$4*12/$F$6,0)</f>
        <v>100</v>
      </c>
      <c r="O203" s="11">
        <f t="shared" ref="O203:O266" si="56">G203+(K203+L203+M203+N203)</f>
        <v>1505.6428644487805</v>
      </c>
      <c r="P203" s="58">
        <f t="shared" ref="P203:P266" si="57">IF($B203="","",IF($E203*(1+$F$4/$F$6)-$G203-$N203&lt;0,0,$E203*(1+$F$4/$F$6)-$G203-$N203))</f>
        <v>104498.53393018511</v>
      </c>
      <c r="Q203" s="60"/>
      <c r="R203" s="11">
        <f t="shared" ref="R203:R248" si="58">K203+L203+M203</f>
        <v>402.33</v>
      </c>
      <c r="S203" s="11">
        <f t="shared" si="47"/>
        <v>403.90958333333333</v>
      </c>
    </row>
    <row r="204" spans="1:19" s="10" customFormat="1">
      <c r="A204" s="18"/>
      <c r="B204" s="56">
        <f t="shared" si="48"/>
        <v>195</v>
      </c>
      <c r="C204" s="57"/>
      <c r="D204" s="13">
        <f t="shared" si="49"/>
        <v>48731</v>
      </c>
      <c r="E204" s="58">
        <f t="shared" si="50"/>
        <v>104498.53393018511</v>
      </c>
      <c r="F204" s="59"/>
      <c r="G204" s="58">
        <f t="shared" si="45"/>
        <v>1003.3128644487806</v>
      </c>
      <c r="H204" s="59"/>
      <c r="I204" s="14">
        <f t="shared" si="46"/>
        <v>687.64020986801313</v>
      </c>
      <c r="J204" s="14">
        <f t="shared" si="51"/>
        <v>315.67265458076747</v>
      </c>
      <c r="K204" s="29">
        <f t="shared" si="52"/>
        <v>97.14</v>
      </c>
      <c r="L204" s="29">
        <f t="shared" si="53"/>
        <v>216.86</v>
      </c>
      <c r="M204" s="29">
        <f t="shared" si="54"/>
        <v>88.33</v>
      </c>
      <c r="N204" s="29">
        <f t="shared" si="55"/>
        <v>100</v>
      </c>
      <c r="O204" s="11">
        <f t="shared" si="56"/>
        <v>1505.6428644487805</v>
      </c>
      <c r="P204" s="58">
        <f t="shared" si="57"/>
        <v>103710.89372031708</v>
      </c>
      <c r="Q204" s="60"/>
      <c r="R204" s="11">
        <f t="shared" si="58"/>
        <v>402.33</v>
      </c>
      <c r="S204" s="11">
        <f t="shared" si="47"/>
        <v>403.90958333333333</v>
      </c>
    </row>
    <row r="205" spans="1:19" s="10" customFormat="1">
      <c r="A205" s="18"/>
      <c r="B205" s="56">
        <f t="shared" si="48"/>
        <v>196</v>
      </c>
      <c r="C205" s="57"/>
      <c r="D205" s="13">
        <f t="shared" si="49"/>
        <v>48761</v>
      </c>
      <c r="E205" s="58">
        <f t="shared" si="50"/>
        <v>103710.89372031708</v>
      </c>
      <c r="F205" s="59"/>
      <c r="G205" s="58">
        <f t="shared" si="45"/>
        <v>1003.3128644487806</v>
      </c>
      <c r="H205" s="59"/>
      <c r="I205" s="14">
        <f t="shared" si="46"/>
        <v>690.01953966865608</v>
      </c>
      <c r="J205" s="14">
        <f t="shared" si="51"/>
        <v>313.29332478012446</v>
      </c>
      <c r="K205" s="29">
        <f t="shared" si="52"/>
        <v>97.14</v>
      </c>
      <c r="L205" s="29">
        <f t="shared" si="53"/>
        <v>216.86</v>
      </c>
      <c r="M205" s="29">
        <f t="shared" si="54"/>
        <v>88.33</v>
      </c>
      <c r="N205" s="29">
        <f t="shared" si="55"/>
        <v>100</v>
      </c>
      <c r="O205" s="11">
        <f t="shared" si="56"/>
        <v>1505.6428644487805</v>
      </c>
      <c r="P205" s="58">
        <f t="shared" si="57"/>
        <v>102920.87418064842</v>
      </c>
      <c r="Q205" s="60"/>
      <c r="R205" s="11">
        <f t="shared" si="58"/>
        <v>402.33</v>
      </c>
      <c r="S205" s="11">
        <f t="shared" si="47"/>
        <v>403.90958333333333</v>
      </c>
    </row>
    <row r="206" spans="1:19" s="10" customFormat="1">
      <c r="A206" s="18"/>
      <c r="B206" s="56">
        <f t="shared" si="48"/>
        <v>197</v>
      </c>
      <c r="C206" s="57"/>
      <c r="D206" s="13">
        <f t="shared" si="49"/>
        <v>48792</v>
      </c>
      <c r="E206" s="58">
        <f t="shared" si="50"/>
        <v>102920.87418064842</v>
      </c>
      <c r="F206" s="59"/>
      <c r="G206" s="58">
        <f t="shared" si="45"/>
        <v>1003.3128644487806</v>
      </c>
      <c r="H206" s="59"/>
      <c r="I206" s="14">
        <f t="shared" si="46"/>
        <v>692.40605702807193</v>
      </c>
      <c r="J206" s="14">
        <f t="shared" si="51"/>
        <v>310.90680742070873</v>
      </c>
      <c r="K206" s="29">
        <f t="shared" si="52"/>
        <v>97.14</v>
      </c>
      <c r="L206" s="29">
        <f t="shared" si="53"/>
        <v>216.86</v>
      </c>
      <c r="M206" s="29">
        <f t="shared" si="54"/>
        <v>88.33</v>
      </c>
      <c r="N206" s="29">
        <f t="shared" si="55"/>
        <v>100</v>
      </c>
      <c r="O206" s="11">
        <f t="shared" si="56"/>
        <v>1505.6428644487805</v>
      </c>
      <c r="P206" s="58">
        <f t="shared" si="57"/>
        <v>102128.46812362035</v>
      </c>
      <c r="Q206" s="60"/>
      <c r="R206" s="11">
        <f t="shared" si="58"/>
        <v>402.33</v>
      </c>
      <c r="S206" s="11">
        <f t="shared" si="47"/>
        <v>403.90958333333333</v>
      </c>
    </row>
    <row r="207" spans="1:19" s="10" customFormat="1">
      <c r="A207" s="18"/>
      <c r="B207" s="56">
        <f t="shared" si="48"/>
        <v>198</v>
      </c>
      <c r="C207" s="57"/>
      <c r="D207" s="13">
        <f t="shared" si="49"/>
        <v>48823</v>
      </c>
      <c r="E207" s="58">
        <f t="shared" si="50"/>
        <v>102128.46812362035</v>
      </c>
      <c r="F207" s="59"/>
      <c r="G207" s="58">
        <f t="shared" si="45"/>
        <v>1003.3128644487806</v>
      </c>
      <c r="H207" s="59"/>
      <c r="I207" s="14">
        <f t="shared" si="46"/>
        <v>694.79978365867748</v>
      </c>
      <c r="J207" s="14">
        <f t="shared" si="51"/>
        <v>308.51308079010312</v>
      </c>
      <c r="K207" s="29">
        <f t="shared" si="52"/>
        <v>97.14</v>
      </c>
      <c r="L207" s="29">
        <f t="shared" si="53"/>
        <v>216.86</v>
      </c>
      <c r="M207" s="29">
        <f t="shared" si="54"/>
        <v>88.33</v>
      </c>
      <c r="N207" s="29">
        <f t="shared" si="55"/>
        <v>100</v>
      </c>
      <c r="O207" s="11">
        <f t="shared" si="56"/>
        <v>1505.6428644487805</v>
      </c>
      <c r="P207" s="58">
        <f t="shared" si="57"/>
        <v>101333.66833996167</v>
      </c>
      <c r="Q207" s="60"/>
      <c r="R207" s="11">
        <f t="shared" si="58"/>
        <v>402.33</v>
      </c>
      <c r="S207" s="11">
        <f t="shared" si="47"/>
        <v>403.90958333333333</v>
      </c>
    </row>
    <row r="208" spans="1:19" s="10" customFormat="1">
      <c r="A208" s="18"/>
      <c r="B208" s="56">
        <f t="shared" si="48"/>
        <v>199</v>
      </c>
      <c r="C208" s="57"/>
      <c r="D208" s="13">
        <f t="shared" si="49"/>
        <v>48853</v>
      </c>
      <c r="E208" s="58">
        <f t="shared" si="50"/>
        <v>101333.66833996167</v>
      </c>
      <c r="F208" s="59"/>
      <c r="G208" s="58">
        <f t="shared" si="45"/>
        <v>1003.3128644487806</v>
      </c>
      <c r="H208" s="59"/>
      <c r="I208" s="14">
        <f t="shared" si="46"/>
        <v>697.2007413384797</v>
      </c>
      <c r="J208" s="14">
        <f t="shared" si="51"/>
        <v>306.11212311030084</v>
      </c>
      <c r="K208" s="29">
        <f t="shared" si="52"/>
        <v>97.14</v>
      </c>
      <c r="L208" s="29">
        <f t="shared" si="53"/>
        <v>216.86</v>
      </c>
      <c r="M208" s="29">
        <f t="shared" si="54"/>
        <v>88.33</v>
      </c>
      <c r="N208" s="29">
        <f t="shared" si="55"/>
        <v>100</v>
      </c>
      <c r="O208" s="11">
        <f t="shared" si="56"/>
        <v>1505.6428644487805</v>
      </c>
      <c r="P208" s="58">
        <f t="shared" si="57"/>
        <v>100536.46759862319</v>
      </c>
      <c r="Q208" s="60"/>
      <c r="R208" s="11">
        <f t="shared" si="58"/>
        <v>402.33</v>
      </c>
      <c r="S208" s="11">
        <f t="shared" si="47"/>
        <v>403.90958333333333</v>
      </c>
    </row>
    <row r="209" spans="1:19" s="10" customFormat="1">
      <c r="A209" s="18"/>
      <c r="B209" s="56">
        <f t="shared" si="48"/>
        <v>200</v>
      </c>
      <c r="C209" s="57"/>
      <c r="D209" s="13">
        <f t="shared" si="49"/>
        <v>48884</v>
      </c>
      <c r="E209" s="58">
        <f t="shared" si="50"/>
        <v>100536.46759862319</v>
      </c>
      <c r="F209" s="59"/>
      <c r="G209" s="58">
        <f t="shared" si="45"/>
        <v>1003.3128644487806</v>
      </c>
      <c r="H209" s="59"/>
      <c r="I209" s="14">
        <f t="shared" si="46"/>
        <v>699.60895191127315</v>
      </c>
      <c r="J209" s="14">
        <f t="shared" si="51"/>
        <v>303.70391253750751</v>
      </c>
      <c r="K209" s="29">
        <f t="shared" si="52"/>
        <v>97.14</v>
      </c>
      <c r="L209" s="29">
        <f t="shared" si="53"/>
        <v>216.86</v>
      </c>
      <c r="M209" s="29">
        <f t="shared" si="54"/>
        <v>88.33</v>
      </c>
      <c r="N209" s="29">
        <f t="shared" si="55"/>
        <v>100</v>
      </c>
      <c r="O209" s="11">
        <f t="shared" si="56"/>
        <v>1505.6428644487805</v>
      </c>
      <c r="P209" s="58">
        <f t="shared" si="57"/>
        <v>99736.858646711917</v>
      </c>
      <c r="Q209" s="60"/>
      <c r="R209" s="11">
        <f t="shared" si="58"/>
        <v>402.33</v>
      </c>
      <c r="S209" s="11">
        <f t="shared" si="47"/>
        <v>403.90958333333333</v>
      </c>
    </row>
    <row r="210" spans="1:19" s="10" customFormat="1">
      <c r="A210" s="18"/>
      <c r="B210" s="56">
        <f t="shared" si="48"/>
        <v>201</v>
      </c>
      <c r="C210" s="57"/>
      <c r="D210" s="13">
        <f t="shared" si="49"/>
        <v>48914</v>
      </c>
      <c r="E210" s="58">
        <f t="shared" si="50"/>
        <v>99736.858646711917</v>
      </c>
      <c r="F210" s="59"/>
      <c r="G210" s="58">
        <f t="shared" si="45"/>
        <v>1003.3128644487806</v>
      </c>
      <c r="H210" s="59"/>
      <c r="I210" s="14">
        <f t="shared" si="46"/>
        <v>702.02443728683829</v>
      </c>
      <c r="J210" s="14">
        <f t="shared" si="51"/>
        <v>301.28842716194225</v>
      </c>
      <c r="K210" s="29">
        <f t="shared" si="52"/>
        <v>97.14</v>
      </c>
      <c r="L210" s="29">
        <f t="shared" si="53"/>
        <v>216.86</v>
      </c>
      <c r="M210" s="29">
        <f t="shared" si="54"/>
        <v>88.33</v>
      </c>
      <c r="N210" s="29">
        <f t="shared" si="55"/>
        <v>100</v>
      </c>
      <c r="O210" s="11">
        <f t="shared" si="56"/>
        <v>1505.6428644487805</v>
      </c>
      <c r="P210" s="58">
        <f t="shared" si="57"/>
        <v>98934.834209425084</v>
      </c>
      <c r="Q210" s="60"/>
      <c r="R210" s="11">
        <f t="shared" si="58"/>
        <v>402.33</v>
      </c>
      <c r="S210" s="11">
        <f t="shared" si="47"/>
        <v>403.90958333333333</v>
      </c>
    </row>
    <row r="211" spans="1:19" s="10" customFormat="1">
      <c r="A211" s="18"/>
      <c r="B211" s="56">
        <f t="shared" si="48"/>
        <v>202</v>
      </c>
      <c r="C211" s="57"/>
      <c r="D211" s="13">
        <f t="shared" si="49"/>
        <v>48945</v>
      </c>
      <c r="E211" s="58">
        <f t="shared" si="50"/>
        <v>98934.834209425084</v>
      </c>
      <c r="F211" s="59"/>
      <c r="G211" s="58">
        <f t="shared" si="45"/>
        <v>1003.3128644487806</v>
      </c>
      <c r="H211" s="59"/>
      <c r="I211" s="14">
        <f t="shared" si="46"/>
        <v>704.44721944114235</v>
      </c>
      <c r="J211" s="14">
        <f t="shared" si="51"/>
        <v>298.86564500763825</v>
      </c>
      <c r="K211" s="29">
        <f t="shared" si="52"/>
        <v>97.14</v>
      </c>
      <c r="L211" s="29">
        <f t="shared" si="53"/>
        <v>216.86</v>
      </c>
      <c r="M211" s="29">
        <f t="shared" si="54"/>
        <v>88.33</v>
      </c>
      <c r="N211" s="29">
        <f t="shared" si="55"/>
        <v>100</v>
      </c>
      <c r="O211" s="11">
        <f t="shared" si="56"/>
        <v>1505.6428644487805</v>
      </c>
      <c r="P211" s="58">
        <f t="shared" si="57"/>
        <v>98130.386989983934</v>
      </c>
      <c r="Q211" s="60"/>
      <c r="R211" s="11">
        <f t="shared" si="58"/>
        <v>402.33</v>
      </c>
      <c r="S211" s="11">
        <f t="shared" si="47"/>
        <v>403.90958333333333</v>
      </c>
    </row>
    <row r="212" spans="1:19" s="10" customFormat="1">
      <c r="A212" s="18"/>
      <c r="B212" s="56">
        <f t="shared" si="48"/>
        <v>203</v>
      </c>
      <c r="C212" s="57"/>
      <c r="D212" s="13">
        <f t="shared" si="49"/>
        <v>48976</v>
      </c>
      <c r="E212" s="58">
        <f t="shared" si="50"/>
        <v>98130.386989983934</v>
      </c>
      <c r="F212" s="59"/>
      <c r="G212" s="58">
        <f t="shared" si="45"/>
        <v>1003.3128644487806</v>
      </c>
      <c r="H212" s="59"/>
      <c r="I212" s="14">
        <f t="shared" si="46"/>
        <v>706.87732041653749</v>
      </c>
      <c r="J212" s="14">
        <f t="shared" si="51"/>
        <v>296.43554403224311</v>
      </c>
      <c r="K212" s="29">
        <f t="shared" si="52"/>
        <v>97.14</v>
      </c>
      <c r="L212" s="29">
        <f t="shared" si="53"/>
        <v>216.86</v>
      </c>
      <c r="M212" s="29">
        <f t="shared" si="54"/>
        <v>88.33</v>
      </c>
      <c r="N212" s="29">
        <f t="shared" si="55"/>
        <v>100</v>
      </c>
      <c r="O212" s="11">
        <f t="shared" si="56"/>
        <v>1505.6428644487805</v>
      </c>
      <c r="P212" s="58">
        <f t="shared" si="57"/>
        <v>97323.5096695674</v>
      </c>
      <c r="Q212" s="60"/>
      <c r="R212" s="11">
        <f t="shared" si="58"/>
        <v>402.33</v>
      </c>
      <c r="S212" s="11">
        <f t="shared" si="47"/>
        <v>403.90958333333333</v>
      </c>
    </row>
    <row r="213" spans="1:19" s="10" customFormat="1">
      <c r="A213" s="18"/>
      <c r="B213" s="56">
        <f t="shared" si="48"/>
        <v>204</v>
      </c>
      <c r="C213" s="57"/>
      <c r="D213" s="13">
        <f t="shared" si="49"/>
        <v>49004</v>
      </c>
      <c r="E213" s="58">
        <f t="shared" si="50"/>
        <v>97323.5096695674</v>
      </c>
      <c r="F213" s="59"/>
      <c r="G213" s="58">
        <f t="shared" ref="G213:G248" si="59">IF($B213="","",IF($L$3&lt;E213*(1+$F$4/$F$6),$L$3,E213*(1+$F$4/$F$6) ))</f>
        <v>1003.3128644487806</v>
      </c>
      <c r="H213" s="59"/>
      <c r="I213" s="14">
        <f t="shared" si="46"/>
        <v>709.31476232196246</v>
      </c>
      <c r="J213" s="14">
        <f t="shared" si="51"/>
        <v>293.9981021268182</v>
      </c>
      <c r="K213" s="29">
        <f t="shared" si="52"/>
        <v>97.14</v>
      </c>
      <c r="L213" s="29">
        <f t="shared" si="53"/>
        <v>216.86</v>
      </c>
      <c r="M213" s="29">
        <f t="shared" si="54"/>
        <v>88.33</v>
      </c>
      <c r="N213" s="29">
        <f t="shared" si="55"/>
        <v>100</v>
      </c>
      <c r="O213" s="11">
        <f t="shared" si="56"/>
        <v>1505.6428644487805</v>
      </c>
      <c r="P213" s="58">
        <f t="shared" si="57"/>
        <v>96514.19490724543</v>
      </c>
      <c r="Q213" s="60"/>
      <c r="R213" s="11">
        <f t="shared" si="58"/>
        <v>402.33</v>
      </c>
      <c r="S213" s="11">
        <f t="shared" si="47"/>
        <v>403.90958333333333</v>
      </c>
    </row>
    <row r="214" spans="1:19" s="10" customFormat="1">
      <c r="A214" s="18"/>
      <c r="B214" s="56">
        <f t="shared" si="48"/>
        <v>205</v>
      </c>
      <c r="C214" s="57"/>
      <c r="D214" s="13">
        <f t="shared" si="49"/>
        <v>49035</v>
      </c>
      <c r="E214" s="58">
        <f t="shared" si="50"/>
        <v>96514.19490724543</v>
      </c>
      <c r="F214" s="59"/>
      <c r="G214" s="58">
        <f t="shared" si="59"/>
        <v>1003.3128644487806</v>
      </c>
      <c r="H214" s="59"/>
      <c r="I214" s="14">
        <f t="shared" si="46"/>
        <v>711.75956733314342</v>
      </c>
      <c r="J214" s="14">
        <f t="shared" si="51"/>
        <v>291.55329711563724</v>
      </c>
      <c r="K214" s="29">
        <f t="shared" si="52"/>
        <v>97.14</v>
      </c>
      <c r="L214" s="29">
        <f t="shared" si="53"/>
        <v>216.86</v>
      </c>
      <c r="M214" s="29">
        <f t="shared" si="54"/>
        <v>88.33</v>
      </c>
      <c r="N214" s="29">
        <f t="shared" si="55"/>
        <v>100</v>
      </c>
      <c r="O214" s="11">
        <f t="shared" si="56"/>
        <v>1505.6428644487805</v>
      </c>
      <c r="P214" s="58">
        <f t="shared" si="57"/>
        <v>95702.435339912277</v>
      </c>
      <c r="Q214" s="60"/>
      <c r="R214" s="11">
        <f t="shared" si="58"/>
        <v>402.33</v>
      </c>
      <c r="S214" s="11">
        <f t="shared" si="47"/>
        <v>403.90958333333333</v>
      </c>
    </row>
    <row r="215" spans="1:19" s="10" customFormat="1">
      <c r="A215" s="18"/>
      <c r="B215" s="56">
        <f t="shared" si="48"/>
        <v>206</v>
      </c>
      <c r="C215" s="57"/>
      <c r="D215" s="13">
        <f t="shared" si="49"/>
        <v>49065</v>
      </c>
      <c r="E215" s="58">
        <f t="shared" si="50"/>
        <v>95702.435339912277</v>
      </c>
      <c r="F215" s="59"/>
      <c r="G215" s="58">
        <f t="shared" si="59"/>
        <v>1003.3128644487806</v>
      </c>
      <c r="H215" s="59"/>
      <c r="I215" s="14">
        <f t="shared" si="46"/>
        <v>714.21175769279557</v>
      </c>
      <c r="J215" s="14">
        <f t="shared" si="51"/>
        <v>289.10110675598497</v>
      </c>
      <c r="K215" s="29">
        <f t="shared" si="52"/>
        <v>97.14</v>
      </c>
      <c r="L215" s="29">
        <f t="shared" si="53"/>
        <v>216.86</v>
      </c>
      <c r="M215" s="29">
        <f t="shared" si="54"/>
        <v>88.33</v>
      </c>
      <c r="N215" s="29">
        <f t="shared" si="55"/>
        <v>100</v>
      </c>
      <c r="O215" s="11">
        <f t="shared" si="56"/>
        <v>1505.6428644487805</v>
      </c>
      <c r="P215" s="58">
        <f t="shared" si="57"/>
        <v>94888.223582219478</v>
      </c>
      <c r="Q215" s="60"/>
      <c r="R215" s="11">
        <f t="shared" si="58"/>
        <v>402.33</v>
      </c>
      <c r="S215" s="11">
        <f t="shared" si="47"/>
        <v>403.90958333333333</v>
      </c>
    </row>
    <row r="216" spans="1:19" s="10" customFormat="1">
      <c r="A216" s="18"/>
      <c r="B216" s="56">
        <f t="shared" si="48"/>
        <v>207</v>
      </c>
      <c r="C216" s="57"/>
      <c r="D216" s="13">
        <f t="shared" si="49"/>
        <v>49096</v>
      </c>
      <c r="E216" s="58">
        <f t="shared" si="50"/>
        <v>94888.223582219478</v>
      </c>
      <c r="F216" s="59"/>
      <c r="G216" s="58">
        <f t="shared" si="59"/>
        <v>1003.3128644487806</v>
      </c>
      <c r="H216" s="59"/>
      <c r="I216" s="14">
        <f t="shared" si="46"/>
        <v>716.67135571082599</v>
      </c>
      <c r="J216" s="14">
        <f t="shared" si="51"/>
        <v>286.64150873795467</v>
      </c>
      <c r="K216" s="29">
        <f t="shared" si="52"/>
        <v>97.14</v>
      </c>
      <c r="L216" s="29">
        <f t="shared" si="53"/>
        <v>216.86</v>
      </c>
      <c r="M216" s="29">
        <f t="shared" si="54"/>
        <v>88.33</v>
      </c>
      <c r="N216" s="29">
        <f t="shared" si="55"/>
        <v>100</v>
      </c>
      <c r="O216" s="11">
        <f t="shared" si="56"/>
        <v>1505.6428644487805</v>
      </c>
      <c r="P216" s="58">
        <f t="shared" si="57"/>
        <v>94071.552226508647</v>
      </c>
      <c r="Q216" s="60"/>
      <c r="R216" s="11">
        <f t="shared" si="58"/>
        <v>402.33</v>
      </c>
      <c r="S216" s="11">
        <f t="shared" si="47"/>
        <v>403.90958333333333</v>
      </c>
    </row>
    <row r="217" spans="1:19" s="10" customFormat="1">
      <c r="A217" s="18"/>
      <c r="B217" s="56">
        <f t="shared" si="48"/>
        <v>208</v>
      </c>
      <c r="C217" s="57"/>
      <c r="D217" s="13">
        <f t="shared" si="49"/>
        <v>49126</v>
      </c>
      <c r="E217" s="58">
        <f t="shared" si="50"/>
        <v>94071.552226508647</v>
      </c>
      <c r="F217" s="59"/>
      <c r="G217" s="58">
        <f t="shared" si="59"/>
        <v>1003.3128644487806</v>
      </c>
      <c r="H217" s="59"/>
      <c r="I217" s="14">
        <f t="shared" si="46"/>
        <v>719.13838376453577</v>
      </c>
      <c r="J217" s="14">
        <f t="shared" si="51"/>
        <v>284.17448068424488</v>
      </c>
      <c r="K217" s="29">
        <f t="shared" si="52"/>
        <v>97.14</v>
      </c>
      <c r="L217" s="29">
        <f t="shared" si="53"/>
        <v>216.86</v>
      </c>
      <c r="M217" s="29">
        <f t="shared" si="54"/>
        <v>88.33</v>
      </c>
      <c r="N217" s="29">
        <f t="shared" si="55"/>
        <v>100</v>
      </c>
      <c r="O217" s="11">
        <f t="shared" si="56"/>
        <v>1505.6428644487805</v>
      </c>
      <c r="P217" s="58">
        <f t="shared" si="57"/>
        <v>93252.413842744107</v>
      </c>
      <c r="Q217" s="60"/>
      <c r="R217" s="11">
        <f t="shared" si="58"/>
        <v>402.33</v>
      </c>
      <c r="S217" s="11">
        <f t="shared" si="47"/>
        <v>403.90958333333333</v>
      </c>
    </row>
    <row r="218" spans="1:19" s="10" customFormat="1">
      <c r="A218" s="18"/>
      <c r="B218" s="56">
        <f t="shared" si="48"/>
        <v>209</v>
      </c>
      <c r="C218" s="57"/>
      <c r="D218" s="13">
        <f t="shared" si="49"/>
        <v>49157</v>
      </c>
      <c r="E218" s="58">
        <f t="shared" si="50"/>
        <v>93252.413842744107</v>
      </c>
      <c r="F218" s="59"/>
      <c r="G218" s="58">
        <f t="shared" si="59"/>
        <v>1003.3128644487806</v>
      </c>
      <c r="H218" s="59"/>
      <c r="I218" s="14">
        <f t="shared" si="46"/>
        <v>721.61286429882443</v>
      </c>
      <c r="J218" s="14">
        <f t="shared" si="51"/>
        <v>281.70000014995611</v>
      </c>
      <c r="K218" s="29">
        <f t="shared" si="52"/>
        <v>97.14</v>
      </c>
      <c r="L218" s="29">
        <f t="shared" si="53"/>
        <v>216.86</v>
      </c>
      <c r="M218" s="29">
        <f t="shared" si="54"/>
        <v>88.33</v>
      </c>
      <c r="N218" s="29">
        <f t="shared" si="55"/>
        <v>100</v>
      </c>
      <c r="O218" s="11">
        <f t="shared" si="56"/>
        <v>1505.6428644487805</v>
      </c>
      <c r="P218" s="58">
        <f t="shared" si="57"/>
        <v>92430.800978445273</v>
      </c>
      <c r="Q218" s="60"/>
      <c r="R218" s="11">
        <f t="shared" si="58"/>
        <v>402.33</v>
      </c>
      <c r="S218" s="11">
        <f t="shared" si="47"/>
        <v>403.90958333333333</v>
      </c>
    </row>
    <row r="219" spans="1:19" s="10" customFormat="1">
      <c r="A219" s="18"/>
      <c r="B219" s="56">
        <f t="shared" si="48"/>
        <v>210</v>
      </c>
      <c r="C219" s="57"/>
      <c r="D219" s="13">
        <f t="shared" si="49"/>
        <v>49188</v>
      </c>
      <c r="E219" s="58">
        <f t="shared" si="50"/>
        <v>92430.800978445273</v>
      </c>
      <c r="F219" s="59"/>
      <c r="G219" s="58">
        <f t="shared" si="59"/>
        <v>1003.3128644487806</v>
      </c>
      <c r="H219" s="59"/>
      <c r="I219" s="14">
        <f t="shared" si="46"/>
        <v>724.09481982639386</v>
      </c>
      <c r="J219" s="14">
        <f t="shared" si="51"/>
        <v>279.21804462238674</v>
      </c>
      <c r="K219" s="29">
        <f t="shared" si="52"/>
        <v>97.14</v>
      </c>
      <c r="L219" s="29">
        <f t="shared" si="53"/>
        <v>216.86</v>
      </c>
      <c r="M219" s="29">
        <f t="shared" si="54"/>
        <v>88.33</v>
      </c>
      <c r="N219" s="29">
        <f t="shared" si="55"/>
        <v>100</v>
      </c>
      <c r="O219" s="11">
        <f t="shared" si="56"/>
        <v>1505.6428644487805</v>
      </c>
      <c r="P219" s="58">
        <f t="shared" si="57"/>
        <v>91606.706158618879</v>
      </c>
      <c r="Q219" s="60"/>
      <c r="R219" s="11">
        <f t="shared" si="58"/>
        <v>402.33</v>
      </c>
      <c r="S219" s="11">
        <f t="shared" si="47"/>
        <v>403.90958333333333</v>
      </c>
    </row>
    <row r="220" spans="1:19" s="10" customFormat="1">
      <c r="A220" s="18"/>
      <c r="B220" s="56">
        <f t="shared" si="48"/>
        <v>211</v>
      </c>
      <c r="C220" s="57"/>
      <c r="D220" s="13">
        <f t="shared" si="49"/>
        <v>49218</v>
      </c>
      <c r="E220" s="58">
        <f t="shared" si="50"/>
        <v>91606.706158618879</v>
      </c>
      <c r="F220" s="59"/>
      <c r="G220" s="58">
        <f t="shared" si="59"/>
        <v>1003.3128644487806</v>
      </c>
      <c r="H220" s="59"/>
      <c r="I220" s="14">
        <f t="shared" si="46"/>
        <v>726.58427292795272</v>
      </c>
      <c r="J220" s="14">
        <f t="shared" si="51"/>
        <v>276.72859152082782</v>
      </c>
      <c r="K220" s="29">
        <f t="shared" si="52"/>
        <v>97.14</v>
      </c>
      <c r="L220" s="29">
        <f t="shared" si="53"/>
        <v>216.86</v>
      </c>
      <c r="M220" s="29">
        <f t="shared" si="54"/>
        <v>88.33</v>
      </c>
      <c r="N220" s="29">
        <f t="shared" si="55"/>
        <v>100</v>
      </c>
      <c r="O220" s="11">
        <f t="shared" si="56"/>
        <v>1505.6428644487805</v>
      </c>
      <c r="P220" s="58">
        <f t="shared" si="57"/>
        <v>90780.121885690925</v>
      </c>
      <c r="Q220" s="60"/>
      <c r="R220" s="11">
        <f t="shared" si="58"/>
        <v>402.33</v>
      </c>
      <c r="S220" s="11">
        <f t="shared" si="47"/>
        <v>403.90958333333333</v>
      </c>
    </row>
    <row r="221" spans="1:19" s="10" customFormat="1">
      <c r="A221" s="18"/>
      <c r="B221" s="56">
        <f t="shared" si="48"/>
        <v>212</v>
      </c>
      <c r="C221" s="57"/>
      <c r="D221" s="13">
        <f t="shared" si="49"/>
        <v>49249</v>
      </c>
      <c r="E221" s="58">
        <f t="shared" si="50"/>
        <v>90780.121885690925</v>
      </c>
      <c r="F221" s="59"/>
      <c r="G221" s="58">
        <f t="shared" si="59"/>
        <v>1003.3128644487806</v>
      </c>
      <c r="H221" s="59"/>
      <c r="I221" s="14">
        <f t="shared" si="46"/>
        <v>729.0812462524226</v>
      </c>
      <c r="J221" s="14">
        <f t="shared" si="51"/>
        <v>274.231618196358</v>
      </c>
      <c r="K221" s="29">
        <f t="shared" si="52"/>
        <v>97.14</v>
      </c>
      <c r="L221" s="29">
        <f t="shared" si="53"/>
        <v>216.86</v>
      </c>
      <c r="M221" s="29">
        <f t="shared" si="54"/>
        <v>88.33</v>
      </c>
      <c r="N221" s="29">
        <f t="shared" si="55"/>
        <v>100</v>
      </c>
      <c r="O221" s="11">
        <f t="shared" si="56"/>
        <v>1505.6428644487805</v>
      </c>
      <c r="P221" s="58">
        <f t="shared" si="57"/>
        <v>89951.040639438492</v>
      </c>
      <c r="Q221" s="60"/>
      <c r="R221" s="11">
        <f t="shared" si="58"/>
        <v>402.33</v>
      </c>
      <c r="S221" s="11">
        <f t="shared" si="47"/>
        <v>403.90958333333333</v>
      </c>
    </row>
    <row r="222" spans="1:19" s="10" customFormat="1">
      <c r="A222" s="18"/>
      <c r="B222" s="56">
        <f t="shared" si="48"/>
        <v>213</v>
      </c>
      <c r="C222" s="57"/>
      <c r="D222" s="13">
        <f t="shared" si="49"/>
        <v>49279</v>
      </c>
      <c r="E222" s="58">
        <f t="shared" si="50"/>
        <v>89951.040639438492</v>
      </c>
      <c r="F222" s="59"/>
      <c r="G222" s="58">
        <f t="shared" si="59"/>
        <v>1003.3128644487806</v>
      </c>
      <c r="H222" s="59"/>
      <c r="I222" s="14">
        <f t="shared" si="46"/>
        <v>731.58576251714351</v>
      </c>
      <c r="J222" s="14">
        <f t="shared" si="51"/>
        <v>271.72710193163709</v>
      </c>
      <c r="K222" s="29">
        <f t="shared" si="52"/>
        <v>97.14</v>
      </c>
      <c r="L222" s="29">
        <f t="shared" si="53"/>
        <v>216.86</v>
      </c>
      <c r="M222" s="29">
        <f t="shared" si="54"/>
        <v>88.33</v>
      </c>
      <c r="N222" s="29">
        <f t="shared" si="55"/>
        <v>100</v>
      </c>
      <c r="O222" s="11">
        <f t="shared" si="56"/>
        <v>1505.6428644487805</v>
      </c>
      <c r="P222" s="58">
        <f t="shared" si="57"/>
        <v>89119.454876921343</v>
      </c>
      <c r="Q222" s="60"/>
      <c r="R222" s="11">
        <f t="shared" si="58"/>
        <v>402.33</v>
      </c>
      <c r="S222" s="11">
        <f t="shared" si="47"/>
        <v>403.90958333333333</v>
      </c>
    </row>
    <row r="223" spans="1:19" s="10" customFormat="1">
      <c r="A223" s="18"/>
      <c r="B223" s="56">
        <f t="shared" si="48"/>
        <v>214</v>
      </c>
      <c r="C223" s="57"/>
      <c r="D223" s="13">
        <f t="shared" si="49"/>
        <v>49310</v>
      </c>
      <c r="E223" s="58">
        <f t="shared" si="50"/>
        <v>89119.454876921343</v>
      </c>
      <c r="F223" s="59"/>
      <c r="G223" s="58">
        <f t="shared" si="59"/>
        <v>1003.3128644487806</v>
      </c>
      <c r="H223" s="59"/>
      <c r="I223" s="14">
        <f t="shared" si="46"/>
        <v>734.0978445080807</v>
      </c>
      <c r="J223" s="14">
        <f t="shared" si="51"/>
        <v>269.21501994069985</v>
      </c>
      <c r="K223" s="29">
        <f t="shared" si="52"/>
        <v>97.14</v>
      </c>
      <c r="L223" s="29">
        <f t="shared" si="53"/>
        <v>216.86</v>
      </c>
      <c r="M223" s="29">
        <f t="shared" si="54"/>
        <v>88.33</v>
      </c>
      <c r="N223" s="29">
        <f t="shared" si="55"/>
        <v>100</v>
      </c>
      <c r="O223" s="11">
        <f t="shared" si="56"/>
        <v>1505.6428644487805</v>
      </c>
      <c r="P223" s="58">
        <f t="shared" si="57"/>
        <v>88285.357032413245</v>
      </c>
      <c r="Q223" s="60"/>
      <c r="R223" s="11">
        <f t="shared" si="58"/>
        <v>402.33</v>
      </c>
      <c r="S223" s="11">
        <f t="shared" si="47"/>
        <v>403.90958333333333</v>
      </c>
    </row>
    <row r="224" spans="1:19" s="10" customFormat="1">
      <c r="A224" s="18"/>
      <c r="B224" s="56">
        <f t="shared" si="48"/>
        <v>215</v>
      </c>
      <c r="C224" s="57"/>
      <c r="D224" s="13">
        <f t="shared" si="49"/>
        <v>49341</v>
      </c>
      <c r="E224" s="58">
        <f t="shared" si="50"/>
        <v>88285.357032413245</v>
      </c>
      <c r="F224" s="59"/>
      <c r="G224" s="58">
        <f t="shared" si="59"/>
        <v>1003.3128644487806</v>
      </c>
      <c r="H224" s="59"/>
      <c r="I224" s="14">
        <f t="shared" si="46"/>
        <v>736.61751508003226</v>
      </c>
      <c r="J224" s="14">
        <f t="shared" si="51"/>
        <v>266.69534936874834</v>
      </c>
      <c r="K224" s="29">
        <f t="shared" si="52"/>
        <v>97.14</v>
      </c>
      <c r="L224" s="29">
        <f t="shared" si="53"/>
        <v>216.86</v>
      </c>
      <c r="M224" s="29">
        <f t="shared" si="54"/>
        <v>88.33</v>
      </c>
      <c r="N224" s="29">
        <f t="shared" si="55"/>
        <v>100</v>
      </c>
      <c r="O224" s="11">
        <f t="shared" si="56"/>
        <v>1505.6428644487805</v>
      </c>
      <c r="P224" s="58">
        <f t="shared" si="57"/>
        <v>87448.739517333219</v>
      </c>
      <c r="Q224" s="60"/>
      <c r="R224" s="11">
        <f t="shared" si="58"/>
        <v>402.33</v>
      </c>
      <c r="S224" s="11">
        <f t="shared" si="47"/>
        <v>403.90958333333333</v>
      </c>
    </row>
    <row r="225" spans="1:19" s="10" customFormat="1">
      <c r="A225" s="18"/>
      <c r="B225" s="56">
        <f t="shared" si="48"/>
        <v>216</v>
      </c>
      <c r="C225" s="57"/>
      <c r="D225" s="13">
        <f t="shared" si="49"/>
        <v>49369</v>
      </c>
      <c r="E225" s="58">
        <f t="shared" si="50"/>
        <v>87448.739517333219</v>
      </c>
      <c r="F225" s="59"/>
      <c r="G225" s="58">
        <f t="shared" si="59"/>
        <v>1003.3128644487806</v>
      </c>
      <c r="H225" s="59"/>
      <c r="I225" s="14">
        <f t="shared" si="46"/>
        <v>739.1447971568366</v>
      </c>
      <c r="J225" s="14">
        <f t="shared" si="51"/>
        <v>264.16806729194406</v>
      </c>
      <c r="K225" s="29">
        <f t="shared" si="52"/>
        <v>97.14</v>
      </c>
      <c r="L225" s="29">
        <f t="shared" si="53"/>
        <v>216.86</v>
      </c>
      <c r="M225" s="29">
        <f t="shared" si="54"/>
        <v>88.33</v>
      </c>
      <c r="N225" s="29">
        <f t="shared" si="55"/>
        <v>100</v>
      </c>
      <c r="O225" s="11">
        <f t="shared" si="56"/>
        <v>1505.6428644487805</v>
      </c>
      <c r="P225" s="58">
        <f t="shared" si="57"/>
        <v>86609.594720176363</v>
      </c>
      <c r="Q225" s="60"/>
      <c r="R225" s="11">
        <f t="shared" si="58"/>
        <v>402.33</v>
      </c>
      <c r="S225" s="11">
        <f t="shared" si="47"/>
        <v>403.90958333333333</v>
      </c>
    </row>
    <row r="226" spans="1:19" s="10" customFormat="1">
      <c r="A226" s="18"/>
      <c r="B226" s="56">
        <f t="shared" si="48"/>
        <v>217</v>
      </c>
      <c r="C226" s="57"/>
      <c r="D226" s="13">
        <f t="shared" si="49"/>
        <v>49400</v>
      </c>
      <c r="E226" s="58">
        <f t="shared" si="50"/>
        <v>86609.594720176363</v>
      </c>
      <c r="F226" s="59"/>
      <c r="G226" s="58">
        <f t="shared" si="59"/>
        <v>1003.3128644487806</v>
      </c>
      <c r="H226" s="59"/>
      <c r="I226" s="14">
        <f t="shared" si="46"/>
        <v>741.67971373158116</v>
      </c>
      <c r="J226" s="14">
        <f t="shared" si="51"/>
        <v>261.63315071719938</v>
      </c>
      <c r="K226" s="29">
        <f t="shared" si="52"/>
        <v>97.14</v>
      </c>
      <c r="L226" s="29">
        <f t="shared" si="53"/>
        <v>216.86</v>
      </c>
      <c r="M226" s="29">
        <f t="shared" si="54"/>
        <v>88.33</v>
      </c>
      <c r="N226" s="29">
        <f t="shared" si="55"/>
        <v>100</v>
      </c>
      <c r="O226" s="11">
        <f t="shared" si="56"/>
        <v>1505.6428644487805</v>
      </c>
      <c r="P226" s="58">
        <f t="shared" si="57"/>
        <v>85767.91500644476</v>
      </c>
      <c r="Q226" s="60"/>
      <c r="R226" s="11">
        <f t="shared" si="58"/>
        <v>402.33</v>
      </c>
      <c r="S226" s="11">
        <f t="shared" si="47"/>
        <v>403.90958333333333</v>
      </c>
    </row>
    <row r="227" spans="1:19" s="10" customFormat="1">
      <c r="A227" s="18"/>
      <c r="B227" s="56">
        <f t="shared" si="48"/>
        <v>218</v>
      </c>
      <c r="C227" s="57"/>
      <c r="D227" s="13">
        <f t="shared" si="49"/>
        <v>49430</v>
      </c>
      <c r="E227" s="58">
        <f t="shared" si="50"/>
        <v>85767.91500644476</v>
      </c>
      <c r="F227" s="59"/>
      <c r="G227" s="58">
        <f t="shared" si="59"/>
        <v>1003.3128644487806</v>
      </c>
      <c r="H227" s="59"/>
      <c r="I227" s="14">
        <f t="shared" si="46"/>
        <v>744.22228786681217</v>
      </c>
      <c r="J227" s="14">
        <f t="shared" si="51"/>
        <v>259.09057658196849</v>
      </c>
      <c r="K227" s="29">
        <f t="shared" si="52"/>
        <v>97.14</v>
      </c>
      <c r="L227" s="29">
        <f t="shared" si="53"/>
        <v>216.86</v>
      </c>
      <c r="M227" s="29">
        <f t="shared" si="54"/>
        <v>88.33</v>
      </c>
      <c r="N227" s="29">
        <f t="shared" si="55"/>
        <v>100</v>
      </c>
      <c r="O227" s="11">
        <f t="shared" si="56"/>
        <v>1505.6428644487805</v>
      </c>
      <c r="P227" s="58">
        <f t="shared" si="57"/>
        <v>84923.69271857795</v>
      </c>
      <c r="Q227" s="60"/>
      <c r="R227" s="11">
        <f t="shared" si="58"/>
        <v>402.33</v>
      </c>
      <c r="S227" s="11">
        <f t="shared" si="47"/>
        <v>403.90958333333333</v>
      </c>
    </row>
    <row r="228" spans="1:19" s="10" customFormat="1">
      <c r="A228" s="18"/>
      <c r="B228" s="56">
        <f t="shared" si="48"/>
        <v>219</v>
      </c>
      <c r="C228" s="57"/>
      <c r="D228" s="13">
        <f t="shared" si="49"/>
        <v>49461</v>
      </c>
      <c r="E228" s="58">
        <f t="shared" si="50"/>
        <v>84923.69271857795</v>
      </c>
      <c r="F228" s="59"/>
      <c r="G228" s="58">
        <f t="shared" si="59"/>
        <v>1003.3128644487806</v>
      </c>
      <c r="H228" s="59"/>
      <c r="I228" s="14">
        <f t="shared" si="46"/>
        <v>746.77254269474315</v>
      </c>
      <c r="J228" s="14">
        <f t="shared" si="51"/>
        <v>256.54032175403751</v>
      </c>
      <c r="K228" s="29">
        <f t="shared" si="52"/>
        <v>97.14</v>
      </c>
      <c r="L228" s="29">
        <f t="shared" si="53"/>
        <v>216.86</v>
      </c>
      <c r="M228" s="29">
        <f t="shared" si="54"/>
        <v>88.33</v>
      </c>
      <c r="N228" s="29">
        <f t="shared" si="55"/>
        <v>100</v>
      </c>
      <c r="O228" s="11">
        <f t="shared" si="56"/>
        <v>1505.6428644487805</v>
      </c>
      <c r="P228" s="58">
        <f t="shared" si="57"/>
        <v>84076.920175883191</v>
      </c>
      <c r="Q228" s="60"/>
      <c r="R228" s="11">
        <f t="shared" si="58"/>
        <v>402.33</v>
      </c>
      <c r="S228" s="11">
        <f t="shared" si="47"/>
        <v>403.90958333333333</v>
      </c>
    </row>
    <row r="229" spans="1:19" s="10" customFormat="1">
      <c r="A229" s="18"/>
      <c r="B229" s="56">
        <f t="shared" si="48"/>
        <v>220</v>
      </c>
      <c r="C229" s="57"/>
      <c r="D229" s="13">
        <f t="shared" si="49"/>
        <v>49491</v>
      </c>
      <c r="E229" s="58">
        <f t="shared" si="50"/>
        <v>84076.920175883191</v>
      </c>
      <c r="F229" s="59"/>
      <c r="G229" s="58">
        <f t="shared" si="59"/>
        <v>1003.3128644487806</v>
      </c>
      <c r="H229" s="59"/>
      <c r="I229" s="14">
        <f t="shared" si="46"/>
        <v>749.33050141746685</v>
      </c>
      <c r="J229" s="14">
        <f t="shared" si="51"/>
        <v>253.98236303131378</v>
      </c>
      <c r="K229" s="29">
        <f t="shared" si="52"/>
        <v>97.14</v>
      </c>
      <c r="L229" s="29">
        <f t="shared" si="53"/>
        <v>216.86</v>
      </c>
      <c r="M229" s="29">
        <f t="shared" si="54"/>
        <v>88.33</v>
      </c>
      <c r="N229" s="29">
        <f t="shared" si="55"/>
        <v>100</v>
      </c>
      <c r="O229" s="11">
        <f t="shared" si="56"/>
        <v>1505.6428644487805</v>
      </c>
      <c r="P229" s="58">
        <f t="shared" si="57"/>
        <v>83227.589674465708</v>
      </c>
      <c r="Q229" s="60"/>
      <c r="R229" s="11">
        <f t="shared" si="58"/>
        <v>402.33</v>
      </c>
      <c r="S229" s="11">
        <f t="shared" si="47"/>
        <v>403.90958333333333</v>
      </c>
    </row>
    <row r="230" spans="1:19" s="10" customFormat="1">
      <c r="A230" s="18"/>
      <c r="B230" s="56">
        <f t="shared" si="48"/>
        <v>221</v>
      </c>
      <c r="C230" s="57"/>
      <c r="D230" s="13">
        <f t="shared" si="49"/>
        <v>49522</v>
      </c>
      <c r="E230" s="58">
        <f t="shared" si="50"/>
        <v>83227.589674465708</v>
      </c>
      <c r="F230" s="59"/>
      <c r="G230" s="58">
        <f t="shared" si="59"/>
        <v>1003.3128644487806</v>
      </c>
      <c r="H230" s="59"/>
      <c r="I230" s="14">
        <f t="shared" si="46"/>
        <v>751.89618730716541</v>
      </c>
      <c r="J230" s="14">
        <f t="shared" si="51"/>
        <v>251.41667714161517</v>
      </c>
      <c r="K230" s="29">
        <f t="shared" si="52"/>
        <v>97.14</v>
      </c>
      <c r="L230" s="29">
        <f t="shared" si="53"/>
        <v>216.86</v>
      </c>
      <c r="M230" s="29">
        <f t="shared" si="54"/>
        <v>88.33</v>
      </c>
      <c r="N230" s="29">
        <f t="shared" si="55"/>
        <v>100</v>
      </c>
      <c r="O230" s="11">
        <f t="shared" si="56"/>
        <v>1505.6428644487805</v>
      </c>
      <c r="P230" s="58">
        <f t="shared" si="57"/>
        <v>82375.69348715854</v>
      </c>
      <c r="Q230" s="60"/>
      <c r="R230" s="11">
        <f t="shared" si="58"/>
        <v>402.33</v>
      </c>
      <c r="S230" s="11">
        <f t="shared" si="47"/>
        <v>403.90958333333333</v>
      </c>
    </row>
    <row r="231" spans="1:19" s="10" customFormat="1">
      <c r="A231" s="18"/>
      <c r="B231" s="56">
        <f t="shared" si="48"/>
        <v>222</v>
      </c>
      <c r="C231" s="57"/>
      <c r="D231" s="13">
        <f t="shared" si="49"/>
        <v>49553</v>
      </c>
      <c r="E231" s="58">
        <f t="shared" si="50"/>
        <v>82375.69348715854</v>
      </c>
      <c r="F231" s="59"/>
      <c r="G231" s="58">
        <f t="shared" si="59"/>
        <v>1003.3128644487806</v>
      </c>
      <c r="H231" s="59"/>
      <c r="I231" s="14">
        <f t="shared" si="46"/>
        <v>754.46962370632252</v>
      </c>
      <c r="J231" s="14">
        <f t="shared" si="51"/>
        <v>248.84324074245808</v>
      </c>
      <c r="K231" s="29">
        <f t="shared" si="52"/>
        <v>97.14</v>
      </c>
      <c r="L231" s="29">
        <f t="shared" si="53"/>
        <v>216.86</v>
      </c>
      <c r="M231" s="29">
        <f t="shared" si="54"/>
        <v>88.33</v>
      </c>
      <c r="N231" s="29">
        <f t="shared" si="55"/>
        <v>100</v>
      </c>
      <c r="O231" s="11">
        <f t="shared" si="56"/>
        <v>1505.6428644487805</v>
      </c>
      <c r="P231" s="58">
        <f t="shared" si="57"/>
        <v>81521.223863452207</v>
      </c>
      <c r="Q231" s="60"/>
      <c r="R231" s="11">
        <f t="shared" si="58"/>
        <v>402.33</v>
      </c>
      <c r="S231" s="11">
        <f t="shared" si="47"/>
        <v>403.90958333333333</v>
      </c>
    </row>
    <row r="232" spans="1:19" s="10" customFormat="1">
      <c r="A232" s="18"/>
      <c r="B232" s="56">
        <f t="shared" si="48"/>
        <v>223</v>
      </c>
      <c r="C232" s="57"/>
      <c r="D232" s="13">
        <f t="shared" si="49"/>
        <v>49583</v>
      </c>
      <c r="E232" s="58">
        <f t="shared" si="50"/>
        <v>81521.223863452207</v>
      </c>
      <c r="F232" s="59"/>
      <c r="G232" s="58">
        <f t="shared" si="59"/>
        <v>1003.3128644487806</v>
      </c>
      <c r="H232" s="59"/>
      <c r="I232" s="14">
        <f t="shared" si="46"/>
        <v>757.05083402793537</v>
      </c>
      <c r="J232" s="14">
        <f t="shared" si="51"/>
        <v>246.26203042084521</v>
      </c>
      <c r="K232" s="29">
        <f t="shared" si="52"/>
        <v>97.14</v>
      </c>
      <c r="L232" s="29">
        <f t="shared" si="53"/>
        <v>216.86</v>
      </c>
      <c r="M232" s="29">
        <f t="shared" si="54"/>
        <v>88.33</v>
      </c>
      <c r="N232" s="29">
        <f t="shared" si="55"/>
        <v>100</v>
      </c>
      <c r="O232" s="11">
        <f t="shared" si="56"/>
        <v>1505.6428644487805</v>
      </c>
      <c r="P232" s="58">
        <f t="shared" si="57"/>
        <v>80664.173029424273</v>
      </c>
      <c r="Q232" s="60"/>
      <c r="R232" s="11">
        <f t="shared" si="58"/>
        <v>402.33</v>
      </c>
      <c r="S232" s="11">
        <f t="shared" si="47"/>
        <v>403.90958333333333</v>
      </c>
    </row>
    <row r="233" spans="1:19" s="10" customFormat="1">
      <c r="A233" s="18"/>
      <c r="B233" s="56">
        <f t="shared" si="48"/>
        <v>224</v>
      </c>
      <c r="C233" s="57"/>
      <c r="D233" s="13">
        <f t="shared" si="49"/>
        <v>49614</v>
      </c>
      <c r="E233" s="58">
        <f t="shared" si="50"/>
        <v>80664.173029424273</v>
      </c>
      <c r="F233" s="59"/>
      <c r="G233" s="58">
        <f t="shared" si="59"/>
        <v>1003.3128644487806</v>
      </c>
      <c r="H233" s="59"/>
      <c r="I233" s="14">
        <f t="shared" si="46"/>
        <v>759.63984175572807</v>
      </c>
      <c r="J233" s="14">
        <f t="shared" si="51"/>
        <v>243.6730226930525</v>
      </c>
      <c r="K233" s="29">
        <f t="shared" si="52"/>
        <v>97.14</v>
      </c>
      <c r="L233" s="29">
        <f t="shared" si="53"/>
        <v>216.86</v>
      </c>
      <c r="M233" s="29">
        <f t="shared" si="54"/>
        <v>88.33</v>
      </c>
      <c r="N233" s="29">
        <f t="shared" si="55"/>
        <v>100</v>
      </c>
      <c r="O233" s="11">
        <f t="shared" si="56"/>
        <v>1505.6428644487805</v>
      </c>
      <c r="P233" s="58">
        <f t="shared" si="57"/>
        <v>79804.533187668538</v>
      </c>
      <c r="Q233" s="60"/>
      <c r="R233" s="11">
        <f t="shared" si="58"/>
        <v>402.33</v>
      </c>
      <c r="S233" s="11">
        <f t="shared" si="47"/>
        <v>403.90958333333333</v>
      </c>
    </row>
    <row r="234" spans="1:19" s="10" customFormat="1">
      <c r="A234" s="18"/>
      <c r="B234" s="56">
        <f t="shared" si="48"/>
        <v>225</v>
      </c>
      <c r="C234" s="57"/>
      <c r="D234" s="13">
        <f t="shared" si="49"/>
        <v>49644</v>
      </c>
      <c r="E234" s="58">
        <f t="shared" si="50"/>
        <v>79804.533187668538</v>
      </c>
      <c r="F234" s="59"/>
      <c r="G234" s="58">
        <f t="shared" si="59"/>
        <v>1003.3128644487806</v>
      </c>
      <c r="H234" s="59"/>
      <c r="I234" s="14">
        <f t="shared" si="46"/>
        <v>762.23667044436525</v>
      </c>
      <c r="J234" s="14">
        <f t="shared" si="51"/>
        <v>241.07619400441536</v>
      </c>
      <c r="K234" s="29">
        <f t="shared" si="52"/>
        <v>97.14</v>
      </c>
      <c r="L234" s="29">
        <f t="shared" si="53"/>
        <v>216.86</v>
      </c>
      <c r="M234" s="29">
        <f t="shared" si="54"/>
        <v>88.33</v>
      </c>
      <c r="N234" s="29">
        <f t="shared" si="55"/>
        <v>100</v>
      </c>
      <c r="O234" s="11">
        <f t="shared" si="56"/>
        <v>1505.6428644487805</v>
      </c>
      <c r="P234" s="58">
        <f t="shared" si="57"/>
        <v>78942.296517224167</v>
      </c>
      <c r="Q234" s="60"/>
      <c r="R234" s="11">
        <f t="shared" si="58"/>
        <v>402.33</v>
      </c>
      <c r="S234" s="11">
        <f t="shared" si="47"/>
        <v>403.90958333333333</v>
      </c>
    </row>
    <row r="235" spans="1:19" s="10" customFormat="1">
      <c r="A235" s="18"/>
      <c r="B235" s="56">
        <f t="shared" si="48"/>
        <v>226</v>
      </c>
      <c r="C235" s="57"/>
      <c r="D235" s="13">
        <f t="shared" si="49"/>
        <v>49675</v>
      </c>
      <c r="E235" s="58">
        <f t="shared" si="50"/>
        <v>78942.296517224167</v>
      </c>
      <c r="F235" s="59"/>
      <c r="G235" s="58">
        <f t="shared" si="59"/>
        <v>1003.3128644487806</v>
      </c>
      <c r="H235" s="59"/>
      <c r="I235" s="14">
        <f t="shared" si="46"/>
        <v>764.84134371966593</v>
      </c>
      <c r="J235" s="14">
        <f t="shared" si="51"/>
        <v>238.47152072911467</v>
      </c>
      <c r="K235" s="29">
        <f t="shared" si="52"/>
        <v>97.14</v>
      </c>
      <c r="L235" s="29">
        <f t="shared" si="53"/>
        <v>216.86</v>
      </c>
      <c r="M235" s="29">
        <f t="shared" si="54"/>
        <v>88.33</v>
      </c>
      <c r="N235" s="29">
        <f t="shared" si="55"/>
        <v>100</v>
      </c>
      <c r="O235" s="11">
        <f t="shared" si="56"/>
        <v>1505.6428644487805</v>
      </c>
      <c r="P235" s="58">
        <f t="shared" si="57"/>
        <v>78077.455173504481</v>
      </c>
      <c r="Q235" s="60"/>
      <c r="R235" s="11">
        <f t="shared" si="58"/>
        <v>402.33</v>
      </c>
      <c r="S235" s="11">
        <f t="shared" si="47"/>
        <v>403.90958333333333</v>
      </c>
    </row>
    <row r="236" spans="1:19" s="10" customFormat="1">
      <c r="A236" s="18"/>
      <c r="B236" s="56">
        <f t="shared" si="48"/>
        <v>227</v>
      </c>
      <c r="C236" s="57"/>
      <c r="D236" s="13">
        <f t="shared" si="49"/>
        <v>49706</v>
      </c>
      <c r="E236" s="58">
        <f t="shared" si="50"/>
        <v>78077.455173504481</v>
      </c>
      <c r="F236" s="59"/>
      <c r="G236" s="58">
        <f t="shared" si="59"/>
        <v>1003.3128644487806</v>
      </c>
      <c r="H236" s="59"/>
      <c r="I236" s="14">
        <f t="shared" si="46"/>
        <v>767.45388527881914</v>
      </c>
      <c r="J236" s="14">
        <f t="shared" si="51"/>
        <v>235.85897916996143</v>
      </c>
      <c r="K236" s="29">
        <f t="shared" si="52"/>
        <v>97.14</v>
      </c>
      <c r="L236" s="29">
        <f t="shared" si="53"/>
        <v>216.86</v>
      </c>
      <c r="M236" s="29">
        <f t="shared" si="54"/>
        <v>88.33</v>
      </c>
      <c r="N236" s="29">
        <f t="shared" si="55"/>
        <v>100</v>
      </c>
      <c r="O236" s="11">
        <f t="shared" si="56"/>
        <v>1505.6428644487805</v>
      </c>
      <c r="P236" s="58">
        <f t="shared" si="57"/>
        <v>77210.001288225641</v>
      </c>
      <c r="Q236" s="60"/>
      <c r="R236" s="11">
        <f t="shared" si="58"/>
        <v>402.33</v>
      </c>
      <c r="S236" s="11">
        <f t="shared" si="47"/>
        <v>403.90958333333333</v>
      </c>
    </row>
    <row r="237" spans="1:19" s="10" customFormat="1">
      <c r="A237" s="18"/>
      <c r="B237" s="56">
        <f t="shared" si="48"/>
        <v>228</v>
      </c>
      <c r="C237" s="57"/>
      <c r="D237" s="13">
        <f t="shared" si="49"/>
        <v>49735</v>
      </c>
      <c r="E237" s="58">
        <f t="shared" si="50"/>
        <v>77210.001288225641</v>
      </c>
      <c r="F237" s="59"/>
      <c r="G237" s="58">
        <f t="shared" si="59"/>
        <v>1003.3128644487806</v>
      </c>
      <c r="H237" s="59"/>
      <c r="I237" s="14">
        <f t="shared" si="46"/>
        <v>770.07431889059899</v>
      </c>
      <c r="J237" s="14">
        <f t="shared" si="51"/>
        <v>233.23854555818161</v>
      </c>
      <c r="K237" s="29">
        <f t="shared" si="52"/>
        <v>97.14</v>
      </c>
      <c r="L237" s="29">
        <f t="shared" si="53"/>
        <v>216.86</v>
      </c>
      <c r="M237" s="29">
        <f t="shared" si="54"/>
        <v>88.33</v>
      </c>
      <c r="N237" s="29">
        <f t="shared" si="55"/>
        <v>100</v>
      </c>
      <c r="O237" s="11">
        <f t="shared" si="56"/>
        <v>1505.6428644487805</v>
      </c>
      <c r="P237" s="58">
        <f t="shared" si="57"/>
        <v>76339.926969335036</v>
      </c>
      <c r="Q237" s="60"/>
      <c r="R237" s="11">
        <f t="shared" si="58"/>
        <v>402.33</v>
      </c>
      <c r="S237" s="11">
        <f t="shared" si="47"/>
        <v>403.90958333333333</v>
      </c>
    </row>
    <row r="238" spans="1:19" s="10" customFormat="1">
      <c r="A238" s="18"/>
      <c r="B238" s="56">
        <f t="shared" si="48"/>
        <v>229</v>
      </c>
      <c r="C238" s="57"/>
      <c r="D238" s="13">
        <f t="shared" si="49"/>
        <v>49766</v>
      </c>
      <c r="E238" s="58">
        <f t="shared" si="50"/>
        <v>76339.926969335036</v>
      </c>
      <c r="F238" s="59"/>
      <c r="G238" s="58">
        <f t="shared" si="59"/>
        <v>1003.3128644487806</v>
      </c>
      <c r="H238" s="59"/>
      <c r="I238" s="14">
        <f t="shared" si="46"/>
        <v>772.70266839558099</v>
      </c>
      <c r="J238" s="14">
        <f t="shared" si="51"/>
        <v>230.61019605319959</v>
      </c>
      <c r="K238" s="29">
        <f t="shared" si="52"/>
        <v>97.14</v>
      </c>
      <c r="L238" s="29">
        <f t="shared" si="53"/>
        <v>216.86</v>
      </c>
      <c r="M238" s="29">
        <f t="shared" si="54"/>
        <v>88.33</v>
      </c>
      <c r="N238" s="29">
        <f t="shared" si="55"/>
        <v>100</v>
      </c>
      <c r="O238" s="11">
        <f t="shared" si="56"/>
        <v>1505.6428644487805</v>
      </c>
      <c r="P238" s="58">
        <f t="shared" si="57"/>
        <v>75467.224300939444</v>
      </c>
      <c r="Q238" s="60"/>
      <c r="R238" s="11">
        <f t="shared" si="58"/>
        <v>402.33</v>
      </c>
      <c r="S238" s="11">
        <f t="shared" si="47"/>
        <v>403.90958333333333</v>
      </c>
    </row>
    <row r="239" spans="1:19" s="10" customFormat="1">
      <c r="A239" s="18"/>
      <c r="B239" s="56">
        <f t="shared" si="48"/>
        <v>230</v>
      </c>
      <c r="C239" s="57"/>
      <c r="D239" s="13">
        <f t="shared" si="49"/>
        <v>49796</v>
      </c>
      <c r="E239" s="58">
        <f t="shared" si="50"/>
        <v>75467.224300939444</v>
      </c>
      <c r="F239" s="59"/>
      <c r="G239" s="58">
        <f t="shared" si="59"/>
        <v>1003.3128644487806</v>
      </c>
      <c r="H239" s="59"/>
      <c r="I239" s="14">
        <f t="shared" si="46"/>
        <v>775.33895770635934</v>
      </c>
      <c r="J239" s="14">
        <f t="shared" si="51"/>
        <v>227.97390674242124</v>
      </c>
      <c r="K239" s="29">
        <f t="shared" si="52"/>
        <v>97.14</v>
      </c>
      <c r="L239" s="29">
        <f t="shared" si="53"/>
        <v>216.86</v>
      </c>
      <c r="M239" s="29">
        <f t="shared" si="54"/>
        <v>88.33</v>
      </c>
      <c r="N239" s="29">
        <f t="shared" si="55"/>
        <v>100</v>
      </c>
      <c r="O239" s="11">
        <f t="shared" si="56"/>
        <v>1505.6428644487805</v>
      </c>
      <c r="P239" s="58">
        <f t="shared" si="57"/>
        <v>74591.885343233065</v>
      </c>
      <c r="Q239" s="60"/>
      <c r="R239" s="11">
        <f t="shared" si="58"/>
        <v>402.33</v>
      </c>
      <c r="S239" s="11">
        <f t="shared" si="47"/>
        <v>403.90958333333333</v>
      </c>
    </row>
    <row r="240" spans="1:19" s="10" customFormat="1">
      <c r="A240" s="18"/>
      <c r="B240" s="56">
        <f t="shared" si="48"/>
        <v>231</v>
      </c>
      <c r="C240" s="57"/>
      <c r="D240" s="13">
        <f t="shared" si="49"/>
        <v>49827</v>
      </c>
      <c r="E240" s="58">
        <f t="shared" si="50"/>
        <v>74591.885343233065</v>
      </c>
      <c r="F240" s="59"/>
      <c r="G240" s="58">
        <f t="shared" si="59"/>
        <v>1003.3128644487806</v>
      </c>
      <c r="H240" s="59"/>
      <c r="I240" s="14">
        <f t="shared" si="46"/>
        <v>777.98321080776407</v>
      </c>
      <c r="J240" s="14">
        <f t="shared" si="51"/>
        <v>225.32965364101653</v>
      </c>
      <c r="K240" s="29">
        <f t="shared" si="52"/>
        <v>97.14</v>
      </c>
      <c r="L240" s="29">
        <f t="shared" si="53"/>
        <v>216.86</v>
      </c>
      <c r="M240" s="29">
        <f t="shared" si="54"/>
        <v>88.33</v>
      </c>
      <c r="N240" s="29">
        <f t="shared" si="55"/>
        <v>100</v>
      </c>
      <c r="O240" s="11">
        <f t="shared" si="56"/>
        <v>1505.6428644487805</v>
      </c>
      <c r="P240" s="58">
        <f t="shared" si="57"/>
        <v>73713.902132425283</v>
      </c>
      <c r="Q240" s="60"/>
      <c r="R240" s="11">
        <f t="shared" si="58"/>
        <v>402.33</v>
      </c>
      <c r="S240" s="11">
        <f t="shared" si="47"/>
        <v>403.90958333333333</v>
      </c>
    </row>
    <row r="241" spans="1:19" s="10" customFormat="1">
      <c r="A241" s="18"/>
      <c r="B241" s="56">
        <f t="shared" si="48"/>
        <v>232</v>
      </c>
      <c r="C241" s="57"/>
      <c r="D241" s="13">
        <f t="shared" si="49"/>
        <v>49857</v>
      </c>
      <c r="E241" s="58">
        <f t="shared" si="50"/>
        <v>73713.902132425283</v>
      </c>
      <c r="F241" s="59"/>
      <c r="G241" s="58">
        <f t="shared" si="59"/>
        <v>1003.3128644487806</v>
      </c>
      <c r="H241" s="59"/>
      <c r="I241" s="14">
        <f t="shared" si="46"/>
        <v>780.6354517570793</v>
      </c>
      <c r="J241" s="14">
        <f t="shared" si="51"/>
        <v>222.67741269170133</v>
      </c>
      <c r="K241" s="29">
        <f t="shared" si="52"/>
        <v>97.14</v>
      </c>
      <c r="L241" s="29">
        <f t="shared" si="53"/>
        <v>216.86</v>
      </c>
      <c r="M241" s="29">
        <f t="shared" si="54"/>
        <v>88.33</v>
      </c>
      <c r="N241" s="29">
        <f t="shared" si="55"/>
        <v>100</v>
      </c>
      <c r="O241" s="11">
        <f t="shared" si="56"/>
        <v>1505.6428644487805</v>
      </c>
      <c r="P241" s="58">
        <f t="shared" si="57"/>
        <v>72833.266680668195</v>
      </c>
      <c r="Q241" s="60"/>
      <c r="R241" s="11">
        <f t="shared" si="58"/>
        <v>402.33</v>
      </c>
      <c r="S241" s="11">
        <f t="shared" si="47"/>
        <v>403.90958333333333</v>
      </c>
    </row>
    <row r="242" spans="1:19" s="10" customFormat="1">
      <c r="A242" s="18"/>
      <c r="B242" s="56">
        <f t="shared" si="48"/>
        <v>233</v>
      </c>
      <c r="C242" s="57"/>
      <c r="D242" s="13">
        <f t="shared" si="49"/>
        <v>49888</v>
      </c>
      <c r="E242" s="58">
        <f t="shared" si="50"/>
        <v>72833.266680668195</v>
      </c>
      <c r="F242" s="59"/>
      <c r="G242" s="58">
        <f t="shared" si="59"/>
        <v>1003.3128644487806</v>
      </c>
      <c r="H242" s="59"/>
      <c r="I242" s="14">
        <f t="shared" si="46"/>
        <v>783.29570468426209</v>
      </c>
      <c r="J242" s="14">
        <f t="shared" si="51"/>
        <v>220.01715976451851</v>
      </c>
      <c r="K242" s="29">
        <f t="shared" si="52"/>
        <v>97.14</v>
      </c>
      <c r="L242" s="29">
        <f t="shared" si="53"/>
        <v>216.86</v>
      </c>
      <c r="M242" s="29">
        <f t="shared" si="54"/>
        <v>88.33</v>
      </c>
      <c r="N242" s="29">
        <f t="shared" si="55"/>
        <v>100</v>
      </c>
      <c r="O242" s="11">
        <f t="shared" si="56"/>
        <v>1505.6428644487805</v>
      </c>
      <c r="P242" s="58">
        <f t="shared" si="57"/>
        <v>71949.970975983917</v>
      </c>
      <c r="Q242" s="60"/>
      <c r="R242" s="11">
        <f t="shared" si="58"/>
        <v>402.33</v>
      </c>
      <c r="S242" s="11">
        <f t="shared" si="47"/>
        <v>403.90958333333333</v>
      </c>
    </row>
    <row r="243" spans="1:19" s="10" customFormat="1">
      <c r="A243" s="18"/>
      <c r="B243" s="56">
        <f t="shared" si="48"/>
        <v>234</v>
      </c>
      <c r="C243" s="57"/>
      <c r="D243" s="13">
        <f t="shared" si="49"/>
        <v>49919</v>
      </c>
      <c r="E243" s="58">
        <f t="shared" si="50"/>
        <v>71949.970975983917</v>
      </c>
      <c r="F243" s="59"/>
      <c r="G243" s="58">
        <f t="shared" si="59"/>
        <v>1003.3128644487806</v>
      </c>
      <c r="H243" s="59"/>
      <c r="I243" s="14">
        <f t="shared" si="46"/>
        <v>785.96399379216257</v>
      </c>
      <c r="J243" s="14">
        <f t="shared" si="51"/>
        <v>217.34887065661806</v>
      </c>
      <c r="K243" s="29">
        <f t="shared" si="52"/>
        <v>97.14</v>
      </c>
      <c r="L243" s="29">
        <f t="shared" si="53"/>
        <v>216.86</v>
      </c>
      <c r="M243" s="29">
        <f t="shared" si="54"/>
        <v>88.33</v>
      </c>
      <c r="N243" s="29">
        <f t="shared" si="55"/>
        <v>100</v>
      </c>
      <c r="O243" s="11">
        <f t="shared" si="56"/>
        <v>1505.6428644487805</v>
      </c>
      <c r="P243" s="58">
        <f t="shared" si="57"/>
        <v>71064.006982191757</v>
      </c>
      <c r="Q243" s="60"/>
      <c r="R243" s="11">
        <f t="shared" si="58"/>
        <v>402.33</v>
      </c>
      <c r="S243" s="11">
        <f t="shared" si="47"/>
        <v>403.90958333333333</v>
      </c>
    </row>
    <row r="244" spans="1:19" s="10" customFormat="1">
      <c r="A244" s="18"/>
      <c r="B244" s="56">
        <f t="shared" si="48"/>
        <v>235</v>
      </c>
      <c r="C244" s="57"/>
      <c r="D244" s="13">
        <f t="shared" si="49"/>
        <v>49949</v>
      </c>
      <c r="E244" s="58">
        <f t="shared" si="50"/>
        <v>71064.006982191757</v>
      </c>
      <c r="F244" s="59"/>
      <c r="G244" s="58">
        <f t="shared" si="59"/>
        <v>1003.3128644487806</v>
      </c>
      <c r="H244" s="59"/>
      <c r="I244" s="14">
        <f t="shared" si="46"/>
        <v>788.64034335674307</v>
      </c>
      <c r="J244" s="14">
        <f t="shared" si="51"/>
        <v>214.67252109203756</v>
      </c>
      <c r="K244" s="29">
        <f t="shared" si="52"/>
        <v>97.14</v>
      </c>
      <c r="L244" s="29">
        <f t="shared" si="53"/>
        <v>216.86</v>
      </c>
      <c r="M244" s="29">
        <f t="shared" si="54"/>
        <v>88.33</v>
      </c>
      <c r="N244" s="29">
        <f t="shared" si="55"/>
        <v>100</v>
      </c>
      <c r="O244" s="11">
        <f t="shared" si="56"/>
        <v>1505.6428644487805</v>
      </c>
      <c r="P244" s="58">
        <f t="shared" si="57"/>
        <v>70175.366638834996</v>
      </c>
      <c r="Q244" s="60"/>
      <c r="R244" s="11">
        <f t="shared" si="58"/>
        <v>402.33</v>
      </c>
      <c r="S244" s="11">
        <f t="shared" si="47"/>
        <v>403.90958333333333</v>
      </c>
    </row>
    <row r="245" spans="1:19" s="10" customFormat="1">
      <c r="A245" s="18"/>
      <c r="B245" s="56">
        <f t="shared" si="48"/>
        <v>236</v>
      </c>
      <c r="C245" s="57"/>
      <c r="D245" s="13">
        <f t="shared" si="49"/>
        <v>49980</v>
      </c>
      <c r="E245" s="58">
        <f t="shared" si="50"/>
        <v>70175.366638834996</v>
      </c>
      <c r="F245" s="59"/>
      <c r="G245" s="58">
        <f t="shared" si="59"/>
        <v>1003.3128644487806</v>
      </c>
      <c r="H245" s="59"/>
      <c r="I245" s="14">
        <f t="shared" si="46"/>
        <v>791.32477772729987</v>
      </c>
      <c r="J245" s="14">
        <f t="shared" si="51"/>
        <v>211.9880867214807</v>
      </c>
      <c r="K245" s="29">
        <f t="shared" si="52"/>
        <v>97.14</v>
      </c>
      <c r="L245" s="29">
        <f t="shared" si="53"/>
        <v>216.86</v>
      </c>
      <c r="M245" s="29">
        <f t="shared" si="54"/>
        <v>88.33</v>
      </c>
      <c r="N245" s="29">
        <f t="shared" si="55"/>
        <v>100</v>
      </c>
      <c r="O245" s="11">
        <f t="shared" si="56"/>
        <v>1505.6428644487805</v>
      </c>
      <c r="P245" s="58">
        <f t="shared" si="57"/>
        <v>69284.041861107689</v>
      </c>
      <c r="Q245" s="60"/>
      <c r="R245" s="11">
        <f t="shared" si="58"/>
        <v>402.33</v>
      </c>
      <c r="S245" s="11">
        <f t="shared" si="47"/>
        <v>403.90958333333333</v>
      </c>
    </row>
    <row r="246" spans="1:19" s="10" customFormat="1">
      <c r="A246" s="18"/>
      <c r="B246" s="56">
        <f t="shared" si="48"/>
        <v>237</v>
      </c>
      <c r="C246" s="57"/>
      <c r="D246" s="13">
        <f t="shared" si="49"/>
        <v>50010</v>
      </c>
      <c r="E246" s="58">
        <f t="shared" si="50"/>
        <v>69284.041861107689</v>
      </c>
      <c r="F246" s="59"/>
      <c r="G246" s="58">
        <f t="shared" si="59"/>
        <v>1003.3128644487806</v>
      </c>
      <c r="H246" s="59"/>
      <c r="I246" s="14">
        <f t="shared" si="46"/>
        <v>794.01732132668451</v>
      </c>
      <c r="J246" s="14">
        <f t="shared" si="51"/>
        <v>209.29554312209612</v>
      </c>
      <c r="K246" s="29">
        <f t="shared" si="52"/>
        <v>97.14</v>
      </c>
      <c r="L246" s="29">
        <f t="shared" si="53"/>
        <v>216.86</v>
      </c>
      <c r="M246" s="29">
        <f t="shared" si="54"/>
        <v>88.33</v>
      </c>
      <c r="N246" s="29">
        <f t="shared" si="55"/>
        <v>100</v>
      </c>
      <c r="O246" s="11">
        <f t="shared" si="56"/>
        <v>1505.6428644487805</v>
      </c>
      <c r="P246" s="58">
        <f t="shared" si="57"/>
        <v>68390.024539781007</v>
      </c>
      <c r="Q246" s="60"/>
      <c r="R246" s="11">
        <f t="shared" si="58"/>
        <v>402.33</v>
      </c>
      <c r="S246" s="11">
        <f t="shared" si="47"/>
        <v>403.90958333333333</v>
      </c>
    </row>
    <row r="247" spans="1:19" s="10" customFormat="1">
      <c r="A247" s="18"/>
      <c r="B247" s="56">
        <f t="shared" si="48"/>
        <v>238</v>
      </c>
      <c r="C247" s="57"/>
      <c r="D247" s="13">
        <f t="shared" si="49"/>
        <v>50041</v>
      </c>
      <c r="E247" s="58">
        <f t="shared" si="50"/>
        <v>68390.024539781007</v>
      </c>
      <c r="F247" s="59"/>
      <c r="G247" s="58">
        <f t="shared" si="59"/>
        <v>1003.3128644487806</v>
      </c>
      <c r="H247" s="59"/>
      <c r="I247" s="14">
        <f t="shared" si="46"/>
        <v>796.71799865152548</v>
      </c>
      <c r="J247" s="14">
        <f t="shared" si="51"/>
        <v>206.59486579725512</v>
      </c>
      <c r="K247" s="29">
        <f t="shared" si="52"/>
        <v>97.14</v>
      </c>
      <c r="L247" s="29">
        <f t="shared" si="53"/>
        <v>216.86</v>
      </c>
      <c r="M247" s="29">
        <f t="shared" si="54"/>
        <v>88.33</v>
      </c>
      <c r="N247" s="29">
        <f t="shared" si="55"/>
        <v>100</v>
      </c>
      <c r="O247" s="11">
        <f t="shared" si="56"/>
        <v>1505.6428644487805</v>
      </c>
      <c r="P247" s="58">
        <f t="shared" si="57"/>
        <v>67493.306541129481</v>
      </c>
      <c r="Q247" s="60"/>
      <c r="R247" s="11">
        <f t="shared" si="58"/>
        <v>402.33</v>
      </c>
      <c r="S247" s="11">
        <f t="shared" si="47"/>
        <v>403.90958333333333</v>
      </c>
    </row>
    <row r="248" spans="1:19" s="10" customFormat="1">
      <c r="A248" s="18"/>
      <c r="B248" s="56">
        <f t="shared" si="48"/>
        <v>239</v>
      </c>
      <c r="C248" s="57"/>
      <c r="D248" s="13">
        <f t="shared" si="49"/>
        <v>50072</v>
      </c>
      <c r="E248" s="58">
        <f t="shared" si="50"/>
        <v>67493.306541129481</v>
      </c>
      <c r="F248" s="59"/>
      <c r="G248" s="58">
        <f t="shared" si="59"/>
        <v>1003.3128644487806</v>
      </c>
      <c r="H248" s="59"/>
      <c r="I248" s="14">
        <f t="shared" si="46"/>
        <v>799.42683427245197</v>
      </c>
      <c r="J248" s="14">
        <f t="shared" si="51"/>
        <v>203.88603017632863</v>
      </c>
      <c r="K248" s="29">
        <f t="shared" si="52"/>
        <v>97.14</v>
      </c>
      <c r="L248" s="29">
        <f t="shared" si="53"/>
        <v>216.86</v>
      </c>
      <c r="M248" s="29">
        <f t="shared" si="54"/>
        <v>88.33</v>
      </c>
      <c r="N248" s="29">
        <f t="shared" si="55"/>
        <v>100</v>
      </c>
      <c r="O248" s="11">
        <f t="shared" si="56"/>
        <v>1505.6428644487805</v>
      </c>
      <c r="P248" s="58">
        <f t="shared" si="57"/>
        <v>66593.879706857027</v>
      </c>
      <c r="Q248" s="60"/>
      <c r="R248" s="11">
        <f t="shared" si="58"/>
        <v>402.33</v>
      </c>
      <c r="S248" s="11">
        <f t="shared" si="47"/>
        <v>403.90958333333333</v>
      </c>
    </row>
    <row r="249" spans="1:19" s="10" customFormat="1">
      <c r="A249" s="18"/>
      <c r="B249" s="56">
        <f t="shared" si="48"/>
        <v>240</v>
      </c>
      <c r="C249" s="57"/>
      <c r="D249" s="13">
        <f t="shared" si="49"/>
        <v>50100</v>
      </c>
      <c r="E249" s="58">
        <f t="shared" ref="E249:E312" si="60">IF($B249="","",$P248)</f>
        <v>66593.879706857027</v>
      </c>
      <c r="F249" s="59"/>
      <c r="G249" s="58">
        <f t="shared" ref="G249:G312" si="61">IF($B249="","",IF($L$3&lt;E249*(1+$F$4/$F$6),$L$3,E249*(1+$F$4/$F$6) ))</f>
        <v>1003.3128644487806</v>
      </c>
      <c r="H249" s="59"/>
      <c r="I249" s="14">
        <f t="shared" si="46"/>
        <v>802.1438528343167</v>
      </c>
      <c r="J249" s="14">
        <f t="shared" si="51"/>
        <v>201.16901161446393</v>
      </c>
      <c r="K249" s="29">
        <f t="shared" si="52"/>
        <v>97.14</v>
      </c>
      <c r="L249" s="29">
        <f t="shared" si="53"/>
        <v>216.86</v>
      </c>
      <c r="M249" s="29">
        <f t="shared" si="54"/>
        <v>88.33</v>
      </c>
      <c r="N249" s="29">
        <f t="shared" si="55"/>
        <v>100</v>
      </c>
      <c r="O249" s="11">
        <f t="shared" si="56"/>
        <v>1505.6428644487805</v>
      </c>
      <c r="P249" s="58">
        <f t="shared" si="57"/>
        <v>65691.7358540227</v>
      </c>
      <c r="Q249" s="60"/>
      <c r="R249" s="11">
        <f t="shared" ref="R249:R312" si="62">K249+L249+M249</f>
        <v>402.33</v>
      </c>
      <c r="S249" s="11">
        <f t="shared" si="47"/>
        <v>403.90958333333333</v>
      </c>
    </row>
    <row r="250" spans="1:19" s="10" customFormat="1">
      <c r="A250" s="18"/>
      <c r="B250" s="56">
        <f t="shared" si="48"/>
        <v>241</v>
      </c>
      <c r="C250" s="57"/>
      <c r="D250" s="13">
        <f t="shared" si="49"/>
        <v>50131</v>
      </c>
      <c r="E250" s="58">
        <f t="shared" si="60"/>
        <v>65691.7358540227</v>
      </c>
      <c r="F250" s="59"/>
      <c r="G250" s="58">
        <f t="shared" si="61"/>
        <v>1003.3128644487806</v>
      </c>
      <c r="H250" s="59"/>
      <c r="I250" s="14">
        <f t="shared" si="46"/>
        <v>804.86907905642033</v>
      </c>
      <c r="J250" s="14">
        <f t="shared" si="51"/>
        <v>198.44378539236024</v>
      </c>
      <c r="K250" s="29">
        <f t="shared" si="52"/>
        <v>97.14</v>
      </c>
      <c r="L250" s="29">
        <f t="shared" si="53"/>
        <v>216.86</v>
      </c>
      <c r="M250" s="29">
        <f t="shared" si="54"/>
        <v>88.33</v>
      </c>
      <c r="N250" s="29">
        <f t="shared" si="55"/>
        <v>100</v>
      </c>
      <c r="O250" s="11">
        <f t="shared" si="56"/>
        <v>1505.6428644487805</v>
      </c>
      <c r="P250" s="58">
        <f t="shared" si="57"/>
        <v>64786.866774966278</v>
      </c>
      <c r="Q250" s="60"/>
      <c r="R250" s="11">
        <f t="shared" si="62"/>
        <v>402.33</v>
      </c>
      <c r="S250" s="11">
        <f t="shared" si="47"/>
        <v>403.90958333333333</v>
      </c>
    </row>
    <row r="251" spans="1:19" s="10" customFormat="1">
      <c r="A251" s="18"/>
      <c r="B251" s="56">
        <f t="shared" si="48"/>
        <v>242</v>
      </c>
      <c r="C251" s="57"/>
      <c r="D251" s="13">
        <f t="shared" si="49"/>
        <v>50161</v>
      </c>
      <c r="E251" s="58">
        <f t="shared" si="60"/>
        <v>64786.866774966278</v>
      </c>
      <c r="F251" s="59"/>
      <c r="G251" s="58">
        <f t="shared" si="61"/>
        <v>1003.3128644487806</v>
      </c>
      <c r="H251" s="59"/>
      <c r="I251" s="14">
        <f t="shared" si="46"/>
        <v>807.60253773273666</v>
      </c>
      <c r="J251" s="14">
        <f t="shared" si="51"/>
        <v>195.71032671604394</v>
      </c>
      <c r="K251" s="29">
        <f t="shared" si="52"/>
        <v>97.14</v>
      </c>
      <c r="L251" s="29">
        <f t="shared" si="53"/>
        <v>216.86</v>
      </c>
      <c r="M251" s="29">
        <f t="shared" si="54"/>
        <v>88.33</v>
      </c>
      <c r="N251" s="29">
        <f t="shared" si="55"/>
        <v>100</v>
      </c>
      <c r="O251" s="11">
        <f t="shared" si="56"/>
        <v>1505.6428644487805</v>
      </c>
      <c r="P251" s="58">
        <f t="shared" si="57"/>
        <v>63879.264237233539</v>
      </c>
      <c r="Q251" s="60"/>
      <c r="R251" s="11">
        <f t="shared" si="62"/>
        <v>402.33</v>
      </c>
      <c r="S251" s="11">
        <f t="shared" si="47"/>
        <v>403.90958333333333</v>
      </c>
    </row>
    <row r="252" spans="1:19" s="10" customFormat="1">
      <c r="A252" s="18"/>
      <c r="B252" s="56">
        <f t="shared" si="48"/>
        <v>243</v>
      </c>
      <c r="C252" s="57"/>
      <c r="D252" s="13">
        <f t="shared" si="49"/>
        <v>50192</v>
      </c>
      <c r="E252" s="58">
        <f t="shared" si="60"/>
        <v>63879.264237233539</v>
      </c>
      <c r="F252" s="59"/>
      <c r="G252" s="58">
        <f t="shared" si="61"/>
        <v>1003.3128644487806</v>
      </c>
      <c r="H252" s="59"/>
      <c r="I252" s="14">
        <f t="shared" si="46"/>
        <v>810.34425373213764</v>
      </c>
      <c r="J252" s="14">
        <f t="shared" si="51"/>
        <v>192.96861071664296</v>
      </c>
      <c r="K252" s="29">
        <f t="shared" si="52"/>
        <v>97.14</v>
      </c>
      <c r="L252" s="29">
        <f t="shared" si="53"/>
        <v>216.86</v>
      </c>
      <c r="M252" s="29">
        <f t="shared" si="54"/>
        <v>88.33</v>
      </c>
      <c r="N252" s="29">
        <f t="shared" si="55"/>
        <v>100</v>
      </c>
      <c r="O252" s="11">
        <f t="shared" si="56"/>
        <v>1505.6428644487805</v>
      </c>
      <c r="P252" s="58">
        <f t="shared" si="57"/>
        <v>62968.919983501393</v>
      </c>
      <c r="Q252" s="60"/>
      <c r="R252" s="11">
        <f t="shared" si="62"/>
        <v>402.33</v>
      </c>
      <c r="S252" s="11">
        <f t="shared" si="47"/>
        <v>403.90958333333333</v>
      </c>
    </row>
    <row r="253" spans="1:19" s="10" customFormat="1">
      <c r="A253" s="18"/>
      <c r="B253" s="56">
        <f t="shared" si="48"/>
        <v>244</v>
      </c>
      <c r="C253" s="57"/>
      <c r="D253" s="13">
        <f t="shared" si="49"/>
        <v>50222</v>
      </c>
      <c r="E253" s="58">
        <f t="shared" si="60"/>
        <v>62968.919983501393</v>
      </c>
      <c r="F253" s="59"/>
      <c r="G253" s="58">
        <f t="shared" si="61"/>
        <v>1003.3128644487806</v>
      </c>
      <c r="H253" s="59"/>
      <c r="I253" s="14">
        <f t="shared" si="46"/>
        <v>813.09425199862017</v>
      </c>
      <c r="J253" s="14">
        <f t="shared" si="51"/>
        <v>190.21861245016044</v>
      </c>
      <c r="K253" s="29">
        <f t="shared" si="52"/>
        <v>97.14</v>
      </c>
      <c r="L253" s="29">
        <f t="shared" si="53"/>
        <v>216.86</v>
      </c>
      <c r="M253" s="29">
        <f t="shared" si="54"/>
        <v>88.33</v>
      </c>
      <c r="N253" s="29">
        <f t="shared" si="55"/>
        <v>100</v>
      </c>
      <c r="O253" s="11">
        <f t="shared" si="56"/>
        <v>1505.6428644487805</v>
      </c>
      <c r="P253" s="58">
        <f t="shared" si="57"/>
        <v>62055.825731502766</v>
      </c>
      <c r="Q253" s="60"/>
      <c r="R253" s="11">
        <f t="shared" si="62"/>
        <v>402.33</v>
      </c>
      <c r="S253" s="11">
        <f t="shared" si="47"/>
        <v>403.90958333333333</v>
      </c>
    </row>
    <row r="254" spans="1:19" s="10" customFormat="1">
      <c r="A254" s="18"/>
      <c r="B254" s="56">
        <f t="shared" si="48"/>
        <v>245</v>
      </c>
      <c r="C254" s="57"/>
      <c r="D254" s="13">
        <f t="shared" si="49"/>
        <v>50253</v>
      </c>
      <c r="E254" s="58">
        <f t="shared" si="60"/>
        <v>62055.825731502766</v>
      </c>
      <c r="F254" s="59"/>
      <c r="G254" s="58">
        <f t="shared" si="61"/>
        <v>1003.3128644487806</v>
      </c>
      <c r="H254" s="59"/>
      <c r="I254" s="14">
        <f t="shared" si="46"/>
        <v>815.85255755153264</v>
      </c>
      <c r="J254" s="14">
        <f t="shared" si="51"/>
        <v>187.46030689724793</v>
      </c>
      <c r="K254" s="29">
        <f t="shared" si="52"/>
        <v>97.14</v>
      </c>
      <c r="L254" s="29">
        <f t="shared" si="53"/>
        <v>216.86</v>
      </c>
      <c r="M254" s="29">
        <f t="shared" si="54"/>
        <v>88.33</v>
      </c>
      <c r="N254" s="29">
        <f t="shared" si="55"/>
        <v>100</v>
      </c>
      <c r="O254" s="11">
        <f t="shared" si="56"/>
        <v>1505.6428644487805</v>
      </c>
      <c r="P254" s="58">
        <f t="shared" si="57"/>
        <v>61139.973173951228</v>
      </c>
      <c r="Q254" s="60"/>
      <c r="R254" s="11">
        <f t="shared" si="62"/>
        <v>402.33</v>
      </c>
      <c r="S254" s="11">
        <f t="shared" si="47"/>
        <v>403.90958333333333</v>
      </c>
    </row>
    <row r="255" spans="1:19" s="10" customFormat="1">
      <c r="A255" s="18"/>
      <c r="B255" s="56">
        <f t="shared" si="48"/>
        <v>246</v>
      </c>
      <c r="C255" s="57"/>
      <c r="D255" s="13">
        <f t="shared" si="49"/>
        <v>50284</v>
      </c>
      <c r="E255" s="58">
        <f t="shared" si="60"/>
        <v>61139.973173951228</v>
      </c>
      <c r="F255" s="59"/>
      <c r="G255" s="58">
        <f t="shared" si="61"/>
        <v>1003.3128644487806</v>
      </c>
      <c r="H255" s="59"/>
      <c r="I255" s="14">
        <f t="shared" si="46"/>
        <v>818.61919548580295</v>
      </c>
      <c r="J255" s="14">
        <f t="shared" si="51"/>
        <v>184.69366896297765</v>
      </c>
      <c r="K255" s="29">
        <f t="shared" si="52"/>
        <v>97.14</v>
      </c>
      <c r="L255" s="29">
        <f t="shared" si="53"/>
        <v>216.86</v>
      </c>
      <c r="M255" s="29">
        <f t="shared" si="54"/>
        <v>88.33</v>
      </c>
      <c r="N255" s="29">
        <f t="shared" si="55"/>
        <v>100</v>
      </c>
      <c r="O255" s="11">
        <f t="shared" si="56"/>
        <v>1505.6428644487805</v>
      </c>
      <c r="P255" s="58">
        <f t="shared" si="57"/>
        <v>60221.35397846542</v>
      </c>
      <c r="Q255" s="60"/>
      <c r="R255" s="11">
        <f t="shared" si="62"/>
        <v>402.33</v>
      </c>
      <c r="S255" s="11">
        <f t="shared" si="47"/>
        <v>403.90958333333333</v>
      </c>
    </row>
    <row r="256" spans="1:19" s="10" customFormat="1">
      <c r="A256" s="18"/>
      <c r="B256" s="56">
        <f t="shared" si="48"/>
        <v>247</v>
      </c>
      <c r="C256" s="57"/>
      <c r="D256" s="13">
        <f t="shared" si="49"/>
        <v>50314</v>
      </c>
      <c r="E256" s="58">
        <f t="shared" si="60"/>
        <v>60221.35397846542</v>
      </c>
      <c r="F256" s="59"/>
      <c r="G256" s="58">
        <f t="shared" si="61"/>
        <v>1003.3128644487806</v>
      </c>
      <c r="H256" s="59"/>
      <c r="I256" s="14">
        <f t="shared" si="46"/>
        <v>821.39419097216637</v>
      </c>
      <c r="J256" s="14">
        <f t="shared" si="51"/>
        <v>181.91867347661426</v>
      </c>
      <c r="K256" s="29">
        <f t="shared" si="52"/>
        <v>97.14</v>
      </c>
      <c r="L256" s="29">
        <f t="shared" si="53"/>
        <v>216.86</v>
      </c>
      <c r="M256" s="29">
        <f t="shared" si="54"/>
        <v>88.33</v>
      </c>
      <c r="N256" s="29">
        <f t="shared" si="55"/>
        <v>100</v>
      </c>
      <c r="O256" s="11">
        <f t="shared" si="56"/>
        <v>1505.6428644487805</v>
      </c>
      <c r="P256" s="58">
        <f t="shared" si="57"/>
        <v>59299.959787493251</v>
      </c>
      <c r="Q256" s="60"/>
      <c r="R256" s="11">
        <f t="shared" si="62"/>
        <v>402.33</v>
      </c>
      <c r="S256" s="11">
        <f t="shared" si="47"/>
        <v>403.90958333333333</v>
      </c>
    </row>
    <row r="257" spans="1:19" s="10" customFormat="1">
      <c r="A257" s="18"/>
      <c r="B257" s="56">
        <f t="shared" si="48"/>
        <v>248</v>
      </c>
      <c r="C257" s="57"/>
      <c r="D257" s="13">
        <f t="shared" si="49"/>
        <v>50345</v>
      </c>
      <c r="E257" s="58">
        <f t="shared" si="60"/>
        <v>59299.959787493251</v>
      </c>
      <c r="F257" s="59"/>
      <c r="G257" s="58">
        <f t="shared" si="61"/>
        <v>1003.3128644487806</v>
      </c>
      <c r="H257" s="59"/>
      <c r="I257" s="14">
        <f t="shared" si="46"/>
        <v>824.17756925739479</v>
      </c>
      <c r="J257" s="14">
        <f t="shared" si="51"/>
        <v>179.13529519138584</v>
      </c>
      <c r="K257" s="29">
        <f t="shared" si="52"/>
        <v>97.14</v>
      </c>
      <c r="L257" s="29">
        <f t="shared" si="53"/>
        <v>216.86</v>
      </c>
      <c r="M257" s="29">
        <f t="shared" si="54"/>
        <v>88.33</v>
      </c>
      <c r="N257" s="29">
        <f t="shared" si="55"/>
        <v>100</v>
      </c>
      <c r="O257" s="11">
        <f t="shared" si="56"/>
        <v>1505.6428644487805</v>
      </c>
      <c r="P257" s="58">
        <f t="shared" si="57"/>
        <v>58375.78221823585</v>
      </c>
      <c r="Q257" s="60"/>
      <c r="R257" s="11">
        <f t="shared" si="62"/>
        <v>402.33</v>
      </c>
      <c r="S257" s="11">
        <f t="shared" si="47"/>
        <v>403.90958333333333</v>
      </c>
    </row>
    <row r="258" spans="1:19" s="10" customFormat="1">
      <c r="A258" s="18"/>
      <c r="B258" s="56">
        <f t="shared" si="48"/>
        <v>249</v>
      </c>
      <c r="C258" s="57"/>
      <c r="D258" s="13">
        <f t="shared" si="49"/>
        <v>50375</v>
      </c>
      <c r="E258" s="58">
        <f t="shared" si="60"/>
        <v>58375.78221823585</v>
      </c>
      <c r="F258" s="59"/>
      <c r="G258" s="58">
        <f t="shared" si="61"/>
        <v>1003.3128644487806</v>
      </c>
      <c r="H258" s="59"/>
      <c r="I258" s="14">
        <f t="shared" si="46"/>
        <v>826.96935566452646</v>
      </c>
      <c r="J258" s="14">
        <f t="shared" si="51"/>
        <v>176.34350878425411</v>
      </c>
      <c r="K258" s="29">
        <f t="shared" si="52"/>
        <v>97.14</v>
      </c>
      <c r="L258" s="29">
        <f t="shared" si="53"/>
        <v>216.86</v>
      </c>
      <c r="M258" s="29">
        <f t="shared" si="54"/>
        <v>88.33</v>
      </c>
      <c r="N258" s="29">
        <f t="shared" si="55"/>
        <v>100</v>
      </c>
      <c r="O258" s="11">
        <f t="shared" si="56"/>
        <v>1505.6428644487805</v>
      </c>
      <c r="P258" s="58">
        <f t="shared" si="57"/>
        <v>57448.812862571322</v>
      </c>
      <c r="Q258" s="60"/>
      <c r="R258" s="11">
        <f t="shared" si="62"/>
        <v>402.33</v>
      </c>
      <c r="S258" s="11">
        <f t="shared" si="47"/>
        <v>403.90958333333333</v>
      </c>
    </row>
    <row r="259" spans="1:19" s="10" customFormat="1">
      <c r="A259" s="18"/>
      <c r="B259" s="56">
        <f t="shared" si="48"/>
        <v>250</v>
      </c>
      <c r="C259" s="57"/>
      <c r="D259" s="13">
        <f t="shared" si="49"/>
        <v>50406</v>
      </c>
      <c r="E259" s="58">
        <f t="shared" si="60"/>
        <v>57448.812862571322</v>
      </c>
      <c r="F259" s="59"/>
      <c r="G259" s="58">
        <f t="shared" si="61"/>
        <v>1003.3128644487806</v>
      </c>
      <c r="H259" s="59"/>
      <c r="I259" s="14">
        <f t="shared" si="46"/>
        <v>829.76957559309642</v>
      </c>
      <c r="J259" s="14">
        <f t="shared" si="51"/>
        <v>173.54328885568418</v>
      </c>
      <c r="K259" s="29">
        <f t="shared" si="52"/>
        <v>97.14</v>
      </c>
      <c r="L259" s="29">
        <f t="shared" si="53"/>
        <v>216.86</v>
      </c>
      <c r="M259" s="29">
        <f t="shared" si="54"/>
        <v>88.33</v>
      </c>
      <c r="N259" s="29">
        <f t="shared" si="55"/>
        <v>100</v>
      </c>
      <c r="O259" s="11">
        <f t="shared" si="56"/>
        <v>1505.6428644487805</v>
      </c>
      <c r="P259" s="58">
        <f t="shared" si="57"/>
        <v>56519.043286978223</v>
      </c>
      <c r="Q259" s="60"/>
      <c r="R259" s="11">
        <f t="shared" si="62"/>
        <v>402.33</v>
      </c>
      <c r="S259" s="11">
        <f t="shared" si="47"/>
        <v>403.90958333333333</v>
      </c>
    </row>
    <row r="260" spans="1:19" s="10" customFormat="1">
      <c r="A260" s="18"/>
      <c r="B260" s="56">
        <f t="shared" si="48"/>
        <v>251</v>
      </c>
      <c r="C260" s="57"/>
      <c r="D260" s="13">
        <f t="shared" si="49"/>
        <v>50437</v>
      </c>
      <c r="E260" s="58">
        <f t="shared" si="60"/>
        <v>56519.043286978223</v>
      </c>
      <c r="F260" s="59"/>
      <c r="G260" s="58">
        <f t="shared" si="61"/>
        <v>1003.3128644487806</v>
      </c>
      <c r="H260" s="59"/>
      <c r="I260" s="14">
        <f t="shared" si="46"/>
        <v>832.57825451936719</v>
      </c>
      <c r="J260" s="14">
        <f t="shared" si="51"/>
        <v>170.73460992941338</v>
      </c>
      <c r="K260" s="29">
        <f t="shared" si="52"/>
        <v>97.14</v>
      </c>
      <c r="L260" s="29">
        <f t="shared" si="53"/>
        <v>216.86</v>
      </c>
      <c r="M260" s="29">
        <f t="shared" si="54"/>
        <v>88.33</v>
      </c>
      <c r="N260" s="29">
        <f t="shared" si="55"/>
        <v>100</v>
      </c>
      <c r="O260" s="11">
        <f t="shared" si="56"/>
        <v>1505.6428644487805</v>
      </c>
      <c r="P260" s="58">
        <f t="shared" si="57"/>
        <v>55586.465032458851</v>
      </c>
      <c r="Q260" s="60"/>
      <c r="R260" s="11">
        <f t="shared" si="62"/>
        <v>402.33</v>
      </c>
      <c r="S260" s="11">
        <f t="shared" si="47"/>
        <v>403.90958333333333</v>
      </c>
    </row>
    <row r="261" spans="1:19" s="10" customFormat="1">
      <c r="A261" s="18"/>
      <c r="B261" s="56">
        <f t="shared" si="48"/>
        <v>252</v>
      </c>
      <c r="C261" s="57"/>
      <c r="D261" s="13">
        <f t="shared" si="49"/>
        <v>50465</v>
      </c>
      <c r="E261" s="58">
        <f t="shared" si="60"/>
        <v>55586.465032458851</v>
      </c>
      <c r="F261" s="59"/>
      <c r="G261" s="58">
        <f t="shared" si="61"/>
        <v>1003.3128644487806</v>
      </c>
      <c r="H261" s="59"/>
      <c r="I261" s="14">
        <f t="shared" si="46"/>
        <v>835.39541799656115</v>
      </c>
      <c r="J261" s="14">
        <f t="shared" si="51"/>
        <v>167.91744645221942</v>
      </c>
      <c r="K261" s="29">
        <f t="shared" si="52"/>
        <v>97.14</v>
      </c>
      <c r="L261" s="29">
        <f t="shared" si="53"/>
        <v>216.86</v>
      </c>
      <c r="M261" s="29">
        <f t="shared" si="54"/>
        <v>88.33</v>
      </c>
      <c r="N261" s="29">
        <f t="shared" si="55"/>
        <v>100</v>
      </c>
      <c r="O261" s="11">
        <f t="shared" si="56"/>
        <v>1505.6428644487805</v>
      </c>
      <c r="P261" s="58">
        <f t="shared" si="57"/>
        <v>54651.069614462285</v>
      </c>
      <c r="Q261" s="60"/>
      <c r="R261" s="11">
        <f t="shared" si="62"/>
        <v>402.33</v>
      </c>
      <c r="S261" s="11">
        <f t="shared" si="47"/>
        <v>403.90958333333333</v>
      </c>
    </row>
    <row r="262" spans="1:19" s="10" customFormat="1">
      <c r="A262" s="18"/>
      <c r="B262" s="56">
        <f t="shared" si="48"/>
        <v>253</v>
      </c>
      <c r="C262" s="57"/>
      <c r="D262" s="13">
        <f t="shared" si="49"/>
        <v>50496</v>
      </c>
      <c r="E262" s="58">
        <f t="shared" si="60"/>
        <v>54651.069614462285</v>
      </c>
      <c r="F262" s="59"/>
      <c r="G262" s="58">
        <f t="shared" si="61"/>
        <v>1003.3128644487806</v>
      </c>
      <c r="H262" s="59"/>
      <c r="I262" s="14">
        <f t="shared" si="46"/>
        <v>838.22109165509244</v>
      </c>
      <c r="J262" s="14">
        <f t="shared" si="51"/>
        <v>165.09177279368814</v>
      </c>
      <c r="K262" s="29">
        <f t="shared" si="52"/>
        <v>97.14</v>
      </c>
      <c r="L262" s="29">
        <f t="shared" si="53"/>
        <v>216.86</v>
      </c>
      <c r="M262" s="29">
        <f t="shared" si="54"/>
        <v>88.33</v>
      </c>
      <c r="N262" s="29">
        <f t="shared" si="55"/>
        <v>100</v>
      </c>
      <c r="O262" s="11">
        <f t="shared" si="56"/>
        <v>1505.6428644487805</v>
      </c>
      <c r="P262" s="58">
        <f t="shared" si="57"/>
        <v>53712.848522807188</v>
      </c>
      <c r="Q262" s="60"/>
      <c r="R262" s="11">
        <f t="shared" si="62"/>
        <v>402.33</v>
      </c>
      <c r="S262" s="11">
        <f t="shared" si="47"/>
        <v>403.90958333333333</v>
      </c>
    </row>
    <row r="263" spans="1:19" s="10" customFormat="1">
      <c r="A263" s="18"/>
      <c r="B263" s="56">
        <f t="shared" si="48"/>
        <v>254</v>
      </c>
      <c r="C263" s="57"/>
      <c r="D263" s="13">
        <f t="shared" si="49"/>
        <v>50526</v>
      </c>
      <c r="E263" s="58">
        <f t="shared" si="60"/>
        <v>53712.848522807188</v>
      </c>
      <c r="F263" s="59"/>
      <c r="G263" s="58">
        <f t="shared" si="61"/>
        <v>1003.3128644487806</v>
      </c>
      <c r="H263" s="59"/>
      <c r="I263" s="14">
        <f t="shared" si="46"/>
        <v>841.05530120280059</v>
      </c>
      <c r="J263" s="14">
        <f t="shared" si="51"/>
        <v>162.25756324598004</v>
      </c>
      <c r="K263" s="29">
        <f t="shared" si="52"/>
        <v>97.14</v>
      </c>
      <c r="L263" s="29">
        <f t="shared" si="53"/>
        <v>216.86</v>
      </c>
      <c r="M263" s="29">
        <f t="shared" si="54"/>
        <v>88.33</v>
      </c>
      <c r="N263" s="29">
        <f t="shared" si="55"/>
        <v>100</v>
      </c>
      <c r="O263" s="11">
        <f t="shared" si="56"/>
        <v>1505.6428644487805</v>
      </c>
      <c r="P263" s="58">
        <f t="shared" si="57"/>
        <v>52771.793221604385</v>
      </c>
      <c r="Q263" s="60"/>
      <c r="R263" s="11">
        <f t="shared" si="62"/>
        <v>402.33</v>
      </c>
      <c r="S263" s="11">
        <f t="shared" si="47"/>
        <v>403.90958333333333</v>
      </c>
    </row>
    <row r="264" spans="1:19" s="10" customFormat="1">
      <c r="A264" s="18"/>
      <c r="B264" s="56">
        <f t="shared" si="48"/>
        <v>255</v>
      </c>
      <c r="C264" s="57"/>
      <c r="D264" s="13">
        <f t="shared" si="49"/>
        <v>50557</v>
      </c>
      <c r="E264" s="58">
        <f t="shared" si="60"/>
        <v>52771.793221604385</v>
      </c>
      <c r="F264" s="59"/>
      <c r="G264" s="58">
        <f t="shared" si="61"/>
        <v>1003.3128644487806</v>
      </c>
      <c r="H264" s="59"/>
      <c r="I264" s="14">
        <f t="shared" si="46"/>
        <v>843.89807242518407</v>
      </c>
      <c r="J264" s="14">
        <f t="shared" si="51"/>
        <v>159.41479202359656</v>
      </c>
      <c r="K264" s="29">
        <f t="shared" si="52"/>
        <v>97.14</v>
      </c>
      <c r="L264" s="29">
        <f t="shared" si="53"/>
        <v>216.86</v>
      </c>
      <c r="M264" s="29">
        <f t="shared" si="54"/>
        <v>88.33</v>
      </c>
      <c r="N264" s="29">
        <f t="shared" si="55"/>
        <v>100</v>
      </c>
      <c r="O264" s="11">
        <f t="shared" si="56"/>
        <v>1505.6428644487805</v>
      </c>
      <c r="P264" s="58">
        <f t="shared" si="57"/>
        <v>51827.895149179196</v>
      </c>
      <c r="Q264" s="60"/>
      <c r="R264" s="11">
        <f t="shared" si="62"/>
        <v>402.33</v>
      </c>
      <c r="S264" s="11">
        <f t="shared" si="47"/>
        <v>403.90958333333333</v>
      </c>
    </row>
    <row r="265" spans="1:19" s="10" customFormat="1">
      <c r="A265" s="18"/>
      <c r="B265" s="56">
        <f t="shared" si="48"/>
        <v>256</v>
      </c>
      <c r="C265" s="57"/>
      <c r="D265" s="13">
        <f t="shared" si="49"/>
        <v>50587</v>
      </c>
      <c r="E265" s="58">
        <f t="shared" si="60"/>
        <v>51827.895149179196</v>
      </c>
      <c r="F265" s="59"/>
      <c r="G265" s="58">
        <f t="shared" si="61"/>
        <v>1003.3128644487806</v>
      </c>
      <c r="H265" s="59"/>
      <c r="I265" s="14">
        <f t="shared" si="46"/>
        <v>846.7494311856351</v>
      </c>
      <c r="J265" s="14">
        <f t="shared" si="51"/>
        <v>156.56343326314547</v>
      </c>
      <c r="K265" s="29">
        <f t="shared" si="52"/>
        <v>97.14</v>
      </c>
      <c r="L265" s="29">
        <f t="shared" si="53"/>
        <v>216.86</v>
      </c>
      <c r="M265" s="29">
        <f t="shared" si="54"/>
        <v>88.33</v>
      </c>
      <c r="N265" s="29">
        <f t="shared" si="55"/>
        <v>100</v>
      </c>
      <c r="O265" s="11">
        <f t="shared" si="56"/>
        <v>1505.6428644487805</v>
      </c>
      <c r="P265" s="58">
        <f t="shared" si="57"/>
        <v>50881.145717993553</v>
      </c>
      <c r="Q265" s="60"/>
      <c r="R265" s="11">
        <f t="shared" si="62"/>
        <v>402.33</v>
      </c>
      <c r="S265" s="11">
        <f t="shared" si="47"/>
        <v>403.90958333333333</v>
      </c>
    </row>
    <row r="266" spans="1:19" s="10" customFormat="1">
      <c r="A266" s="18"/>
      <c r="B266" s="56">
        <f t="shared" si="48"/>
        <v>257</v>
      </c>
      <c r="C266" s="57"/>
      <c r="D266" s="13">
        <f t="shared" si="49"/>
        <v>50618</v>
      </c>
      <c r="E266" s="58">
        <f t="shared" si="60"/>
        <v>50881.145717993553</v>
      </c>
      <c r="F266" s="59"/>
      <c r="G266" s="58">
        <f t="shared" si="61"/>
        <v>1003.3128644487806</v>
      </c>
      <c r="H266" s="59"/>
      <c r="I266" s="14">
        <f t="shared" ref="I266:I329" si="63">IF($B266="","",$G266-$J266)</f>
        <v>849.60940342567505</v>
      </c>
      <c r="J266" s="14">
        <f t="shared" si="51"/>
        <v>153.70346102310552</v>
      </c>
      <c r="K266" s="29">
        <f t="shared" si="52"/>
        <v>97.14</v>
      </c>
      <c r="L266" s="29">
        <f t="shared" si="53"/>
        <v>216.86</v>
      </c>
      <c r="M266" s="29">
        <f t="shared" si="54"/>
        <v>88.33</v>
      </c>
      <c r="N266" s="29">
        <f t="shared" si="55"/>
        <v>100</v>
      </c>
      <c r="O266" s="11">
        <f t="shared" si="56"/>
        <v>1505.6428644487805</v>
      </c>
      <c r="P266" s="58">
        <f t="shared" si="57"/>
        <v>49931.536314567871</v>
      </c>
      <c r="Q266" s="60"/>
      <c r="R266" s="11">
        <f t="shared" si="62"/>
        <v>402.33</v>
      </c>
      <c r="S266" s="11">
        <f t="shared" ref="S266:S329" si="64">$V$15</f>
        <v>403.90958333333333</v>
      </c>
    </row>
    <row r="267" spans="1:19" s="10" customFormat="1">
      <c r="A267" s="18"/>
      <c r="B267" s="56">
        <f t="shared" ref="B267:B330" si="65">IF($L$3="","",IF(ROW()&lt;=$L$4+9,ROW()-9,""))</f>
        <v>258</v>
      </c>
      <c r="C267" s="57"/>
      <c r="D267" s="13">
        <f t="shared" ref="D267:D330" si="66">IF(OR($B267="",$F$7="",$P266=0),"",IF(INT(12*($B267-1)/$F$6) = 12*($B267-1)/$F$6, DATE(YEAR($F$7),MONTH($F$7)+CEILING(12*($B267-1)/$F$6,1),DAY($F$7)),DATE(YEAR($F$7),MONTH($F$7)+CEILING(12*($B267-1)/$F$6,1),DAY($F$7)-15)))</f>
        <v>50649</v>
      </c>
      <c r="E267" s="58">
        <f t="shared" si="60"/>
        <v>49931.536314567871</v>
      </c>
      <c r="F267" s="59"/>
      <c r="G267" s="58">
        <f t="shared" si="61"/>
        <v>1003.3128644487806</v>
      </c>
      <c r="H267" s="59"/>
      <c r="I267" s="14">
        <f t="shared" si="63"/>
        <v>852.47801516519019</v>
      </c>
      <c r="J267" s="14">
        <f t="shared" ref="J267:J330" si="67">IF($B267="","",$E267*$F$4/$F$6)</f>
        <v>150.83484928359044</v>
      </c>
      <c r="K267" s="29">
        <f t="shared" ref="K267:K330" si="68">IF(D267&lt;&gt;"",$W$4*12/$F$6,0)</f>
        <v>97.14</v>
      </c>
      <c r="L267" s="29">
        <f t="shared" ref="L267:L330" si="69">IF(D267&lt;&gt;"",$X$4*12/$F$6,0)</f>
        <v>216.86</v>
      </c>
      <c r="M267" s="29">
        <f t="shared" ref="M267:M330" si="70">IF(D267&lt;&gt;"",$Y$4*12/$F$6,0)</f>
        <v>88.33</v>
      </c>
      <c r="N267" s="29">
        <f t="shared" ref="N267:N330" si="71">IF(D267&lt;&gt;"",$Z$4*12/$F$6,0)</f>
        <v>100</v>
      </c>
      <c r="O267" s="11">
        <f t="shared" ref="O267:O330" si="72">G267+(K267+L267+M267+N267)</f>
        <v>1505.6428644487805</v>
      </c>
      <c r="P267" s="58">
        <f t="shared" ref="P267:P330" si="73">IF($B267="","",IF($E267*(1+$F$4/$F$6)-$G267-$N267&lt;0,0,$E267*(1+$F$4/$F$6)-$G267-$N267))</f>
        <v>48979.058299402677</v>
      </c>
      <c r="Q267" s="60"/>
      <c r="R267" s="11">
        <f t="shared" si="62"/>
        <v>402.33</v>
      </c>
      <c r="S267" s="11">
        <f t="shared" si="64"/>
        <v>403.90958333333333</v>
      </c>
    </row>
    <row r="268" spans="1:19" s="10" customFormat="1">
      <c r="A268" s="18"/>
      <c r="B268" s="56">
        <f t="shared" si="65"/>
        <v>259</v>
      </c>
      <c r="C268" s="57"/>
      <c r="D268" s="13">
        <f t="shared" si="66"/>
        <v>50679</v>
      </c>
      <c r="E268" s="58">
        <f t="shared" si="60"/>
        <v>48979.058299402677</v>
      </c>
      <c r="F268" s="59"/>
      <c r="G268" s="58">
        <f t="shared" si="61"/>
        <v>1003.3128644487806</v>
      </c>
      <c r="H268" s="59"/>
      <c r="I268" s="14">
        <f t="shared" si="63"/>
        <v>855.35529250266836</v>
      </c>
      <c r="J268" s="14">
        <f t="shared" si="67"/>
        <v>147.95757194611224</v>
      </c>
      <c r="K268" s="29">
        <f t="shared" si="68"/>
        <v>97.14</v>
      </c>
      <c r="L268" s="29">
        <f t="shared" si="69"/>
        <v>216.86</v>
      </c>
      <c r="M268" s="29">
        <f t="shared" si="70"/>
        <v>88.33</v>
      </c>
      <c r="N268" s="29">
        <f t="shared" si="71"/>
        <v>100</v>
      </c>
      <c r="O268" s="11">
        <f t="shared" si="72"/>
        <v>1505.6428644487805</v>
      </c>
      <c r="P268" s="58">
        <f t="shared" si="73"/>
        <v>48023.703006900003</v>
      </c>
      <c r="Q268" s="60"/>
      <c r="R268" s="11">
        <f t="shared" si="62"/>
        <v>402.33</v>
      </c>
      <c r="S268" s="11">
        <f t="shared" si="64"/>
        <v>403.90958333333333</v>
      </c>
    </row>
    <row r="269" spans="1:19" s="10" customFormat="1">
      <c r="A269" s="18"/>
      <c r="B269" s="56">
        <f t="shared" si="65"/>
        <v>260</v>
      </c>
      <c r="C269" s="57"/>
      <c r="D269" s="13">
        <f t="shared" si="66"/>
        <v>50710</v>
      </c>
      <c r="E269" s="58">
        <f t="shared" si="60"/>
        <v>48023.703006900003</v>
      </c>
      <c r="F269" s="59"/>
      <c r="G269" s="58">
        <f t="shared" si="61"/>
        <v>1003.3128644487806</v>
      </c>
      <c r="H269" s="59"/>
      <c r="I269" s="14">
        <f t="shared" si="63"/>
        <v>858.24126161543688</v>
      </c>
      <c r="J269" s="14">
        <f t="shared" si="67"/>
        <v>145.07160283334375</v>
      </c>
      <c r="K269" s="29">
        <f t="shared" si="68"/>
        <v>97.14</v>
      </c>
      <c r="L269" s="29">
        <f t="shared" si="69"/>
        <v>216.86</v>
      </c>
      <c r="M269" s="29">
        <f t="shared" si="70"/>
        <v>88.33</v>
      </c>
      <c r="N269" s="29">
        <f t="shared" si="71"/>
        <v>100</v>
      </c>
      <c r="O269" s="11">
        <f t="shared" si="72"/>
        <v>1505.6428644487805</v>
      </c>
      <c r="P269" s="58">
        <f t="shared" si="73"/>
        <v>47065.461745284563</v>
      </c>
      <c r="Q269" s="60"/>
      <c r="R269" s="11">
        <f t="shared" si="62"/>
        <v>402.33</v>
      </c>
      <c r="S269" s="11">
        <f t="shared" si="64"/>
        <v>403.90958333333333</v>
      </c>
    </row>
    <row r="270" spans="1:19" s="10" customFormat="1">
      <c r="A270" s="18"/>
      <c r="B270" s="56">
        <f t="shared" si="65"/>
        <v>261</v>
      </c>
      <c r="C270" s="57"/>
      <c r="D270" s="13">
        <f t="shared" si="66"/>
        <v>50740</v>
      </c>
      <c r="E270" s="58">
        <f t="shared" si="60"/>
        <v>47065.461745284563</v>
      </c>
      <c r="F270" s="59"/>
      <c r="G270" s="58">
        <f t="shared" si="61"/>
        <v>1003.3128644487806</v>
      </c>
      <c r="H270" s="59"/>
      <c r="I270" s="14">
        <f t="shared" si="63"/>
        <v>861.1359487599002</v>
      </c>
      <c r="J270" s="14">
        <f t="shared" si="67"/>
        <v>142.17691568888043</v>
      </c>
      <c r="K270" s="29">
        <f t="shared" si="68"/>
        <v>97.14</v>
      </c>
      <c r="L270" s="29">
        <f t="shared" si="69"/>
        <v>216.86</v>
      </c>
      <c r="M270" s="29">
        <f t="shared" si="70"/>
        <v>88.33</v>
      </c>
      <c r="N270" s="29">
        <f t="shared" si="71"/>
        <v>100</v>
      </c>
      <c r="O270" s="11">
        <f t="shared" si="72"/>
        <v>1505.6428644487805</v>
      </c>
      <c r="P270" s="58">
        <f t="shared" si="73"/>
        <v>46104.325796524659</v>
      </c>
      <c r="Q270" s="60"/>
      <c r="R270" s="11">
        <f t="shared" si="62"/>
        <v>402.33</v>
      </c>
      <c r="S270" s="11">
        <f t="shared" si="64"/>
        <v>403.90958333333333</v>
      </c>
    </row>
    <row r="271" spans="1:19" s="10" customFormat="1">
      <c r="A271" s="18"/>
      <c r="B271" s="56">
        <f t="shared" si="65"/>
        <v>262</v>
      </c>
      <c r="C271" s="57"/>
      <c r="D271" s="13">
        <f t="shared" si="66"/>
        <v>50771</v>
      </c>
      <c r="E271" s="58">
        <f t="shared" si="60"/>
        <v>46104.325796524659</v>
      </c>
      <c r="F271" s="59"/>
      <c r="G271" s="58">
        <f t="shared" si="61"/>
        <v>1003.3128644487806</v>
      </c>
      <c r="H271" s="59"/>
      <c r="I271" s="14">
        <f t="shared" si="63"/>
        <v>864.03938027177901</v>
      </c>
      <c r="J271" s="14">
        <f t="shared" si="67"/>
        <v>139.27348417700156</v>
      </c>
      <c r="K271" s="29">
        <f t="shared" si="68"/>
        <v>97.14</v>
      </c>
      <c r="L271" s="29">
        <f t="shared" si="69"/>
        <v>216.86</v>
      </c>
      <c r="M271" s="29">
        <f t="shared" si="70"/>
        <v>88.33</v>
      </c>
      <c r="N271" s="29">
        <f t="shared" si="71"/>
        <v>100</v>
      </c>
      <c r="O271" s="11">
        <f t="shared" si="72"/>
        <v>1505.6428644487805</v>
      </c>
      <c r="P271" s="58">
        <f t="shared" si="73"/>
        <v>45140.286416252879</v>
      </c>
      <c r="Q271" s="60"/>
      <c r="R271" s="11">
        <f t="shared" si="62"/>
        <v>402.33</v>
      </c>
      <c r="S271" s="11">
        <f t="shared" si="64"/>
        <v>403.90958333333333</v>
      </c>
    </row>
    <row r="272" spans="1:19" s="10" customFormat="1">
      <c r="A272" s="18"/>
      <c r="B272" s="56">
        <f t="shared" si="65"/>
        <v>263</v>
      </c>
      <c r="C272" s="57"/>
      <c r="D272" s="13">
        <f t="shared" si="66"/>
        <v>50802</v>
      </c>
      <c r="E272" s="58">
        <f t="shared" si="60"/>
        <v>45140.286416252879</v>
      </c>
      <c r="F272" s="59"/>
      <c r="G272" s="58">
        <f t="shared" si="61"/>
        <v>1003.3128644487806</v>
      </c>
      <c r="H272" s="59"/>
      <c r="I272" s="14">
        <f t="shared" si="63"/>
        <v>866.95158256635</v>
      </c>
      <c r="J272" s="14">
        <f t="shared" si="67"/>
        <v>136.36128188243057</v>
      </c>
      <c r="K272" s="29">
        <f t="shared" si="68"/>
        <v>97.14</v>
      </c>
      <c r="L272" s="29">
        <f t="shared" si="69"/>
        <v>216.86</v>
      </c>
      <c r="M272" s="29">
        <f t="shared" si="70"/>
        <v>88.33</v>
      </c>
      <c r="N272" s="29">
        <f t="shared" si="71"/>
        <v>100</v>
      </c>
      <c r="O272" s="11">
        <f t="shared" si="72"/>
        <v>1505.6428644487805</v>
      </c>
      <c r="P272" s="58">
        <f t="shared" si="73"/>
        <v>44173.334833686524</v>
      </c>
      <c r="Q272" s="60"/>
      <c r="R272" s="11">
        <f t="shared" si="62"/>
        <v>402.33</v>
      </c>
      <c r="S272" s="11">
        <f t="shared" si="64"/>
        <v>403.90958333333333</v>
      </c>
    </row>
    <row r="273" spans="1:19" s="10" customFormat="1">
      <c r="A273" s="18"/>
      <c r="B273" s="56">
        <f t="shared" si="65"/>
        <v>264</v>
      </c>
      <c r="C273" s="57"/>
      <c r="D273" s="13">
        <f t="shared" si="66"/>
        <v>50830</v>
      </c>
      <c r="E273" s="58">
        <f t="shared" si="60"/>
        <v>44173.334833686524</v>
      </c>
      <c r="F273" s="59"/>
      <c r="G273" s="58">
        <f t="shared" si="61"/>
        <v>1003.3128644487806</v>
      </c>
      <c r="H273" s="59"/>
      <c r="I273" s="14">
        <f t="shared" si="63"/>
        <v>869.87258213868586</v>
      </c>
      <c r="J273" s="14">
        <f t="shared" si="67"/>
        <v>133.44028231009472</v>
      </c>
      <c r="K273" s="29">
        <f t="shared" si="68"/>
        <v>97.14</v>
      </c>
      <c r="L273" s="29">
        <f t="shared" si="69"/>
        <v>216.86</v>
      </c>
      <c r="M273" s="29">
        <f t="shared" si="70"/>
        <v>88.33</v>
      </c>
      <c r="N273" s="29">
        <f t="shared" si="71"/>
        <v>100</v>
      </c>
      <c r="O273" s="11">
        <f t="shared" si="72"/>
        <v>1505.6428644487805</v>
      </c>
      <c r="P273" s="58">
        <f t="shared" si="73"/>
        <v>43203.462251547833</v>
      </c>
      <c r="Q273" s="60"/>
      <c r="R273" s="11">
        <f t="shared" si="62"/>
        <v>402.33</v>
      </c>
      <c r="S273" s="11">
        <f t="shared" si="64"/>
        <v>403.90958333333333</v>
      </c>
    </row>
    <row r="274" spans="1:19" s="10" customFormat="1">
      <c r="A274" s="18"/>
      <c r="B274" s="56">
        <f t="shared" si="65"/>
        <v>265</v>
      </c>
      <c r="C274" s="57"/>
      <c r="D274" s="13">
        <f t="shared" si="66"/>
        <v>50861</v>
      </c>
      <c r="E274" s="58">
        <f t="shared" si="60"/>
        <v>43203.462251547833</v>
      </c>
      <c r="F274" s="59"/>
      <c r="G274" s="58">
        <f t="shared" si="61"/>
        <v>1003.3128644487806</v>
      </c>
      <c r="H274" s="59"/>
      <c r="I274" s="14">
        <f t="shared" si="63"/>
        <v>872.80240556389651</v>
      </c>
      <c r="J274" s="14">
        <f t="shared" si="67"/>
        <v>130.51045888488406</v>
      </c>
      <c r="K274" s="29">
        <f t="shared" si="68"/>
        <v>97.14</v>
      </c>
      <c r="L274" s="29">
        <f t="shared" si="69"/>
        <v>216.86</v>
      </c>
      <c r="M274" s="29">
        <f t="shared" si="70"/>
        <v>88.33</v>
      </c>
      <c r="N274" s="29">
        <f t="shared" si="71"/>
        <v>100</v>
      </c>
      <c r="O274" s="11">
        <f t="shared" si="72"/>
        <v>1505.6428644487805</v>
      </c>
      <c r="P274" s="58">
        <f t="shared" si="73"/>
        <v>42230.65984598393</v>
      </c>
      <c r="Q274" s="60"/>
      <c r="R274" s="11">
        <f t="shared" si="62"/>
        <v>402.33</v>
      </c>
      <c r="S274" s="11">
        <f t="shared" si="64"/>
        <v>403.90958333333333</v>
      </c>
    </row>
    <row r="275" spans="1:19" s="10" customFormat="1">
      <c r="A275" s="18"/>
      <c r="B275" s="56">
        <f t="shared" si="65"/>
        <v>266</v>
      </c>
      <c r="C275" s="57"/>
      <c r="D275" s="13">
        <f t="shared" si="66"/>
        <v>50891</v>
      </c>
      <c r="E275" s="58">
        <f t="shared" si="60"/>
        <v>42230.65984598393</v>
      </c>
      <c r="F275" s="59"/>
      <c r="G275" s="58">
        <f t="shared" si="61"/>
        <v>1003.3128644487806</v>
      </c>
      <c r="H275" s="59"/>
      <c r="I275" s="14">
        <f t="shared" si="63"/>
        <v>875.74107949737083</v>
      </c>
      <c r="J275" s="14">
        <f t="shared" si="67"/>
        <v>127.57178495140978</v>
      </c>
      <c r="K275" s="29">
        <f t="shared" si="68"/>
        <v>97.14</v>
      </c>
      <c r="L275" s="29">
        <f t="shared" si="69"/>
        <v>216.86</v>
      </c>
      <c r="M275" s="29">
        <f t="shared" si="70"/>
        <v>88.33</v>
      </c>
      <c r="N275" s="29">
        <f t="shared" si="71"/>
        <v>100</v>
      </c>
      <c r="O275" s="11">
        <f t="shared" si="72"/>
        <v>1505.6428644487805</v>
      </c>
      <c r="P275" s="58">
        <f t="shared" si="73"/>
        <v>41254.918766486553</v>
      </c>
      <c r="Q275" s="60"/>
      <c r="R275" s="11">
        <f t="shared" si="62"/>
        <v>402.33</v>
      </c>
      <c r="S275" s="11">
        <f t="shared" si="64"/>
        <v>403.90958333333333</v>
      </c>
    </row>
    <row r="276" spans="1:19" s="10" customFormat="1">
      <c r="A276" s="18"/>
      <c r="B276" s="56">
        <f t="shared" si="65"/>
        <v>267</v>
      </c>
      <c r="C276" s="57"/>
      <c r="D276" s="13">
        <f t="shared" si="66"/>
        <v>50922</v>
      </c>
      <c r="E276" s="58">
        <f t="shared" si="60"/>
        <v>41254.918766486553</v>
      </c>
      <c r="F276" s="59"/>
      <c r="G276" s="58">
        <f t="shared" si="61"/>
        <v>1003.3128644487806</v>
      </c>
      <c r="H276" s="59"/>
      <c r="I276" s="14">
        <f t="shared" si="63"/>
        <v>878.68863067501911</v>
      </c>
      <c r="J276" s="14">
        <f t="shared" si="67"/>
        <v>124.62423377376145</v>
      </c>
      <c r="K276" s="29">
        <f t="shared" si="68"/>
        <v>97.14</v>
      </c>
      <c r="L276" s="29">
        <f t="shared" si="69"/>
        <v>216.86</v>
      </c>
      <c r="M276" s="29">
        <f t="shared" si="70"/>
        <v>88.33</v>
      </c>
      <c r="N276" s="29">
        <f t="shared" si="71"/>
        <v>100</v>
      </c>
      <c r="O276" s="11">
        <f t="shared" si="72"/>
        <v>1505.6428644487805</v>
      </c>
      <c r="P276" s="58">
        <f t="shared" si="73"/>
        <v>40276.230135811529</v>
      </c>
      <c r="Q276" s="60"/>
      <c r="R276" s="11">
        <f t="shared" si="62"/>
        <v>402.33</v>
      </c>
      <c r="S276" s="11">
        <f t="shared" si="64"/>
        <v>403.90958333333333</v>
      </c>
    </row>
    <row r="277" spans="1:19" s="10" customFormat="1">
      <c r="A277" s="18"/>
      <c r="B277" s="56">
        <f t="shared" si="65"/>
        <v>268</v>
      </c>
      <c r="C277" s="57"/>
      <c r="D277" s="13">
        <f t="shared" si="66"/>
        <v>50952</v>
      </c>
      <c r="E277" s="58">
        <f t="shared" si="60"/>
        <v>40276.230135811529</v>
      </c>
      <c r="F277" s="59"/>
      <c r="G277" s="58">
        <f t="shared" si="61"/>
        <v>1003.3128644487806</v>
      </c>
      <c r="H277" s="59"/>
      <c r="I277" s="14">
        <f t="shared" si="63"/>
        <v>881.6450859135166</v>
      </c>
      <c r="J277" s="14">
        <f t="shared" si="67"/>
        <v>121.66777853526399</v>
      </c>
      <c r="K277" s="29">
        <f t="shared" si="68"/>
        <v>97.14</v>
      </c>
      <c r="L277" s="29">
        <f t="shared" si="69"/>
        <v>216.86</v>
      </c>
      <c r="M277" s="29">
        <f t="shared" si="70"/>
        <v>88.33</v>
      </c>
      <c r="N277" s="29">
        <f t="shared" si="71"/>
        <v>100</v>
      </c>
      <c r="O277" s="11">
        <f t="shared" si="72"/>
        <v>1505.6428644487805</v>
      </c>
      <c r="P277" s="58">
        <f t="shared" si="73"/>
        <v>39294.585049898007</v>
      </c>
      <c r="Q277" s="60"/>
      <c r="R277" s="11">
        <f t="shared" si="62"/>
        <v>402.33</v>
      </c>
      <c r="S277" s="11">
        <f t="shared" si="64"/>
        <v>403.90958333333333</v>
      </c>
    </row>
    <row r="278" spans="1:19" s="10" customFormat="1">
      <c r="A278" s="18"/>
      <c r="B278" s="56">
        <f t="shared" si="65"/>
        <v>269</v>
      </c>
      <c r="C278" s="57"/>
      <c r="D278" s="13">
        <f t="shared" si="66"/>
        <v>50983</v>
      </c>
      <c r="E278" s="58">
        <f t="shared" si="60"/>
        <v>39294.585049898007</v>
      </c>
      <c r="F278" s="59"/>
      <c r="G278" s="58">
        <f t="shared" si="61"/>
        <v>1003.3128644487806</v>
      </c>
      <c r="H278" s="59"/>
      <c r="I278" s="14">
        <f t="shared" si="63"/>
        <v>884.61047211054711</v>
      </c>
      <c r="J278" s="14">
        <f t="shared" si="67"/>
        <v>118.70239233823355</v>
      </c>
      <c r="K278" s="29">
        <f t="shared" si="68"/>
        <v>97.14</v>
      </c>
      <c r="L278" s="29">
        <f t="shared" si="69"/>
        <v>216.86</v>
      </c>
      <c r="M278" s="29">
        <f t="shared" si="70"/>
        <v>88.33</v>
      </c>
      <c r="N278" s="29">
        <f t="shared" si="71"/>
        <v>100</v>
      </c>
      <c r="O278" s="11">
        <f t="shared" si="72"/>
        <v>1505.6428644487805</v>
      </c>
      <c r="P278" s="58">
        <f t="shared" si="73"/>
        <v>38309.974577787456</v>
      </c>
      <c r="Q278" s="60"/>
      <c r="R278" s="11">
        <f t="shared" si="62"/>
        <v>402.33</v>
      </c>
      <c r="S278" s="11">
        <f t="shared" si="64"/>
        <v>403.90958333333333</v>
      </c>
    </row>
    <row r="279" spans="1:19" s="10" customFormat="1">
      <c r="A279" s="18"/>
      <c r="B279" s="56">
        <f t="shared" si="65"/>
        <v>270</v>
      </c>
      <c r="C279" s="57"/>
      <c r="D279" s="13">
        <f t="shared" si="66"/>
        <v>51014</v>
      </c>
      <c r="E279" s="58">
        <f t="shared" si="60"/>
        <v>38309.974577787456</v>
      </c>
      <c r="F279" s="59"/>
      <c r="G279" s="58">
        <f t="shared" si="61"/>
        <v>1003.3128644487806</v>
      </c>
      <c r="H279" s="59"/>
      <c r="I279" s="14">
        <f t="shared" si="63"/>
        <v>887.5848162450477</v>
      </c>
      <c r="J279" s="14">
        <f t="shared" si="67"/>
        <v>115.72804820373294</v>
      </c>
      <c r="K279" s="29">
        <f t="shared" si="68"/>
        <v>97.14</v>
      </c>
      <c r="L279" s="29">
        <f t="shared" si="69"/>
        <v>216.86</v>
      </c>
      <c r="M279" s="29">
        <f t="shared" si="70"/>
        <v>88.33</v>
      </c>
      <c r="N279" s="29">
        <f t="shared" si="71"/>
        <v>100</v>
      </c>
      <c r="O279" s="11">
        <f t="shared" si="72"/>
        <v>1505.6428644487805</v>
      </c>
      <c r="P279" s="58">
        <f t="shared" si="73"/>
        <v>37322.389761542407</v>
      </c>
      <c r="Q279" s="60"/>
      <c r="R279" s="11">
        <f t="shared" si="62"/>
        <v>402.33</v>
      </c>
      <c r="S279" s="11">
        <f t="shared" si="64"/>
        <v>403.90958333333333</v>
      </c>
    </row>
    <row r="280" spans="1:19" s="10" customFormat="1">
      <c r="A280" s="18"/>
      <c r="B280" s="56">
        <f t="shared" si="65"/>
        <v>271</v>
      </c>
      <c r="C280" s="57"/>
      <c r="D280" s="13">
        <f t="shared" si="66"/>
        <v>51044</v>
      </c>
      <c r="E280" s="58">
        <f t="shared" si="60"/>
        <v>37322.389761542407</v>
      </c>
      <c r="F280" s="59"/>
      <c r="G280" s="58">
        <f t="shared" si="61"/>
        <v>1003.3128644487806</v>
      </c>
      <c r="H280" s="59"/>
      <c r="I280" s="14">
        <f t="shared" si="63"/>
        <v>890.56814537745458</v>
      </c>
      <c r="J280" s="14">
        <f t="shared" si="67"/>
        <v>112.74471907132602</v>
      </c>
      <c r="K280" s="29">
        <f t="shared" si="68"/>
        <v>97.14</v>
      </c>
      <c r="L280" s="29">
        <f t="shared" si="69"/>
        <v>216.86</v>
      </c>
      <c r="M280" s="29">
        <f t="shared" si="70"/>
        <v>88.33</v>
      </c>
      <c r="N280" s="29">
        <f t="shared" si="71"/>
        <v>100</v>
      </c>
      <c r="O280" s="11">
        <f t="shared" si="72"/>
        <v>1505.6428644487805</v>
      </c>
      <c r="P280" s="58">
        <f t="shared" si="73"/>
        <v>36331.821616164947</v>
      </c>
      <c r="Q280" s="60"/>
      <c r="R280" s="11">
        <f t="shared" si="62"/>
        <v>402.33</v>
      </c>
      <c r="S280" s="11">
        <f t="shared" si="64"/>
        <v>403.90958333333333</v>
      </c>
    </row>
    <row r="281" spans="1:19" s="10" customFormat="1">
      <c r="A281" s="18"/>
      <c r="B281" s="56">
        <f t="shared" si="65"/>
        <v>272</v>
      </c>
      <c r="C281" s="57"/>
      <c r="D281" s="13">
        <f t="shared" si="66"/>
        <v>51075</v>
      </c>
      <c r="E281" s="58">
        <f t="shared" si="60"/>
        <v>36331.821616164947</v>
      </c>
      <c r="F281" s="59"/>
      <c r="G281" s="58">
        <f t="shared" si="61"/>
        <v>1003.3128644487806</v>
      </c>
      <c r="H281" s="59"/>
      <c r="I281" s="14">
        <f t="shared" si="63"/>
        <v>893.56048664994898</v>
      </c>
      <c r="J281" s="14">
        <f t="shared" si="67"/>
        <v>109.7523777988316</v>
      </c>
      <c r="K281" s="29">
        <f t="shared" si="68"/>
        <v>97.14</v>
      </c>
      <c r="L281" s="29">
        <f t="shared" si="69"/>
        <v>216.86</v>
      </c>
      <c r="M281" s="29">
        <f t="shared" si="70"/>
        <v>88.33</v>
      </c>
      <c r="N281" s="29">
        <f t="shared" si="71"/>
        <v>100</v>
      </c>
      <c r="O281" s="11">
        <f t="shared" si="72"/>
        <v>1505.6428644487805</v>
      </c>
      <c r="P281" s="58">
        <f t="shared" si="73"/>
        <v>35338.261129514998</v>
      </c>
      <c r="Q281" s="60"/>
      <c r="R281" s="11">
        <f t="shared" si="62"/>
        <v>402.33</v>
      </c>
      <c r="S281" s="11">
        <f t="shared" si="64"/>
        <v>403.90958333333333</v>
      </c>
    </row>
    <row r="282" spans="1:19" s="10" customFormat="1">
      <c r="A282" s="18"/>
      <c r="B282" s="56">
        <f t="shared" si="65"/>
        <v>273</v>
      </c>
      <c r="C282" s="57"/>
      <c r="D282" s="13">
        <f t="shared" si="66"/>
        <v>51105</v>
      </c>
      <c r="E282" s="58">
        <f t="shared" si="60"/>
        <v>35338.261129514998</v>
      </c>
      <c r="F282" s="59"/>
      <c r="G282" s="58">
        <f t="shared" si="61"/>
        <v>1003.3128644487806</v>
      </c>
      <c r="H282" s="59"/>
      <c r="I282" s="14">
        <f t="shared" si="63"/>
        <v>896.561867286704</v>
      </c>
      <c r="J282" s="14">
        <f t="shared" si="67"/>
        <v>106.75099716207654</v>
      </c>
      <c r="K282" s="29">
        <f t="shared" si="68"/>
        <v>97.14</v>
      </c>
      <c r="L282" s="29">
        <f t="shared" si="69"/>
        <v>216.86</v>
      </c>
      <c r="M282" s="29">
        <f t="shared" si="70"/>
        <v>88.33</v>
      </c>
      <c r="N282" s="29">
        <f t="shared" si="71"/>
        <v>100</v>
      </c>
      <c r="O282" s="11">
        <f t="shared" si="72"/>
        <v>1505.6428644487805</v>
      </c>
      <c r="P282" s="58">
        <f t="shared" si="73"/>
        <v>34341.699262228292</v>
      </c>
      <c r="Q282" s="60"/>
      <c r="R282" s="11">
        <f t="shared" si="62"/>
        <v>402.33</v>
      </c>
      <c r="S282" s="11">
        <f t="shared" si="64"/>
        <v>403.90958333333333</v>
      </c>
    </row>
    <row r="283" spans="1:19" s="10" customFormat="1">
      <c r="A283" s="18"/>
      <c r="B283" s="56">
        <f t="shared" si="65"/>
        <v>274</v>
      </c>
      <c r="C283" s="57"/>
      <c r="D283" s="13">
        <f t="shared" si="66"/>
        <v>51136</v>
      </c>
      <c r="E283" s="58">
        <f t="shared" si="60"/>
        <v>34341.699262228292</v>
      </c>
      <c r="F283" s="59"/>
      <c r="G283" s="58">
        <f t="shared" si="61"/>
        <v>1003.3128644487806</v>
      </c>
      <c r="H283" s="59"/>
      <c r="I283" s="14">
        <f t="shared" si="63"/>
        <v>899.57231459413265</v>
      </c>
      <c r="J283" s="14">
        <f t="shared" si="67"/>
        <v>103.74054985464795</v>
      </c>
      <c r="K283" s="29">
        <f t="shared" si="68"/>
        <v>97.14</v>
      </c>
      <c r="L283" s="29">
        <f t="shared" si="69"/>
        <v>216.86</v>
      </c>
      <c r="M283" s="29">
        <f t="shared" si="70"/>
        <v>88.33</v>
      </c>
      <c r="N283" s="29">
        <f t="shared" si="71"/>
        <v>100</v>
      </c>
      <c r="O283" s="11">
        <f t="shared" si="72"/>
        <v>1505.6428644487805</v>
      </c>
      <c r="P283" s="58">
        <f t="shared" si="73"/>
        <v>33342.126947634155</v>
      </c>
      <c r="Q283" s="60"/>
      <c r="R283" s="11">
        <f t="shared" si="62"/>
        <v>402.33</v>
      </c>
      <c r="S283" s="11">
        <f t="shared" si="64"/>
        <v>403.90958333333333</v>
      </c>
    </row>
    <row r="284" spans="1:19" s="10" customFormat="1">
      <c r="A284" s="18"/>
      <c r="B284" s="56">
        <f t="shared" si="65"/>
        <v>275</v>
      </c>
      <c r="C284" s="57"/>
      <c r="D284" s="13">
        <f t="shared" si="66"/>
        <v>51167</v>
      </c>
      <c r="E284" s="58">
        <f t="shared" si="60"/>
        <v>33342.126947634155</v>
      </c>
      <c r="F284" s="59"/>
      <c r="G284" s="58">
        <f t="shared" si="61"/>
        <v>1003.3128644487806</v>
      </c>
      <c r="H284" s="59"/>
      <c r="I284" s="14">
        <f t="shared" si="63"/>
        <v>902.59185596113571</v>
      </c>
      <c r="J284" s="14">
        <f t="shared" si="67"/>
        <v>100.72100848764484</v>
      </c>
      <c r="K284" s="29">
        <f t="shared" si="68"/>
        <v>97.14</v>
      </c>
      <c r="L284" s="29">
        <f t="shared" si="69"/>
        <v>216.86</v>
      </c>
      <c r="M284" s="29">
        <f t="shared" si="70"/>
        <v>88.33</v>
      </c>
      <c r="N284" s="29">
        <f t="shared" si="71"/>
        <v>100</v>
      </c>
      <c r="O284" s="11">
        <f t="shared" si="72"/>
        <v>1505.6428644487805</v>
      </c>
      <c r="P284" s="58">
        <f t="shared" si="73"/>
        <v>32339.535091673017</v>
      </c>
      <c r="Q284" s="60"/>
      <c r="R284" s="11">
        <f t="shared" si="62"/>
        <v>402.33</v>
      </c>
      <c r="S284" s="11">
        <f t="shared" si="64"/>
        <v>403.90958333333333</v>
      </c>
    </row>
    <row r="285" spans="1:19" s="10" customFormat="1">
      <c r="A285" s="18"/>
      <c r="B285" s="56">
        <f t="shared" si="65"/>
        <v>276</v>
      </c>
      <c r="C285" s="57"/>
      <c r="D285" s="13">
        <f t="shared" si="66"/>
        <v>51196</v>
      </c>
      <c r="E285" s="58">
        <f t="shared" si="60"/>
        <v>32339.535091673017</v>
      </c>
      <c r="F285" s="59"/>
      <c r="G285" s="58">
        <f t="shared" si="61"/>
        <v>1003.3128644487806</v>
      </c>
      <c r="H285" s="59"/>
      <c r="I285" s="14">
        <f t="shared" si="63"/>
        <v>905.62051885935171</v>
      </c>
      <c r="J285" s="14">
        <f t="shared" si="67"/>
        <v>97.692345589428896</v>
      </c>
      <c r="K285" s="29">
        <f t="shared" si="68"/>
        <v>97.14</v>
      </c>
      <c r="L285" s="29">
        <f t="shared" si="69"/>
        <v>216.86</v>
      </c>
      <c r="M285" s="29">
        <f t="shared" si="70"/>
        <v>88.33</v>
      </c>
      <c r="N285" s="29">
        <f t="shared" si="71"/>
        <v>100</v>
      </c>
      <c r="O285" s="11">
        <f t="shared" si="72"/>
        <v>1505.6428644487805</v>
      </c>
      <c r="P285" s="58">
        <f t="shared" si="73"/>
        <v>31333.914572813661</v>
      </c>
      <c r="Q285" s="60"/>
      <c r="R285" s="11">
        <f t="shared" si="62"/>
        <v>402.33</v>
      </c>
      <c r="S285" s="11">
        <f t="shared" si="64"/>
        <v>403.90958333333333</v>
      </c>
    </row>
    <row r="286" spans="1:19" s="10" customFormat="1">
      <c r="A286" s="18"/>
      <c r="B286" s="56">
        <f t="shared" si="65"/>
        <v>277</v>
      </c>
      <c r="C286" s="57"/>
      <c r="D286" s="13">
        <f t="shared" si="66"/>
        <v>51227</v>
      </c>
      <c r="E286" s="58">
        <f t="shared" si="60"/>
        <v>31333.914572813661</v>
      </c>
      <c r="F286" s="59"/>
      <c r="G286" s="58">
        <f t="shared" si="61"/>
        <v>1003.3128644487806</v>
      </c>
      <c r="H286" s="59"/>
      <c r="I286" s="14">
        <f t="shared" si="63"/>
        <v>908.65833084340602</v>
      </c>
      <c r="J286" s="14">
        <f t="shared" si="67"/>
        <v>94.654533605374596</v>
      </c>
      <c r="K286" s="29">
        <f t="shared" si="68"/>
        <v>97.14</v>
      </c>
      <c r="L286" s="29">
        <f t="shared" si="69"/>
        <v>216.86</v>
      </c>
      <c r="M286" s="29">
        <f t="shared" si="70"/>
        <v>88.33</v>
      </c>
      <c r="N286" s="29">
        <f t="shared" si="71"/>
        <v>100</v>
      </c>
      <c r="O286" s="11">
        <f t="shared" si="72"/>
        <v>1505.6428644487805</v>
      </c>
      <c r="P286" s="58">
        <f t="shared" si="73"/>
        <v>30325.256241970252</v>
      </c>
      <c r="Q286" s="60"/>
      <c r="R286" s="11">
        <f t="shared" si="62"/>
        <v>402.33</v>
      </c>
      <c r="S286" s="11">
        <f t="shared" si="64"/>
        <v>403.90958333333333</v>
      </c>
    </row>
    <row r="287" spans="1:19" s="10" customFormat="1">
      <c r="A287" s="18"/>
      <c r="B287" s="56">
        <f t="shared" si="65"/>
        <v>278</v>
      </c>
      <c r="C287" s="57"/>
      <c r="D287" s="13">
        <f t="shared" si="66"/>
        <v>51257</v>
      </c>
      <c r="E287" s="58">
        <f t="shared" si="60"/>
        <v>30325.256241970252</v>
      </c>
      <c r="F287" s="59"/>
      <c r="G287" s="58">
        <f t="shared" si="61"/>
        <v>1003.3128644487806</v>
      </c>
      <c r="H287" s="59"/>
      <c r="I287" s="14">
        <f t="shared" si="63"/>
        <v>911.70531955116212</v>
      </c>
      <c r="J287" s="14">
        <f t="shared" si="67"/>
        <v>91.607544897618467</v>
      </c>
      <c r="K287" s="29">
        <f t="shared" si="68"/>
        <v>97.14</v>
      </c>
      <c r="L287" s="29">
        <f t="shared" si="69"/>
        <v>216.86</v>
      </c>
      <c r="M287" s="29">
        <f t="shared" si="70"/>
        <v>88.33</v>
      </c>
      <c r="N287" s="29">
        <f t="shared" si="71"/>
        <v>100</v>
      </c>
      <c r="O287" s="11">
        <f t="shared" si="72"/>
        <v>1505.6428644487805</v>
      </c>
      <c r="P287" s="58">
        <f t="shared" si="73"/>
        <v>29313.550922419086</v>
      </c>
      <c r="Q287" s="60"/>
      <c r="R287" s="11">
        <f t="shared" si="62"/>
        <v>402.33</v>
      </c>
      <c r="S287" s="11">
        <f t="shared" si="64"/>
        <v>403.90958333333333</v>
      </c>
    </row>
    <row r="288" spans="1:19" s="10" customFormat="1">
      <c r="A288" s="18"/>
      <c r="B288" s="56">
        <f t="shared" si="65"/>
        <v>279</v>
      </c>
      <c r="C288" s="57"/>
      <c r="D288" s="13">
        <f t="shared" si="66"/>
        <v>51288</v>
      </c>
      <c r="E288" s="58">
        <f t="shared" si="60"/>
        <v>29313.550922419086</v>
      </c>
      <c r="F288" s="59"/>
      <c r="G288" s="58">
        <f t="shared" si="61"/>
        <v>1003.3128644487806</v>
      </c>
      <c r="H288" s="59"/>
      <c r="I288" s="14">
        <f t="shared" si="63"/>
        <v>914.76151270397293</v>
      </c>
      <c r="J288" s="14">
        <f t="shared" si="67"/>
        <v>88.551351744807661</v>
      </c>
      <c r="K288" s="29">
        <f t="shared" si="68"/>
        <v>97.14</v>
      </c>
      <c r="L288" s="29">
        <f t="shared" si="69"/>
        <v>216.86</v>
      </c>
      <c r="M288" s="29">
        <f t="shared" si="70"/>
        <v>88.33</v>
      </c>
      <c r="N288" s="29">
        <f t="shared" si="71"/>
        <v>100</v>
      </c>
      <c r="O288" s="11">
        <f t="shared" si="72"/>
        <v>1505.6428644487805</v>
      </c>
      <c r="P288" s="58">
        <f t="shared" si="73"/>
        <v>28298.789409715111</v>
      </c>
      <c r="Q288" s="60"/>
      <c r="R288" s="11">
        <f t="shared" si="62"/>
        <v>402.33</v>
      </c>
      <c r="S288" s="11">
        <f t="shared" si="64"/>
        <v>403.90958333333333</v>
      </c>
    </row>
    <row r="289" spans="1:19" s="10" customFormat="1">
      <c r="A289" s="18"/>
      <c r="B289" s="56">
        <f t="shared" si="65"/>
        <v>280</v>
      </c>
      <c r="C289" s="57"/>
      <c r="D289" s="13">
        <f t="shared" si="66"/>
        <v>51318</v>
      </c>
      <c r="E289" s="58">
        <f t="shared" si="60"/>
        <v>28298.789409715111</v>
      </c>
      <c r="F289" s="59"/>
      <c r="G289" s="58">
        <f t="shared" si="61"/>
        <v>1003.3128644487806</v>
      </c>
      <c r="H289" s="59"/>
      <c r="I289" s="14">
        <f t="shared" si="63"/>
        <v>917.82693810693286</v>
      </c>
      <c r="J289" s="14">
        <f t="shared" si="67"/>
        <v>85.48592634184773</v>
      </c>
      <c r="K289" s="29">
        <f t="shared" si="68"/>
        <v>97.14</v>
      </c>
      <c r="L289" s="29">
        <f t="shared" si="69"/>
        <v>216.86</v>
      </c>
      <c r="M289" s="29">
        <f t="shared" si="70"/>
        <v>88.33</v>
      </c>
      <c r="N289" s="29">
        <f t="shared" si="71"/>
        <v>100</v>
      </c>
      <c r="O289" s="11">
        <f t="shared" si="72"/>
        <v>1505.6428644487805</v>
      </c>
      <c r="P289" s="58">
        <f t="shared" si="73"/>
        <v>27280.962471608174</v>
      </c>
      <c r="Q289" s="60"/>
      <c r="R289" s="11">
        <f t="shared" si="62"/>
        <v>402.33</v>
      </c>
      <c r="S289" s="11">
        <f t="shared" si="64"/>
        <v>403.90958333333333</v>
      </c>
    </row>
    <row r="290" spans="1:19" s="10" customFormat="1">
      <c r="A290" s="18"/>
      <c r="B290" s="56">
        <f t="shared" si="65"/>
        <v>281</v>
      </c>
      <c r="C290" s="57"/>
      <c r="D290" s="13">
        <f t="shared" si="66"/>
        <v>51349</v>
      </c>
      <c r="E290" s="58">
        <f t="shared" si="60"/>
        <v>27280.962471608174</v>
      </c>
      <c r="F290" s="59"/>
      <c r="G290" s="58">
        <f t="shared" si="61"/>
        <v>1003.3128644487806</v>
      </c>
      <c r="H290" s="59"/>
      <c r="I290" s="14">
        <f t="shared" si="63"/>
        <v>920.9016236491309</v>
      </c>
      <c r="J290" s="14">
        <f t="shared" si="67"/>
        <v>82.41124079964969</v>
      </c>
      <c r="K290" s="29">
        <f t="shared" si="68"/>
        <v>97.14</v>
      </c>
      <c r="L290" s="29">
        <f t="shared" si="69"/>
        <v>216.86</v>
      </c>
      <c r="M290" s="29">
        <f t="shared" si="70"/>
        <v>88.33</v>
      </c>
      <c r="N290" s="29">
        <f t="shared" si="71"/>
        <v>100</v>
      </c>
      <c r="O290" s="11">
        <f t="shared" si="72"/>
        <v>1505.6428644487805</v>
      </c>
      <c r="P290" s="58">
        <f t="shared" si="73"/>
        <v>26260.060847959041</v>
      </c>
      <c r="Q290" s="60"/>
      <c r="R290" s="11">
        <f t="shared" si="62"/>
        <v>402.33</v>
      </c>
      <c r="S290" s="11">
        <f t="shared" si="64"/>
        <v>403.90958333333333</v>
      </c>
    </row>
    <row r="291" spans="1:19" s="10" customFormat="1">
      <c r="A291" s="18"/>
      <c r="B291" s="56">
        <f t="shared" si="65"/>
        <v>282</v>
      </c>
      <c r="C291" s="57"/>
      <c r="D291" s="13">
        <f t="shared" si="66"/>
        <v>51380</v>
      </c>
      <c r="E291" s="58">
        <f t="shared" si="60"/>
        <v>26260.060847959041</v>
      </c>
      <c r="F291" s="59"/>
      <c r="G291" s="58">
        <f t="shared" si="61"/>
        <v>1003.3128644487806</v>
      </c>
      <c r="H291" s="59"/>
      <c r="I291" s="14">
        <f t="shared" si="63"/>
        <v>923.98559730390434</v>
      </c>
      <c r="J291" s="14">
        <f t="shared" si="67"/>
        <v>79.327267144876274</v>
      </c>
      <c r="K291" s="29">
        <f t="shared" si="68"/>
        <v>97.14</v>
      </c>
      <c r="L291" s="29">
        <f t="shared" si="69"/>
        <v>216.86</v>
      </c>
      <c r="M291" s="29">
        <f t="shared" si="70"/>
        <v>88.33</v>
      </c>
      <c r="N291" s="29">
        <f t="shared" si="71"/>
        <v>100</v>
      </c>
      <c r="O291" s="11">
        <f t="shared" si="72"/>
        <v>1505.6428644487805</v>
      </c>
      <c r="P291" s="58">
        <f t="shared" si="73"/>
        <v>25236.075250655136</v>
      </c>
      <c r="Q291" s="60"/>
      <c r="R291" s="11">
        <f t="shared" si="62"/>
        <v>402.33</v>
      </c>
      <c r="S291" s="11">
        <f t="shared" si="64"/>
        <v>403.90958333333333</v>
      </c>
    </row>
    <row r="292" spans="1:19" s="10" customFormat="1">
      <c r="A292" s="18"/>
      <c r="B292" s="56">
        <f t="shared" si="65"/>
        <v>283</v>
      </c>
      <c r="C292" s="57"/>
      <c r="D292" s="13">
        <f t="shared" si="66"/>
        <v>51410</v>
      </c>
      <c r="E292" s="58">
        <f t="shared" si="60"/>
        <v>25236.075250655136</v>
      </c>
      <c r="F292" s="59"/>
      <c r="G292" s="58">
        <f t="shared" si="61"/>
        <v>1003.3128644487806</v>
      </c>
      <c r="H292" s="59"/>
      <c r="I292" s="14">
        <f t="shared" si="63"/>
        <v>927.07888712909323</v>
      </c>
      <c r="J292" s="14">
        <f t="shared" si="67"/>
        <v>76.233977319687384</v>
      </c>
      <c r="K292" s="29">
        <f t="shared" si="68"/>
        <v>97.14</v>
      </c>
      <c r="L292" s="29">
        <f t="shared" si="69"/>
        <v>216.86</v>
      </c>
      <c r="M292" s="29">
        <f t="shared" si="70"/>
        <v>88.33</v>
      </c>
      <c r="N292" s="29">
        <f t="shared" si="71"/>
        <v>100</v>
      </c>
      <c r="O292" s="11">
        <f t="shared" si="72"/>
        <v>1505.6428644487805</v>
      </c>
      <c r="P292" s="58">
        <f t="shared" si="73"/>
        <v>24208.996363526039</v>
      </c>
      <c r="Q292" s="60"/>
      <c r="R292" s="11">
        <f t="shared" si="62"/>
        <v>402.33</v>
      </c>
      <c r="S292" s="11">
        <f t="shared" si="64"/>
        <v>403.90958333333333</v>
      </c>
    </row>
    <row r="293" spans="1:19" s="10" customFormat="1">
      <c r="A293" s="18"/>
      <c r="B293" s="56">
        <f t="shared" si="65"/>
        <v>284</v>
      </c>
      <c r="C293" s="57"/>
      <c r="D293" s="13">
        <f t="shared" si="66"/>
        <v>51441</v>
      </c>
      <c r="E293" s="58">
        <f t="shared" si="60"/>
        <v>24208.996363526039</v>
      </c>
      <c r="F293" s="59"/>
      <c r="G293" s="58">
        <f t="shared" si="61"/>
        <v>1003.3128644487806</v>
      </c>
      <c r="H293" s="59"/>
      <c r="I293" s="14">
        <f t="shared" si="63"/>
        <v>930.18152126729569</v>
      </c>
      <c r="J293" s="14">
        <f t="shared" si="67"/>
        <v>73.131343181484908</v>
      </c>
      <c r="K293" s="29">
        <f t="shared" si="68"/>
        <v>97.14</v>
      </c>
      <c r="L293" s="29">
        <f t="shared" si="69"/>
        <v>216.86</v>
      </c>
      <c r="M293" s="29">
        <f t="shared" si="70"/>
        <v>88.33</v>
      </c>
      <c r="N293" s="29">
        <f t="shared" si="71"/>
        <v>100</v>
      </c>
      <c r="O293" s="11">
        <f t="shared" si="72"/>
        <v>1505.6428644487805</v>
      </c>
      <c r="P293" s="58">
        <f t="shared" si="73"/>
        <v>23178.81484225874</v>
      </c>
      <c r="Q293" s="60"/>
      <c r="R293" s="11">
        <f t="shared" si="62"/>
        <v>402.33</v>
      </c>
      <c r="S293" s="11">
        <f t="shared" si="64"/>
        <v>403.90958333333333</v>
      </c>
    </row>
    <row r="294" spans="1:19" s="10" customFormat="1">
      <c r="A294" s="18"/>
      <c r="B294" s="56">
        <f t="shared" si="65"/>
        <v>285</v>
      </c>
      <c r="C294" s="57"/>
      <c r="D294" s="13">
        <f t="shared" si="66"/>
        <v>51471</v>
      </c>
      <c r="E294" s="58">
        <f t="shared" si="60"/>
        <v>23178.81484225874</v>
      </c>
      <c r="F294" s="59"/>
      <c r="G294" s="58">
        <f t="shared" si="61"/>
        <v>1003.3128644487806</v>
      </c>
      <c r="H294" s="59"/>
      <c r="I294" s="14">
        <f t="shared" si="63"/>
        <v>933.29352794612396</v>
      </c>
      <c r="J294" s="14">
        <f t="shared" si="67"/>
        <v>70.0193365026566</v>
      </c>
      <c r="K294" s="29">
        <f t="shared" si="68"/>
        <v>97.14</v>
      </c>
      <c r="L294" s="29">
        <f t="shared" si="69"/>
        <v>216.86</v>
      </c>
      <c r="M294" s="29">
        <f t="shared" si="70"/>
        <v>88.33</v>
      </c>
      <c r="N294" s="29">
        <f t="shared" si="71"/>
        <v>100</v>
      </c>
      <c r="O294" s="11">
        <f t="shared" si="72"/>
        <v>1505.6428644487805</v>
      </c>
      <c r="P294" s="58">
        <f t="shared" si="73"/>
        <v>22145.521314312613</v>
      </c>
      <c r="Q294" s="60"/>
      <c r="R294" s="11">
        <f t="shared" si="62"/>
        <v>402.33</v>
      </c>
      <c r="S294" s="11">
        <f t="shared" si="64"/>
        <v>403.90958333333333</v>
      </c>
    </row>
    <row r="295" spans="1:19" s="10" customFormat="1">
      <c r="A295" s="18"/>
      <c r="B295" s="56">
        <f t="shared" si="65"/>
        <v>286</v>
      </c>
      <c r="C295" s="57"/>
      <c r="D295" s="13">
        <f t="shared" si="66"/>
        <v>51502</v>
      </c>
      <c r="E295" s="58">
        <f t="shared" si="60"/>
        <v>22145.521314312613</v>
      </c>
      <c r="F295" s="59"/>
      <c r="G295" s="58">
        <f t="shared" si="61"/>
        <v>1003.3128644487806</v>
      </c>
      <c r="H295" s="59"/>
      <c r="I295" s="14">
        <f t="shared" si="63"/>
        <v>936.4149354784613</v>
      </c>
      <c r="J295" s="14">
        <f t="shared" si="67"/>
        <v>66.897928970319342</v>
      </c>
      <c r="K295" s="29">
        <f t="shared" si="68"/>
        <v>97.14</v>
      </c>
      <c r="L295" s="29">
        <f t="shared" si="69"/>
        <v>216.86</v>
      </c>
      <c r="M295" s="29">
        <f t="shared" si="70"/>
        <v>88.33</v>
      </c>
      <c r="N295" s="29">
        <f t="shared" si="71"/>
        <v>100</v>
      </c>
      <c r="O295" s="11">
        <f t="shared" si="72"/>
        <v>1505.6428644487805</v>
      </c>
      <c r="P295" s="58">
        <f t="shared" si="73"/>
        <v>21109.106378834149</v>
      </c>
      <c r="Q295" s="60"/>
      <c r="R295" s="11">
        <f t="shared" si="62"/>
        <v>402.33</v>
      </c>
      <c r="S295" s="11">
        <f t="shared" si="64"/>
        <v>403.90958333333333</v>
      </c>
    </row>
    <row r="296" spans="1:19" s="10" customFormat="1">
      <c r="A296" s="18"/>
      <c r="B296" s="56">
        <f t="shared" si="65"/>
        <v>287</v>
      </c>
      <c r="C296" s="57"/>
      <c r="D296" s="13">
        <f t="shared" si="66"/>
        <v>51533</v>
      </c>
      <c r="E296" s="58">
        <f t="shared" si="60"/>
        <v>21109.106378834149</v>
      </c>
      <c r="F296" s="59"/>
      <c r="G296" s="58">
        <f t="shared" si="61"/>
        <v>1003.3128644487806</v>
      </c>
      <c r="H296" s="59"/>
      <c r="I296" s="14">
        <f t="shared" si="63"/>
        <v>939.54577226271908</v>
      </c>
      <c r="J296" s="14">
        <f t="shared" si="67"/>
        <v>63.76709218606149</v>
      </c>
      <c r="K296" s="29">
        <f t="shared" si="68"/>
        <v>97.14</v>
      </c>
      <c r="L296" s="29">
        <f t="shared" si="69"/>
        <v>216.86</v>
      </c>
      <c r="M296" s="29">
        <f t="shared" si="70"/>
        <v>88.33</v>
      </c>
      <c r="N296" s="29">
        <f t="shared" si="71"/>
        <v>100</v>
      </c>
      <c r="O296" s="11">
        <f t="shared" si="72"/>
        <v>1505.6428644487805</v>
      </c>
      <c r="P296" s="58">
        <f t="shared" si="73"/>
        <v>20069.560606571427</v>
      </c>
      <c r="Q296" s="60"/>
      <c r="R296" s="11">
        <f t="shared" si="62"/>
        <v>402.33</v>
      </c>
      <c r="S296" s="11">
        <f t="shared" si="64"/>
        <v>403.90958333333333</v>
      </c>
    </row>
    <row r="297" spans="1:19" s="10" customFormat="1">
      <c r="A297" s="18"/>
      <c r="B297" s="56">
        <f t="shared" si="65"/>
        <v>288</v>
      </c>
      <c r="C297" s="57"/>
      <c r="D297" s="13">
        <f t="shared" si="66"/>
        <v>51561</v>
      </c>
      <c r="E297" s="58">
        <f t="shared" si="60"/>
        <v>20069.560606571427</v>
      </c>
      <c r="F297" s="59"/>
      <c r="G297" s="58">
        <f t="shared" si="61"/>
        <v>1003.3128644487806</v>
      </c>
      <c r="H297" s="59"/>
      <c r="I297" s="14">
        <f t="shared" si="63"/>
        <v>942.68606678309607</v>
      </c>
      <c r="J297" s="14">
        <f t="shared" si="67"/>
        <v>60.626797665684514</v>
      </c>
      <c r="K297" s="29">
        <f t="shared" si="68"/>
        <v>97.14</v>
      </c>
      <c r="L297" s="29">
        <f t="shared" si="69"/>
        <v>216.86</v>
      </c>
      <c r="M297" s="29">
        <f t="shared" si="70"/>
        <v>88.33</v>
      </c>
      <c r="N297" s="29">
        <f t="shared" si="71"/>
        <v>100</v>
      </c>
      <c r="O297" s="11">
        <f t="shared" si="72"/>
        <v>1505.6428644487805</v>
      </c>
      <c r="P297" s="58">
        <f t="shared" si="73"/>
        <v>19026.874539788329</v>
      </c>
      <c r="Q297" s="60"/>
      <c r="R297" s="11">
        <f t="shared" si="62"/>
        <v>402.33</v>
      </c>
      <c r="S297" s="11">
        <f t="shared" si="64"/>
        <v>403.90958333333333</v>
      </c>
    </row>
    <row r="298" spans="1:19" s="10" customFormat="1">
      <c r="A298" s="18"/>
      <c r="B298" s="56">
        <f t="shared" si="65"/>
        <v>289</v>
      </c>
      <c r="C298" s="57"/>
      <c r="D298" s="13">
        <f t="shared" si="66"/>
        <v>51592</v>
      </c>
      <c r="E298" s="58">
        <f t="shared" si="60"/>
        <v>19026.874539788329</v>
      </c>
      <c r="F298" s="59"/>
      <c r="G298" s="58">
        <f t="shared" si="61"/>
        <v>1003.3128644487806</v>
      </c>
      <c r="H298" s="59"/>
      <c r="I298" s="14">
        <f t="shared" si="63"/>
        <v>945.83584760983672</v>
      </c>
      <c r="J298" s="14">
        <f t="shared" si="67"/>
        <v>57.477016838943904</v>
      </c>
      <c r="K298" s="29">
        <f t="shared" si="68"/>
        <v>97.14</v>
      </c>
      <c r="L298" s="29">
        <f t="shared" si="69"/>
        <v>216.86</v>
      </c>
      <c r="M298" s="29">
        <f t="shared" si="70"/>
        <v>88.33</v>
      </c>
      <c r="N298" s="29">
        <f t="shared" si="71"/>
        <v>100</v>
      </c>
      <c r="O298" s="11">
        <f t="shared" si="72"/>
        <v>1505.6428644487805</v>
      </c>
      <c r="P298" s="58">
        <f t="shared" si="73"/>
        <v>17981.038692178492</v>
      </c>
      <c r="Q298" s="60"/>
      <c r="R298" s="11">
        <f t="shared" si="62"/>
        <v>402.33</v>
      </c>
      <c r="S298" s="11">
        <f t="shared" si="64"/>
        <v>403.90958333333333</v>
      </c>
    </row>
    <row r="299" spans="1:19" s="10" customFormat="1">
      <c r="A299" s="18"/>
      <c r="B299" s="56">
        <f t="shared" si="65"/>
        <v>290</v>
      </c>
      <c r="C299" s="57"/>
      <c r="D299" s="13">
        <f t="shared" si="66"/>
        <v>51622</v>
      </c>
      <c r="E299" s="58">
        <f t="shared" si="60"/>
        <v>17981.038692178492</v>
      </c>
      <c r="F299" s="59"/>
      <c r="G299" s="58">
        <f t="shared" si="61"/>
        <v>1003.3128644487806</v>
      </c>
      <c r="H299" s="59"/>
      <c r="I299" s="14">
        <f t="shared" si="63"/>
        <v>948.99514339949144</v>
      </c>
      <c r="J299" s="14">
        <f t="shared" si="67"/>
        <v>54.31772104928919</v>
      </c>
      <c r="K299" s="29">
        <f t="shared" si="68"/>
        <v>97.14</v>
      </c>
      <c r="L299" s="29">
        <f t="shared" si="69"/>
        <v>216.86</v>
      </c>
      <c r="M299" s="29">
        <f t="shared" si="70"/>
        <v>88.33</v>
      </c>
      <c r="N299" s="29">
        <f t="shared" si="71"/>
        <v>100</v>
      </c>
      <c r="O299" s="11">
        <f t="shared" si="72"/>
        <v>1505.6428644487805</v>
      </c>
      <c r="P299" s="58">
        <f t="shared" si="73"/>
        <v>16932.043548778998</v>
      </c>
      <c r="Q299" s="60"/>
      <c r="R299" s="11">
        <f t="shared" si="62"/>
        <v>402.33</v>
      </c>
      <c r="S299" s="11">
        <f t="shared" si="64"/>
        <v>403.90958333333333</v>
      </c>
    </row>
    <row r="300" spans="1:19" s="10" customFormat="1">
      <c r="A300" s="18"/>
      <c r="B300" s="56">
        <f t="shared" si="65"/>
        <v>291</v>
      </c>
      <c r="C300" s="57"/>
      <c r="D300" s="13">
        <f t="shared" si="66"/>
        <v>51653</v>
      </c>
      <c r="E300" s="58">
        <f t="shared" si="60"/>
        <v>16932.043548778998</v>
      </c>
      <c r="F300" s="59"/>
      <c r="G300" s="58">
        <f t="shared" si="61"/>
        <v>1003.3128644487806</v>
      </c>
      <c r="H300" s="59"/>
      <c r="I300" s="14">
        <f t="shared" si="63"/>
        <v>952.16398289517736</v>
      </c>
      <c r="J300" s="14">
        <f t="shared" si="67"/>
        <v>51.148881553603218</v>
      </c>
      <c r="K300" s="29">
        <f t="shared" si="68"/>
        <v>97.14</v>
      </c>
      <c r="L300" s="29">
        <f t="shared" si="69"/>
        <v>216.86</v>
      </c>
      <c r="M300" s="29">
        <f t="shared" si="70"/>
        <v>88.33</v>
      </c>
      <c r="N300" s="29">
        <f t="shared" si="71"/>
        <v>100</v>
      </c>
      <c r="O300" s="11">
        <f t="shared" si="72"/>
        <v>1505.6428644487805</v>
      </c>
      <c r="P300" s="58">
        <f t="shared" si="73"/>
        <v>15879.879565883821</v>
      </c>
      <c r="Q300" s="60"/>
      <c r="R300" s="11">
        <f t="shared" si="62"/>
        <v>402.33</v>
      </c>
      <c r="S300" s="11">
        <f t="shared" si="64"/>
        <v>403.90958333333333</v>
      </c>
    </row>
    <row r="301" spans="1:19" s="10" customFormat="1">
      <c r="A301" s="18"/>
      <c r="B301" s="56">
        <f t="shared" si="65"/>
        <v>292</v>
      </c>
      <c r="C301" s="57"/>
      <c r="D301" s="13">
        <f t="shared" si="66"/>
        <v>51683</v>
      </c>
      <c r="E301" s="58">
        <f t="shared" si="60"/>
        <v>15879.879565883821</v>
      </c>
      <c r="F301" s="59"/>
      <c r="G301" s="58">
        <f t="shared" si="61"/>
        <v>1003.3128644487806</v>
      </c>
      <c r="H301" s="59"/>
      <c r="I301" s="14">
        <f t="shared" si="63"/>
        <v>955.34239492683992</v>
      </c>
      <c r="J301" s="14">
        <f t="shared" si="67"/>
        <v>47.970469521940707</v>
      </c>
      <c r="K301" s="29">
        <f t="shared" si="68"/>
        <v>97.14</v>
      </c>
      <c r="L301" s="29">
        <f t="shared" si="69"/>
        <v>216.86</v>
      </c>
      <c r="M301" s="29">
        <f t="shared" si="70"/>
        <v>88.33</v>
      </c>
      <c r="N301" s="29">
        <f t="shared" si="71"/>
        <v>100</v>
      </c>
      <c r="O301" s="11">
        <f t="shared" si="72"/>
        <v>1505.6428644487805</v>
      </c>
      <c r="P301" s="58">
        <f t="shared" si="73"/>
        <v>14824.537170956979</v>
      </c>
      <c r="Q301" s="60"/>
      <c r="R301" s="11">
        <f t="shared" si="62"/>
        <v>402.33</v>
      </c>
      <c r="S301" s="11">
        <f t="shared" si="64"/>
        <v>403.90958333333333</v>
      </c>
    </row>
    <row r="302" spans="1:19" s="10" customFormat="1">
      <c r="A302" s="18"/>
      <c r="B302" s="56">
        <f t="shared" si="65"/>
        <v>293</v>
      </c>
      <c r="C302" s="57"/>
      <c r="D302" s="13">
        <f t="shared" si="66"/>
        <v>51714</v>
      </c>
      <c r="E302" s="58">
        <f t="shared" si="60"/>
        <v>14824.537170956979</v>
      </c>
      <c r="F302" s="59"/>
      <c r="G302" s="58">
        <f t="shared" si="61"/>
        <v>1003.3128644487806</v>
      </c>
      <c r="H302" s="59"/>
      <c r="I302" s="14">
        <f t="shared" si="63"/>
        <v>958.53040841151471</v>
      </c>
      <c r="J302" s="14">
        <f t="shared" si="67"/>
        <v>44.782456037265867</v>
      </c>
      <c r="K302" s="29">
        <f t="shared" si="68"/>
        <v>97.14</v>
      </c>
      <c r="L302" s="29">
        <f t="shared" si="69"/>
        <v>216.86</v>
      </c>
      <c r="M302" s="29">
        <f t="shared" si="70"/>
        <v>88.33</v>
      </c>
      <c r="N302" s="29">
        <f t="shared" si="71"/>
        <v>100</v>
      </c>
      <c r="O302" s="11">
        <f t="shared" si="72"/>
        <v>1505.6428644487805</v>
      </c>
      <c r="P302" s="58">
        <f t="shared" si="73"/>
        <v>13766.006762545463</v>
      </c>
      <c r="Q302" s="60"/>
      <c r="R302" s="11">
        <f t="shared" si="62"/>
        <v>402.33</v>
      </c>
      <c r="S302" s="11">
        <f t="shared" si="64"/>
        <v>403.90958333333333</v>
      </c>
    </row>
    <row r="303" spans="1:19" s="10" customFormat="1">
      <c r="A303" s="18"/>
      <c r="B303" s="56">
        <f t="shared" si="65"/>
        <v>294</v>
      </c>
      <c r="C303" s="57"/>
      <c r="D303" s="13">
        <f t="shared" si="66"/>
        <v>51745</v>
      </c>
      <c r="E303" s="58">
        <f t="shared" si="60"/>
        <v>13766.006762545463</v>
      </c>
      <c r="F303" s="59"/>
      <c r="G303" s="58">
        <f t="shared" si="61"/>
        <v>1003.3128644487806</v>
      </c>
      <c r="H303" s="59"/>
      <c r="I303" s="14">
        <f t="shared" si="63"/>
        <v>961.72805235359124</v>
      </c>
      <c r="J303" s="14">
        <f t="shared" si="67"/>
        <v>41.584812095189413</v>
      </c>
      <c r="K303" s="29">
        <f t="shared" si="68"/>
        <v>97.14</v>
      </c>
      <c r="L303" s="29">
        <f t="shared" si="69"/>
        <v>216.86</v>
      </c>
      <c r="M303" s="29">
        <f t="shared" si="70"/>
        <v>88.33</v>
      </c>
      <c r="N303" s="29">
        <f t="shared" si="71"/>
        <v>100</v>
      </c>
      <c r="O303" s="11">
        <f t="shared" si="72"/>
        <v>1505.6428644487805</v>
      </c>
      <c r="P303" s="58">
        <f t="shared" si="73"/>
        <v>12704.278710191871</v>
      </c>
      <c r="Q303" s="60"/>
      <c r="R303" s="11">
        <f t="shared" si="62"/>
        <v>402.33</v>
      </c>
      <c r="S303" s="11">
        <f t="shared" si="64"/>
        <v>403.90958333333333</v>
      </c>
    </row>
    <row r="304" spans="1:19" s="10" customFormat="1">
      <c r="A304" s="18"/>
      <c r="B304" s="56">
        <f t="shared" si="65"/>
        <v>295</v>
      </c>
      <c r="C304" s="57"/>
      <c r="D304" s="13">
        <f t="shared" si="66"/>
        <v>51775</v>
      </c>
      <c r="E304" s="58">
        <f t="shared" si="60"/>
        <v>12704.278710191871</v>
      </c>
      <c r="F304" s="59"/>
      <c r="G304" s="58">
        <f t="shared" si="61"/>
        <v>1003.3128644487806</v>
      </c>
      <c r="H304" s="59"/>
      <c r="I304" s="14">
        <f t="shared" si="63"/>
        <v>964.93535584507595</v>
      </c>
      <c r="J304" s="14">
        <f t="shared" si="67"/>
        <v>38.377508603704605</v>
      </c>
      <c r="K304" s="29">
        <f t="shared" si="68"/>
        <v>97.14</v>
      </c>
      <c r="L304" s="29">
        <f t="shared" si="69"/>
        <v>216.86</v>
      </c>
      <c r="M304" s="29">
        <f t="shared" si="70"/>
        <v>88.33</v>
      </c>
      <c r="N304" s="29">
        <f t="shared" si="71"/>
        <v>100</v>
      </c>
      <c r="O304" s="11">
        <f t="shared" si="72"/>
        <v>1505.6428644487805</v>
      </c>
      <c r="P304" s="58">
        <f t="shared" si="73"/>
        <v>11639.343354346795</v>
      </c>
      <c r="Q304" s="60"/>
      <c r="R304" s="11">
        <f t="shared" si="62"/>
        <v>402.33</v>
      </c>
      <c r="S304" s="11">
        <f t="shared" si="64"/>
        <v>403.90958333333333</v>
      </c>
    </row>
    <row r="305" spans="1:19" s="10" customFormat="1">
      <c r="A305" s="18"/>
      <c r="B305" s="56">
        <f t="shared" si="65"/>
        <v>296</v>
      </c>
      <c r="C305" s="57"/>
      <c r="D305" s="13">
        <f t="shared" si="66"/>
        <v>51806</v>
      </c>
      <c r="E305" s="58">
        <f t="shared" si="60"/>
        <v>11639.343354346795</v>
      </c>
      <c r="F305" s="59"/>
      <c r="G305" s="58">
        <f t="shared" si="61"/>
        <v>1003.3128644487806</v>
      </c>
      <c r="H305" s="59"/>
      <c r="I305" s="14">
        <f t="shared" si="63"/>
        <v>968.15234806585795</v>
      </c>
      <c r="J305" s="14">
        <f t="shared" si="67"/>
        <v>35.160516382922602</v>
      </c>
      <c r="K305" s="29">
        <f t="shared" si="68"/>
        <v>97.14</v>
      </c>
      <c r="L305" s="29">
        <f t="shared" si="69"/>
        <v>216.86</v>
      </c>
      <c r="M305" s="29">
        <f t="shared" si="70"/>
        <v>88.33</v>
      </c>
      <c r="N305" s="29">
        <f t="shared" si="71"/>
        <v>100</v>
      </c>
      <c r="O305" s="11">
        <f t="shared" si="72"/>
        <v>1505.6428644487805</v>
      </c>
      <c r="P305" s="58">
        <f t="shared" si="73"/>
        <v>10571.191006280935</v>
      </c>
      <c r="Q305" s="60"/>
      <c r="R305" s="11">
        <f t="shared" si="62"/>
        <v>402.33</v>
      </c>
      <c r="S305" s="11">
        <f t="shared" si="64"/>
        <v>403.90958333333333</v>
      </c>
    </row>
    <row r="306" spans="1:19" s="10" customFormat="1">
      <c r="A306" s="18"/>
      <c r="B306" s="56">
        <f t="shared" si="65"/>
        <v>297</v>
      </c>
      <c r="C306" s="57"/>
      <c r="D306" s="13">
        <f t="shared" si="66"/>
        <v>51836</v>
      </c>
      <c r="E306" s="58">
        <f t="shared" si="60"/>
        <v>10571.191006280935</v>
      </c>
      <c r="F306" s="59"/>
      <c r="G306" s="58">
        <f t="shared" si="61"/>
        <v>1003.3128644487806</v>
      </c>
      <c r="H306" s="59"/>
      <c r="I306" s="14">
        <f t="shared" si="63"/>
        <v>971.37905828397356</v>
      </c>
      <c r="J306" s="14">
        <f t="shared" si="67"/>
        <v>31.933806164806985</v>
      </c>
      <c r="K306" s="29">
        <f t="shared" si="68"/>
        <v>97.14</v>
      </c>
      <c r="L306" s="29">
        <f t="shared" si="69"/>
        <v>216.86</v>
      </c>
      <c r="M306" s="29">
        <f t="shared" si="70"/>
        <v>88.33</v>
      </c>
      <c r="N306" s="29">
        <f t="shared" si="71"/>
        <v>100</v>
      </c>
      <c r="O306" s="11">
        <f t="shared" si="72"/>
        <v>1505.6428644487805</v>
      </c>
      <c r="P306" s="58">
        <f t="shared" si="73"/>
        <v>9499.811947996961</v>
      </c>
      <c r="Q306" s="60"/>
      <c r="R306" s="11">
        <f t="shared" si="62"/>
        <v>402.33</v>
      </c>
      <c r="S306" s="11">
        <f t="shared" si="64"/>
        <v>403.90958333333333</v>
      </c>
    </row>
    <row r="307" spans="1:19" s="10" customFormat="1">
      <c r="A307" s="18"/>
      <c r="B307" s="56">
        <f t="shared" si="65"/>
        <v>298</v>
      </c>
      <c r="C307" s="57"/>
      <c r="D307" s="13">
        <f t="shared" si="66"/>
        <v>51867</v>
      </c>
      <c r="E307" s="58">
        <f t="shared" si="60"/>
        <v>9499.811947996961</v>
      </c>
      <c r="F307" s="59"/>
      <c r="G307" s="58">
        <f t="shared" si="61"/>
        <v>1003.3128644487806</v>
      </c>
      <c r="H307" s="59"/>
      <c r="I307" s="14">
        <f t="shared" si="63"/>
        <v>974.61551585587313</v>
      </c>
      <c r="J307" s="14">
        <f t="shared" si="67"/>
        <v>28.697348592907485</v>
      </c>
      <c r="K307" s="29">
        <f t="shared" si="68"/>
        <v>97.14</v>
      </c>
      <c r="L307" s="29">
        <f t="shared" si="69"/>
        <v>216.86</v>
      </c>
      <c r="M307" s="29">
        <f t="shared" si="70"/>
        <v>88.33</v>
      </c>
      <c r="N307" s="29">
        <f t="shared" si="71"/>
        <v>100</v>
      </c>
      <c r="O307" s="11">
        <f t="shared" si="72"/>
        <v>1505.6428644487805</v>
      </c>
      <c r="P307" s="58">
        <f t="shared" si="73"/>
        <v>8425.1964321410869</v>
      </c>
      <c r="Q307" s="60"/>
      <c r="R307" s="11">
        <f t="shared" si="62"/>
        <v>402.33</v>
      </c>
      <c r="S307" s="11">
        <f t="shared" si="64"/>
        <v>403.90958333333333</v>
      </c>
    </row>
    <row r="308" spans="1:19" s="10" customFormat="1">
      <c r="A308" s="18"/>
      <c r="B308" s="56">
        <f t="shared" si="65"/>
        <v>299</v>
      </c>
      <c r="C308" s="57"/>
      <c r="D308" s="13">
        <f t="shared" si="66"/>
        <v>51898</v>
      </c>
      <c r="E308" s="58">
        <f t="shared" si="60"/>
        <v>8425.1964321410869</v>
      </c>
      <c r="F308" s="59"/>
      <c r="G308" s="58">
        <f t="shared" si="61"/>
        <v>1003.3128644487806</v>
      </c>
      <c r="H308" s="59"/>
      <c r="I308" s="14">
        <f t="shared" si="63"/>
        <v>977.86175022668772</v>
      </c>
      <c r="J308" s="14">
        <f t="shared" si="67"/>
        <v>25.451114222092865</v>
      </c>
      <c r="K308" s="29">
        <f t="shared" si="68"/>
        <v>97.14</v>
      </c>
      <c r="L308" s="29">
        <f t="shared" si="69"/>
        <v>216.86</v>
      </c>
      <c r="M308" s="29">
        <f t="shared" si="70"/>
        <v>88.33</v>
      </c>
      <c r="N308" s="29">
        <f t="shared" si="71"/>
        <v>100</v>
      </c>
      <c r="O308" s="11">
        <f t="shared" si="72"/>
        <v>1505.6428644487805</v>
      </c>
      <c r="P308" s="58">
        <f t="shared" si="73"/>
        <v>7347.334681914399</v>
      </c>
      <c r="Q308" s="60"/>
      <c r="R308" s="11">
        <f t="shared" si="62"/>
        <v>402.33</v>
      </c>
      <c r="S308" s="11">
        <f t="shared" si="64"/>
        <v>403.90958333333333</v>
      </c>
    </row>
    <row r="309" spans="1:19" s="10" customFormat="1">
      <c r="A309" s="18"/>
      <c r="B309" s="56">
        <f t="shared" si="65"/>
        <v>300</v>
      </c>
      <c r="C309" s="57"/>
      <c r="D309" s="13">
        <f t="shared" si="66"/>
        <v>51926</v>
      </c>
      <c r="E309" s="58">
        <f t="shared" si="60"/>
        <v>7347.334681914399</v>
      </c>
      <c r="F309" s="59"/>
      <c r="G309" s="58">
        <f t="shared" si="61"/>
        <v>1003.3128644487806</v>
      </c>
      <c r="H309" s="59"/>
      <c r="I309" s="14">
        <f t="shared" si="63"/>
        <v>981.11779093049756</v>
      </c>
      <c r="J309" s="14">
        <f t="shared" si="67"/>
        <v>22.195073518283078</v>
      </c>
      <c r="K309" s="29">
        <f t="shared" si="68"/>
        <v>97.14</v>
      </c>
      <c r="L309" s="29">
        <f t="shared" si="69"/>
        <v>216.86</v>
      </c>
      <c r="M309" s="29">
        <f t="shared" si="70"/>
        <v>88.33</v>
      </c>
      <c r="N309" s="29">
        <f t="shared" si="71"/>
        <v>100</v>
      </c>
      <c r="O309" s="11">
        <f t="shared" si="72"/>
        <v>1505.6428644487805</v>
      </c>
      <c r="P309" s="58">
        <f t="shared" si="73"/>
        <v>6266.2168909839011</v>
      </c>
      <c r="Q309" s="60"/>
      <c r="R309" s="11">
        <f t="shared" si="62"/>
        <v>402.33</v>
      </c>
      <c r="S309" s="11">
        <f t="shared" si="64"/>
        <v>403.90958333333333</v>
      </c>
    </row>
    <row r="310" spans="1:19" s="10" customFormat="1">
      <c r="A310" s="18"/>
      <c r="B310" s="56">
        <f t="shared" si="65"/>
        <v>301</v>
      </c>
      <c r="C310" s="57"/>
      <c r="D310" s="13">
        <f t="shared" si="66"/>
        <v>51957</v>
      </c>
      <c r="E310" s="58">
        <f t="shared" si="60"/>
        <v>6266.2168909839011</v>
      </c>
      <c r="F310" s="59"/>
      <c r="G310" s="58">
        <f t="shared" si="61"/>
        <v>1003.3128644487806</v>
      </c>
      <c r="H310" s="59"/>
      <c r="I310" s="14">
        <f t="shared" si="63"/>
        <v>984.38366759060011</v>
      </c>
      <c r="J310" s="14">
        <f t="shared" si="67"/>
        <v>18.929196858180532</v>
      </c>
      <c r="K310" s="29">
        <f t="shared" si="68"/>
        <v>97.14</v>
      </c>
      <c r="L310" s="29">
        <f t="shared" si="69"/>
        <v>216.86</v>
      </c>
      <c r="M310" s="29">
        <f t="shared" si="70"/>
        <v>88.33</v>
      </c>
      <c r="N310" s="29">
        <f t="shared" si="71"/>
        <v>100</v>
      </c>
      <c r="O310" s="11">
        <f t="shared" si="72"/>
        <v>1505.6428644487805</v>
      </c>
      <c r="P310" s="58">
        <f t="shared" si="73"/>
        <v>5181.8332233933006</v>
      </c>
      <c r="Q310" s="60"/>
      <c r="R310" s="11">
        <f t="shared" si="62"/>
        <v>402.33</v>
      </c>
      <c r="S310" s="11">
        <f t="shared" si="64"/>
        <v>403.90958333333333</v>
      </c>
    </row>
    <row r="311" spans="1:19" s="10" customFormat="1">
      <c r="A311" s="18"/>
      <c r="B311" s="56">
        <f t="shared" si="65"/>
        <v>302</v>
      </c>
      <c r="C311" s="57"/>
      <c r="D311" s="13">
        <f t="shared" si="66"/>
        <v>51987</v>
      </c>
      <c r="E311" s="58">
        <f t="shared" si="60"/>
        <v>5181.8332233933006</v>
      </c>
      <c r="F311" s="59"/>
      <c r="G311" s="58">
        <f t="shared" si="61"/>
        <v>1003.3128644487806</v>
      </c>
      <c r="H311" s="59"/>
      <c r="I311" s="14">
        <f t="shared" si="63"/>
        <v>987.65940991978005</v>
      </c>
      <c r="J311" s="14">
        <f t="shared" si="67"/>
        <v>15.653454529000596</v>
      </c>
      <c r="K311" s="29">
        <f t="shared" si="68"/>
        <v>97.14</v>
      </c>
      <c r="L311" s="29">
        <f t="shared" si="69"/>
        <v>216.86</v>
      </c>
      <c r="M311" s="29">
        <f t="shared" si="70"/>
        <v>88.33</v>
      </c>
      <c r="N311" s="29">
        <f t="shared" si="71"/>
        <v>100</v>
      </c>
      <c r="O311" s="11">
        <f t="shared" si="72"/>
        <v>1505.6428644487805</v>
      </c>
      <c r="P311" s="58">
        <f t="shared" si="73"/>
        <v>4094.1738134735206</v>
      </c>
      <c r="Q311" s="60"/>
      <c r="R311" s="11">
        <f t="shared" si="62"/>
        <v>402.33</v>
      </c>
      <c r="S311" s="11">
        <f t="shared" si="64"/>
        <v>403.90958333333333</v>
      </c>
    </row>
    <row r="312" spans="1:19" s="10" customFormat="1">
      <c r="A312" s="18"/>
      <c r="B312" s="56">
        <f t="shared" si="65"/>
        <v>303</v>
      </c>
      <c r="C312" s="57"/>
      <c r="D312" s="13">
        <f t="shared" si="66"/>
        <v>52018</v>
      </c>
      <c r="E312" s="58">
        <f t="shared" si="60"/>
        <v>4094.1738134735206</v>
      </c>
      <c r="F312" s="59"/>
      <c r="G312" s="58">
        <f t="shared" si="61"/>
        <v>1003.3128644487806</v>
      </c>
      <c r="H312" s="59"/>
      <c r="I312" s="14">
        <f t="shared" si="63"/>
        <v>990.9450477205794</v>
      </c>
      <c r="J312" s="14">
        <f t="shared" si="67"/>
        <v>12.367816728201261</v>
      </c>
      <c r="K312" s="29">
        <f t="shared" si="68"/>
        <v>97.14</v>
      </c>
      <c r="L312" s="29">
        <f t="shared" si="69"/>
        <v>216.86</v>
      </c>
      <c r="M312" s="29">
        <f t="shared" si="70"/>
        <v>88.33</v>
      </c>
      <c r="N312" s="29">
        <f t="shared" si="71"/>
        <v>100</v>
      </c>
      <c r="O312" s="11">
        <f t="shared" si="72"/>
        <v>1505.6428644487805</v>
      </c>
      <c r="P312" s="58">
        <f t="shared" si="73"/>
        <v>3003.2287657529405</v>
      </c>
      <c r="Q312" s="60"/>
      <c r="R312" s="11">
        <f t="shared" si="62"/>
        <v>402.33</v>
      </c>
      <c r="S312" s="11">
        <f t="shared" si="64"/>
        <v>403.90958333333333</v>
      </c>
    </row>
    <row r="313" spans="1:19" s="10" customFormat="1">
      <c r="A313" s="18"/>
      <c r="B313" s="56">
        <f t="shared" si="65"/>
        <v>304</v>
      </c>
      <c r="C313" s="57"/>
      <c r="D313" s="13">
        <f t="shared" si="66"/>
        <v>52048</v>
      </c>
      <c r="E313" s="58">
        <f t="shared" ref="E313:E369" si="74">IF($B313="","",$P312)</f>
        <v>3003.2287657529405</v>
      </c>
      <c r="F313" s="59"/>
      <c r="G313" s="58">
        <f t="shared" ref="G313:G369" si="75">IF($B313="","",IF($L$3&lt;E313*(1+$F$4/$F$6),$L$3,E313*(1+$F$4/$F$6) ))</f>
        <v>1003.3128644487806</v>
      </c>
      <c r="H313" s="59"/>
      <c r="I313" s="14">
        <f t="shared" si="63"/>
        <v>994.24061088556857</v>
      </c>
      <c r="J313" s="14">
        <f t="shared" si="67"/>
        <v>9.0722535632120067</v>
      </c>
      <c r="K313" s="29">
        <f t="shared" si="68"/>
        <v>97.14</v>
      </c>
      <c r="L313" s="29">
        <f t="shared" si="69"/>
        <v>216.86</v>
      </c>
      <c r="M313" s="29">
        <f t="shared" si="70"/>
        <v>88.33</v>
      </c>
      <c r="N313" s="29">
        <f t="shared" si="71"/>
        <v>100</v>
      </c>
      <c r="O313" s="11">
        <f t="shared" si="72"/>
        <v>1505.6428644487805</v>
      </c>
      <c r="P313" s="58">
        <f t="shared" si="73"/>
        <v>1908.9881548673716</v>
      </c>
      <c r="Q313" s="60"/>
      <c r="R313" s="11">
        <f t="shared" ref="R313:R376" si="76">K313+L313+M313</f>
        <v>402.33</v>
      </c>
      <c r="S313" s="11">
        <f t="shared" si="64"/>
        <v>403.90958333333333</v>
      </c>
    </row>
    <row r="314" spans="1:19" s="10" customFormat="1">
      <c r="A314" s="18"/>
      <c r="B314" s="56">
        <f t="shared" si="65"/>
        <v>305</v>
      </c>
      <c r="C314" s="57"/>
      <c r="D314" s="13">
        <f t="shared" si="66"/>
        <v>52079</v>
      </c>
      <c r="E314" s="58">
        <f t="shared" si="74"/>
        <v>1908.9881548673716</v>
      </c>
      <c r="F314" s="59"/>
      <c r="G314" s="58">
        <f t="shared" si="75"/>
        <v>1003.3128644487806</v>
      </c>
      <c r="H314" s="59"/>
      <c r="I314" s="14">
        <f t="shared" si="63"/>
        <v>997.54612939761876</v>
      </c>
      <c r="J314" s="14">
        <f t="shared" si="67"/>
        <v>5.7667350511618514</v>
      </c>
      <c r="K314" s="29">
        <f t="shared" si="68"/>
        <v>97.14</v>
      </c>
      <c r="L314" s="29">
        <f t="shared" si="69"/>
        <v>216.86</v>
      </c>
      <c r="M314" s="29">
        <f t="shared" si="70"/>
        <v>88.33</v>
      </c>
      <c r="N314" s="29">
        <f t="shared" si="71"/>
        <v>100</v>
      </c>
      <c r="O314" s="11">
        <f t="shared" si="72"/>
        <v>1505.6428644487805</v>
      </c>
      <c r="P314" s="58">
        <f t="shared" si="73"/>
        <v>811.44202546975271</v>
      </c>
      <c r="Q314" s="60"/>
      <c r="R314" s="11">
        <f t="shared" si="76"/>
        <v>402.33</v>
      </c>
      <c r="S314" s="11">
        <f t="shared" si="64"/>
        <v>403.90958333333333</v>
      </c>
    </row>
    <row r="315" spans="1:19" s="10" customFormat="1">
      <c r="A315" s="18"/>
      <c r="B315" s="56">
        <f t="shared" si="65"/>
        <v>306</v>
      </c>
      <c r="C315" s="57"/>
      <c r="D315" s="13">
        <f t="shared" si="66"/>
        <v>52110</v>
      </c>
      <c r="E315" s="58">
        <f t="shared" si="74"/>
        <v>811.44202546975271</v>
      </c>
      <c r="F315" s="59"/>
      <c r="G315" s="58">
        <f t="shared" si="75"/>
        <v>813.89325658835924</v>
      </c>
      <c r="H315" s="59"/>
      <c r="I315" s="14">
        <f t="shared" si="63"/>
        <v>811.44202546975271</v>
      </c>
      <c r="J315" s="14">
        <f t="shared" si="67"/>
        <v>2.4512311186065445</v>
      </c>
      <c r="K315" s="29">
        <f t="shared" si="68"/>
        <v>97.14</v>
      </c>
      <c r="L315" s="29">
        <f t="shared" si="69"/>
        <v>216.86</v>
      </c>
      <c r="M315" s="29">
        <f t="shared" si="70"/>
        <v>88.33</v>
      </c>
      <c r="N315" s="29">
        <f t="shared" si="71"/>
        <v>100</v>
      </c>
      <c r="O315" s="11">
        <f t="shared" si="72"/>
        <v>1316.2232565883592</v>
      </c>
      <c r="P315" s="58">
        <f t="shared" si="73"/>
        <v>0</v>
      </c>
      <c r="Q315" s="60"/>
      <c r="R315" s="11">
        <f t="shared" si="76"/>
        <v>402.33</v>
      </c>
      <c r="S315" s="11">
        <f t="shared" si="64"/>
        <v>403.90958333333333</v>
      </c>
    </row>
    <row r="316" spans="1:19" s="10" customFormat="1">
      <c r="A316" s="18"/>
      <c r="B316" s="56">
        <f t="shared" si="65"/>
        <v>307</v>
      </c>
      <c r="C316" s="57"/>
      <c r="D316" s="13" t="str">
        <f t="shared" si="66"/>
        <v/>
      </c>
      <c r="E316" s="58">
        <f t="shared" si="74"/>
        <v>0</v>
      </c>
      <c r="F316" s="59"/>
      <c r="G316" s="58">
        <f t="shared" si="75"/>
        <v>0</v>
      </c>
      <c r="H316" s="59"/>
      <c r="I316" s="14">
        <f t="shared" si="63"/>
        <v>0</v>
      </c>
      <c r="J316" s="14">
        <f t="shared" si="67"/>
        <v>0</v>
      </c>
      <c r="K316" s="29">
        <f t="shared" si="68"/>
        <v>0</v>
      </c>
      <c r="L316" s="29">
        <f t="shared" si="69"/>
        <v>0</v>
      </c>
      <c r="M316" s="29">
        <f t="shared" si="70"/>
        <v>0</v>
      </c>
      <c r="N316" s="29">
        <f t="shared" si="71"/>
        <v>0</v>
      </c>
      <c r="O316" s="11">
        <f t="shared" si="72"/>
        <v>0</v>
      </c>
      <c r="P316" s="58">
        <f t="shared" si="73"/>
        <v>0</v>
      </c>
      <c r="Q316" s="60"/>
      <c r="R316" s="11">
        <f t="shared" si="76"/>
        <v>0</v>
      </c>
      <c r="S316" s="11">
        <f t="shared" si="64"/>
        <v>403.90958333333333</v>
      </c>
    </row>
    <row r="317" spans="1:19" s="10" customFormat="1">
      <c r="A317" s="18"/>
      <c r="B317" s="56">
        <f t="shared" si="65"/>
        <v>308</v>
      </c>
      <c r="C317" s="57"/>
      <c r="D317" s="13" t="str">
        <f t="shared" si="66"/>
        <v/>
      </c>
      <c r="E317" s="58">
        <f t="shared" si="74"/>
        <v>0</v>
      </c>
      <c r="F317" s="59"/>
      <c r="G317" s="58">
        <f t="shared" si="75"/>
        <v>0</v>
      </c>
      <c r="H317" s="59"/>
      <c r="I317" s="14">
        <f t="shared" si="63"/>
        <v>0</v>
      </c>
      <c r="J317" s="14">
        <f t="shared" si="67"/>
        <v>0</v>
      </c>
      <c r="K317" s="29">
        <f t="shared" si="68"/>
        <v>0</v>
      </c>
      <c r="L317" s="29">
        <f t="shared" si="69"/>
        <v>0</v>
      </c>
      <c r="M317" s="29">
        <f t="shared" si="70"/>
        <v>0</v>
      </c>
      <c r="N317" s="29">
        <f t="shared" si="71"/>
        <v>0</v>
      </c>
      <c r="O317" s="11">
        <f t="shared" si="72"/>
        <v>0</v>
      </c>
      <c r="P317" s="58">
        <f t="shared" si="73"/>
        <v>0</v>
      </c>
      <c r="Q317" s="60"/>
      <c r="R317" s="11">
        <f t="shared" si="76"/>
        <v>0</v>
      </c>
      <c r="S317" s="11">
        <f t="shared" si="64"/>
        <v>403.90958333333333</v>
      </c>
    </row>
    <row r="318" spans="1:19" s="10" customFormat="1">
      <c r="A318" s="18"/>
      <c r="B318" s="56">
        <f t="shared" si="65"/>
        <v>309</v>
      </c>
      <c r="C318" s="57"/>
      <c r="D318" s="13" t="str">
        <f t="shared" si="66"/>
        <v/>
      </c>
      <c r="E318" s="58">
        <f t="shared" si="74"/>
        <v>0</v>
      </c>
      <c r="F318" s="59"/>
      <c r="G318" s="58">
        <f t="shared" si="75"/>
        <v>0</v>
      </c>
      <c r="H318" s="59"/>
      <c r="I318" s="14">
        <f t="shared" si="63"/>
        <v>0</v>
      </c>
      <c r="J318" s="14">
        <f t="shared" si="67"/>
        <v>0</v>
      </c>
      <c r="K318" s="29">
        <f t="shared" si="68"/>
        <v>0</v>
      </c>
      <c r="L318" s="29">
        <f t="shared" si="69"/>
        <v>0</v>
      </c>
      <c r="M318" s="29">
        <f t="shared" si="70"/>
        <v>0</v>
      </c>
      <c r="N318" s="29">
        <f t="shared" si="71"/>
        <v>0</v>
      </c>
      <c r="O318" s="11">
        <f t="shared" si="72"/>
        <v>0</v>
      </c>
      <c r="P318" s="58">
        <f t="shared" si="73"/>
        <v>0</v>
      </c>
      <c r="Q318" s="60"/>
      <c r="R318" s="11">
        <f t="shared" si="76"/>
        <v>0</v>
      </c>
      <c r="S318" s="11">
        <f t="shared" si="64"/>
        <v>403.90958333333333</v>
      </c>
    </row>
    <row r="319" spans="1:19" s="10" customFormat="1">
      <c r="A319" s="18"/>
      <c r="B319" s="56">
        <f t="shared" si="65"/>
        <v>310</v>
      </c>
      <c r="C319" s="57"/>
      <c r="D319" s="13" t="str">
        <f t="shared" si="66"/>
        <v/>
      </c>
      <c r="E319" s="58">
        <f t="shared" si="74"/>
        <v>0</v>
      </c>
      <c r="F319" s="59"/>
      <c r="G319" s="58">
        <f t="shared" si="75"/>
        <v>0</v>
      </c>
      <c r="H319" s="59"/>
      <c r="I319" s="14">
        <f t="shared" si="63"/>
        <v>0</v>
      </c>
      <c r="J319" s="14">
        <f t="shared" si="67"/>
        <v>0</v>
      </c>
      <c r="K319" s="29">
        <f t="shared" si="68"/>
        <v>0</v>
      </c>
      <c r="L319" s="29">
        <f t="shared" si="69"/>
        <v>0</v>
      </c>
      <c r="M319" s="29">
        <f t="shared" si="70"/>
        <v>0</v>
      </c>
      <c r="N319" s="29">
        <f t="shared" si="71"/>
        <v>0</v>
      </c>
      <c r="O319" s="11">
        <f t="shared" si="72"/>
        <v>0</v>
      </c>
      <c r="P319" s="58">
        <f t="shared" si="73"/>
        <v>0</v>
      </c>
      <c r="Q319" s="60"/>
      <c r="R319" s="11">
        <f t="shared" si="76"/>
        <v>0</v>
      </c>
      <c r="S319" s="11">
        <f t="shared" si="64"/>
        <v>403.90958333333333</v>
      </c>
    </row>
    <row r="320" spans="1:19" s="10" customFormat="1">
      <c r="A320" s="18"/>
      <c r="B320" s="56">
        <f t="shared" si="65"/>
        <v>311</v>
      </c>
      <c r="C320" s="57"/>
      <c r="D320" s="13" t="str">
        <f t="shared" si="66"/>
        <v/>
      </c>
      <c r="E320" s="58">
        <f t="shared" si="74"/>
        <v>0</v>
      </c>
      <c r="F320" s="59"/>
      <c r="G320" s="58">
        <f t="shared" si="75"/>
        <v>0</v>
      </c>
      <c r="H320" s="59"/>
      <c r="I320" s="14">
        <f t="shared" si="63"/>
        <v>0</v>
      </c>
      <c r="J320" s="14">
        <f t="shared" si="67"/>
        <v>0</v>
      </c>
      <c r="K320" s="29">
        <f t="shared" si="68"/>
        <v>0</v>
      </c>
      <c r="L320" s="29">
        <f t="shared" si="69"/>
        <v>0</v>
      </c>
      <c r="M320" s="29">
        <f t="shared" si="70"/>
        <v>0</v>
      </c>
      <c r="N320" s="29">
        <f t="shared" si="71"/>
        <v>0</v>
      </c>
      <c r="O320" s="11">
        <f t="shared" si="72"/>
        <v>0</v>
      </c>
      <c r="P320" s="58">
        <f t="shared" si="73"/>
        <v>0</v>
      </c>
      <c r="Q320" s="60"/>
      <c r="R320" s="11">
        <f t="shared" si="76"/>
        <v>0</v>
      </c>
      <c r="S320" s="11">
        <f t="shared" si="64"/>
        <v>403.90958333333333</v>
      </c>
    </row>
    <row r="321" spans="1:19" s="10" customFormat="1">
      <c r="A321" s="18"/>
      <c r="B321" s="56">
        <f t="shared" si="65"/>
        <v>312</v>
      </c>
      <c r="C321" s="57"/>
      <c r="D321" s="13" t="str">
        <f t="shared" si="66"/>
        <v/>
      </c>
      <c r="E321" s="58">
        <f t="shared" si="74"/>
        <v>0</v>
      </c>
      <c r="F321" s="59"/>
      <c r="G321" s="58">
        <f t="shared" si="75"/>
        <v>0</v>
      </c>
      <c r="H321" s="59"/>
      <c r="I321" s="14">
        <f t="shared" si="63"/>
        <v>0</v>
      </c>
      <c r="J321" s="14">
        <f t="shared" si="67"/>
        <v>0</v>
      </c>
      <c r="K321" s="29">
        <f t="shared" si="68"/>
        <v>0</v>
      </c>
      <c r="L321" s="29">
        <f t="shared" si="69"/>
        <v>0</v>
      </c>
      <c r="M321" s="29">
        <f t="shared" si="70"/>
        <v>0</v>
      </c>
      <c r="N321" s="29">
        <f t="shared" si="71"/>
        <v>0</v>
      </c>
      <c r="O321" s="11">
        <f t="shared" si="72"/>
        <v>0</v>
      </c>
      <c r="P321" s="58">
        <f t="shared" si="73"/>
        <v>0</v>
      </c>
      <c r="Q321" s="60"/>
      <c r="R321" s="11">
        <f t="shared" si="76"/>
        <v>0</v>
      </c>
      <c r="S321" s="11">
        <f t="shared" si="64"/>
        <v>403.90958333333333</v>
      </c>
    </row>
    <row r="322" spans="1:19" s="10" customFormat="1">
      <c r="A322" s="18"/>
      <c r="B322" s="56">
        <f t="shared" si="65"/>
        <v>313</v>
      </c>
      <c r="C322" s="57"/>
      <c r="D322" s="13" t="str">
        <f t="shared" si="66"/>
        <v/>
      </c>
      <c r="E322" s="58">
        <f t="shared" si="74"/>
        <v>0</v>
      </c>
      <c r="F322" s="59"/>
      <c r="G322" s="58">
        <f t="shared" si="75"/>
        <v>0</v>
      </c>
      <c r="H322" s="59"/>
      <c r="I322" s="14">
        <f t="shared" si="63"/>
        <v>0</v>
      </c>
      <c r="J322" s="14">
        <f t="shared" si="67"/>
        <v>0</v>
      </c>
      <c r="K322" s="29">
        <f t="shared" si="68"/>
        <v>0</v>
      </c>
      <c r="L322" s="29">
        <f t="shared" si="69"/>
        <v>0</v>
      </c>
      <c r="M322" s="29">
        <f t="shared" si="70"/>
        <v>0</v>
      </c>
      <c r="N322" s="29">
        <f t="shared" si="71"/>
        <v>0</v>
      </c>
      <c r="O322" s="11">
        <f t="shared" si="72"/>
        <v>0</v>
      </c>
      <c r="P322" s="58">
        <f t="shared" si="73"/>
        <v>0</v>
      </c>
      <c r="Q322" s="60"/>
      <c r="R322" s="11">
        <f t="shared" si="76"/>
        <v>0</v>
      </c>
      <c r="S322" s="11">
        <f t="shared" si="64"/>
        <v>403.90958333333333</v>
      </c>
    </row>
    <row r="323" spans="1:19" s="10" customFormat="1">
      <c r="A323" s="18"/>
      <c r="B323" s="56">
        <f t="shared" si="65"/>
        <v>314</v>
      </c>
      <c r="C323" s="57"/>
      <c r="D323" s="13" t="str">
        <f t="shared" si="66"/>
        <v/>
      </c>
      <c r="E323" s="58">
        <f t="shared" si="74"/>
        <v>0</v>
      </c>
      <c r="F323" s="59"/>
      <c r="G323" s="58">
        <f t="shared" si="75"/>
        <v>0</v>
      </c>
      <c r="H323" s="59"/>
      <c r="I323" s="14">
        <f t="shared" si="63"/>
        <v>0</v>
      </c>
      <c r="J323" s="14">
        <f t="shared" si="67"/>
        <v>0</v>
      </c>
      <c r="K323" s="29">
        <f t="shared" si="68"/>
        <v>0</v>
      </c>
      <c r="L323" s="29">
        <f t="shared" si="69"/>
        <v>0</v>
      </c>
      <c r="M323" s="29">
        <f t="shared" si="70"/>
        <v>0</v>
      </c>
      <c r="N323" s="29">
        <f t="shared" si="71"/>
        <v>0</v>
      </c>
      <c r="O323" s="11">
        <f t="shared" si="72"/>
        <v>0</v>
      </c>
      <c r="P323" s="58">
        <f t="shared" si="73"/>
        <v>0</v>
      </c>
      <c r="Q323" s="60"/>
      <c r="R323" s="11">
        <f t="shared" si="76"/>
        <v>0</v>
      </c>
      <c r="S323" s="11">
        <f t="shared" si="64"/>
        <v>403.90958333333333</v>
      </c>
    </row>
    <row r="324" spans="1:19" s="10" customFormat="1">
      <c r="A324" s="18"/>
      <c r="B324" s="56">
        <f t="shared" si="65"/>
        <v>315</v>
      </c>
      <c r="C324" s="57"/>
      <c r="D324" s="13" t="str">
        <f t="shared" si="66"/>
        <v/>
      </c>
      <c r="E324" s="58">
        <f t="shared" si="74"/>
        <v>0</v>
      </c>
      <c r="F324" s="59"/>
      <c r="G324" s="58">
        <f t="shared" si="75"/>
        <v>0</v>
      </c>
      <c r="H324" s="59"/>
      <c r="I324" s="14">
        <f t="shared" si="63"/>
        <v>0</v>
      </c>
      <c r="J324" s="14">
        <f t="shared" si="67"/>
        <v>0</v>
      </c>
      <c r="K324" s="29">
        <f t="shared" si="68"/>
        <v>0</v>
      </c>
      <c r="L324" s="29">
        <f t="shared" si="69"/>
        <v>0</v>
      </c>
      <c r="M324" s="29">
        <f t="shared" si="70"/>
        <v>0</v>
      </c>
      <c r="N324" s="29">
        <f t="shared" si="71"/>
        <v>0</v>
      </c>
      <c r="O324" s="11">
        <f t="shared" si="72"/>
        <v>0</v>
      </c>
      <c r="P324" s="58">
        <f t="shared" si="73"/>
        <v>0</v>
      </c>
      <c r="Q324" s="60"/>
      <c r="R324" s="11">
        <f t="shared" si="76"/>
        <v>0</v>
      </c>
      <c r="S324" s="11">
        <f t="shared" si="64"/>
        <v>403.90958333333333</v>
      </c>
    </row>
    <row r="325" spans="1:19" s="10" customFormat="1">
      <c r="A325" s="18"/>
      <c r="B325" s="56">
        <f t="shared" si="65"/>
        <v>316</v>
      </c>
      <c r="C325" s="57"/>
      <c r="D325" s="13" t="str">
        <f t="shared" si="66"/>
        <v/>
      </c>
      <c r="E325" s="58">
        <f t="shared" si="74"/>
        <v>0</v>
      </c>
      <c r="F325" s="59"/>
      <c r="G325" s="58">
        <f t="shared" si="75"/>
        <v>0</v>
      </c>
      <c r="H325" s="59"/>
      <c r="I325" s="14">
        <f t="shared" si="63"/>
        <v>0</v>
      </c>
      <c r="J325" s="14">
        <f t="shared" si="67"/>
        <v>0</v>
      </c>
      <c r="K325" s="29">
        <f t="shared" si="68"/>
        <v>0</v>
      </c>
      <c r="L325" s="29">
        <f t="shared" si="69"/>
        <v>0</v>
      </c>
      <c r="M325" s="29">
        <f t="shared" si="70"/>
        <v>0</v>
      </c>
      <c r="N325" s="29">
        <f t="shared" si="71"/>
        <v>0</v>
      </c>
      <c r="O325" s="11">
        <f t="shared" si="72"/>
        <v>0</v>
      </c>
      <c r="P325" s="58">
        <f t="shared" si="73"/>
        <v>0</v>
      </c>
      <c r="Q325" s="60"/>
      <c r="R325" s="11">
        <f t="shared" si="76"/>
        <v>0</v>
      </c>
      <c r="S325" s="11">
        <f t="shared" si="64"/>
        <v>403.90958333333333</v>
      </c>
    </row>
    <row r="326" spans="1:19" s="10" customFormat="1">
      <c r="A326" s="18"/>
      <c r="B326" s="56">
        <f t="shared" si="65"/>
        <v>317</v>
      </c>
      <c r="C326" s="57"/>
      <c r="D326" s="13" t="str">
        <f t="shared" si="66"/>
        <v/>
      </c>
      <c r="E326" s="58">
        <f t="shared" si="74"/>
        <v>0</v>
      </c>
      <c r="F326" s="59"/>
      <c r="G326" s="58">
        <f t="shared" si="75"/>
        <v>0</v>
      </c>
      <c r="H326" s="59"/>
      <c r="I326" s="14">
        <f t="shared" si="63"/>
        <v>0</v>
      </c>
      <c r="J326" s="14">
        <f t="shared" si="67"/>
        <v>0</v>
      </c>
      <c r="K326" s="29">
        <f t="shared" si="68"/>
        <v>0</v>
      </c>
      <c r="L326" s="29">
        <f t="shared" si="69"/>
        <v>0</v>
      </c>
      <c r="M326" s="29">
        <f t="shared" si="70"/>
        <v>0</v>
      </c>
      <c r="N326" s="29">
        <f t="shared" si="71"/>
        <v>0</v>
      </c>
      <c r="O326" s="11">
        <f t="shared" si="72"/>
        <v>0</v>
      </c>
      <c r="P326" s="58">
        <f t="shared" si="73"/>
        <v>0</v>
      </c>
      <c r="Q326" s="60"/>
      <c r="R326" s="11">
        <f t="shared" si="76"/>
        <v>0</v>
      </c>
      <c r="S326" s="11">
        <f t="shared" si="64"/>
        <v>403.90958333333333</v>
      </c>
    </row>
    <row r="327" spans="1:19" s="10" customFormat="1">
      <c r="A327" s="18"/>
      <c r="B327" s="56">
        <f t="shared" si="65"/>
        <v>318</v>
      </c>
      <c r="C327" s="57"/>
      <c r="D327" s="13" t="str">
        <f t="shared" si="66"/>
        <v/>
      </c>
      <c r="E327" s="58">
        <f t="shared" si="74"/>
        <v>0</v>
      </c>
      <c r="F327" s="59"/>
      <c r="G327" s="58">
        <f t="shared" si="75"/>
        <v>0</v>
      </c>
      <c r="H327" s="59"/>
      <c r="I327" s="14">
        <f t="shared" si="63"/>
        <v>0</v>
      </c>
      <c r="J327" s="14">
        <f t="shared" si="67"/>
        <v>0</v>
      </c>
      <c r="K327" s="29">
        <f t="shared" si="68"/>
        <v>0</v>
      </c>
      <c r="L327" s="29">
        <f t="shared" si="69"/>
        <v>0</v>
      </c>
      <c r="M327" s="29">
        <f t="shared" si="70"/>
        <v>0</v>
      </c>
      <c r="N327" s="29">
        <f t="shared" si="71"/>
        <v>0</v>
      </c>
      <c r="O327" s="11">
        <f t="shared" si="72"/>
        <v>0</v>
      </c>
      <c r="P327" s="58">
        <f t="shared" si="73"/>
        <v>0</v>
      </c>
      <c r="Q327" s="60"/>
      <c r="R327" s="11">
        <f t="shared" si="76"/>
        <v>0</v>
      </c>
      <c r="S327" s="11">
        <f t="shared" si="64"/>
        <v>403.90958333333333</v>
      </c>
    </row>
    <row r="328" spans="1:19" s="10" customFormat="1">
      <c r="A328" s="18"/>
      <c r="B328" s="56">
        <f t="shared" si="65"/>
        <v>319</v>
      </c>
      <c r="C328" s="57"/>
      <c r="D328" s="13" t="str">
        <f t="shared" si="66"/>
        <v/>
      </c>
      <c r="E328" s="58">
        <f t="shared" si="74"/>
        <v>0</v>
      </c>
      <c r="F328" s="59"/>
      <c r="G328" s="58">
        <f t="shared" si="75"/>
        <v>0</v>
      </c>
      <c r="H328" s="59"/>
      <c r="I328" s="14">
        <f t="shared" si="63"/>
        <v>0</v>
      </c>
      <c r="J328" s="14">
        <f t="shared" si="67"/>
        <v>0</v>
      </c>
      <c r="K328" s="29">
        <f t="shared" si="68"/>
        <v>0</v>
      </c>
      <c r="L328" s="29">
        <f t="shared" si="69"/>
        <v>0</v>
      </c>
      <c r="M328" s="29">
        <f t="shared" si="70"/>
        <v>0</v>
      </c>
      <c r="N328" s="29">
        <f t="shared" si="71"/>
        <v>0</v>
      </c>
      <c r="O328" s="11">
        <f t="shared" si="72"/>
        <v>0</v>
      </c>
      <c r="P328" s="58">
        <f t="shared" si="73"/>
        <v>0</v>
      </c>
      <c r="Q328" s="60"/>
      <c r="R328" s="11">
        <f t="shared" si="76"/>
        <v>0</v>
      </c>
      <c r="S328" s="11">
        <f t="shared" si="64"/>
        <v>403.90958333333333</v>
      </c>
    </row>
    <row r="329" spans="1:19" s="10" customFormat="1">
      <c r="A329" s="18"/>
      <c r="B329" s="56">
        <f t="shared" si="65"/>
        <v>320</v>
      </c>
      <c r="C329" s="57"/>
      <c r="D329" s="13" t="str">
        <f t="shared" si="66"/>
        <v/>
      </c>
      <c r="E329" s="58">
        <f t="shared" si="74"/>
        <v>0</v>
      </c>
      <c r="F329" s="59"/>
      <c r="G329" s="58">
        <f t="shared" si="75"/>
        <v>0</v>
      </c>
      <c r="H329" s="59"/>
      <c r="I329" s="14">
        <f t="shared" si="63"/>
        <v>0</v>
      </c>
      <c r="J329" s="14">
        <f t="shared" si="67"/>
        <v>0</v>
      </c>
      <c r="K329" s="29">
        <f t="shared" si="68"/>
        <v>0</v>
      </c>
      <c r="L329" s="29">
        <f t="shared" si="69"/>
        <v>0</v>
      </c>
      <c r="M329" s="29">
        <f t="shared" si="70"/>
        <v>0</v>
      </c>
      <c r="N329" s="29">
        <f t="shared" si="71"/>
        <v>0</v>
      </c>
      <c r="O329" s="11">
        <f t="shared" si="72"/>
        <v>0</v>
      </c>
      <c r="P329" s="58">
        <f t="shared" si="73"/>
        <v>0</v>
      </c>
      <c r="Q329" s="60"/>
      <c r="R329" s="11">
        <f t="shared" si="76"/>
        <v>0</v>
      </c>
      <c r="S329" s="11">
        <f t="shared" si="64"/>
        <v>403.90958333333333</v>
      </c>
    </row>
    <row r="330" spans="1:19" s="10" customFormat="1">
      <c r="A330" s="18"/>
      <c r="B330" s="56">
        <f t="shared" si="65"/>
        <v>321</v>
      </c>
      <c r="C330" s="57"/>
      <c r="D330" s="13" t="str">
        <f t="shared" si="66"/>
        <v/>
      </c>
      <c r="E330" s="58">
        <f t="shared" si="74"/>
        <v>0</v>
      </c>
      <c r="F330" s="59"/>
      <c r="G330" s="58">
        <f t="shared" si="75"/>
        <v>0</v>
      </c>
      <c r="H330" s="59"/>
      <c r="I330" s="14">
        <f t="shared" ref="I330:I393" si="77">IF($B330="","",$G330-$J330)</f>
        <v>0</v>
      </c>
      <c r="J330" s="14">
        <f t="shared" si="67"/>
        <v>0</v>
      </c>
      <c r="K330" s="29">
        <f t="shared" si="68"/>
        <v>0</v>
      </c>
      <c r="L330" s="29">
        <f t="shared" si="69"/>
        <v>0</v>
      </c>
      <c r="M330" s="29">
        <f t="shared" si="70"/>
        <v>0</v>
      </c>
      <c r="N330" s="29">
        <f t="shared" si="71"/>
        <v>0</v>
      </c>
      <c r="O330" s="11">
        <f t="shared" si="72"/>
        <v>0</v>
      </c>
      <c r="P330" s="58">
        <f t="shared" si="73"/>
        <v>0</v>
      </c>
      <c r="Q330" s="60"/>
      <c r="R330" s="11">
        <f t="shared" si="76"/>
        <v>0</v>
      </c>
      <c r="S330" s="11">
        <f t="shared" ref="S330:S393" si="78">$V$15</f>
        <v>403.90958333333333</v>
      </c>
    </row>
    <row r="331" spans="1:19" s="10" customFormat="1">
      <c r="A331" s="18"/>
      <c r="B331" s="56">
        <f t="shared" ref="B331:B394" si="79">IF($L$3="","",IF(ROW()&lt;=$L$4+9,ROW()-9,""))</f>
        <v>322</v>
      </c>
      <c r="C331" s="57"/>
      <c r="D331" s="13" t="str">
        <f t="shared" ref="D331:D394" si="80">IF(OR($B331="",$F$7="",$P330=0),"",IF(INT(12*($B331-1)/$F$6) = 12*($B331-1)/$F$6, DATE(YEAR($F$7),MONTH($F$7)+CEILING(12*($B331-1)/$F$6,1),DAY($F$7)),DATE(YEAR($F$7),MONTH($F$7)+CEILING(12*($B331-1)/$F$6,1),DAY($F$7)-15)))</f>
        <v/>
      </c>
      <c r="E331" s="58">
        <f t="shared" si="74"/>
        <v>0</v>
      </c>
      <c r="F331" s="59"/>
      <c r="G331" s="58">
        <f t="shared" si="75"/>
        <v>0</v>
      </c>
      <c r="H331" s="59"/>
      <c r="I331" s="14">
        <f t="shared" si="77"/>
        <v>0</v>
      </c>
      <c r="J331" s="14">
        <f t="shared" ref="J331:J394" si="81">IF($B331="","",$E331*$F$4/$F$6)</f>
        <v>0</v>
      </c>
      <c r="K331" s="29">
        <f t="shared" ref="K331:K394" si="82">IF(D331&lt;&gt;"",$W$4*12/$F$6,0)</f>
        <v>0</v>
      </c>
      <c r="L331" s="29">
        <f t="shared" ref="L331:L394" si="83">IF(D331&lt;&gt;"",$X$4*12/$F$6,0)</f>
        <v>0</v>
      </c>
      <c r="M331" s="29">
        <f t="shared" ref="M331:M394" si="84">IF(D331&lt;&gt;"",$Y$4*12/$F$6,0)</f>
        <v>0</v>
      </c>
      <c r="N331" s="29">
        <f t="shared" ref="N331:N394" si="85">IF(D331&lt;&gt;"",$Z$4*12/$F$6,0)</f>
        <v>0</v>
      </c>
      <c r="O331" s="11">
        <f t="shared" ref="O331:O394" si="86">G331+(K331+L331+M331+N331)</f>
        <v>0</v>
      </c>
      <c r="P331" s="58">
        <f t="shared" ref="P331:P394" si="87">IF($B331="","",IF($E331*(1+$F$4/$F$6)-$G331-$N331&lt;0,0,$E331*(1+$F$4/$F$6)-$G331-$N331))</f>
        <v>0</v>
      </c>
      <c r="Q331" s="60"/>
      <c r="R331" s="11">
        <f t="shared" si="76"/>
        <v>0</v>
      </c>
      <c r="S331" s="11">
        <f t="shared" si="78"/>
        <v>403.90958333333333</v>
      </c>
    </row>
    <row r="332" spans="1:19" s="10" customFormat="1">
      <c r="A332" s="18"/>
      <c r="B332" s="56">
        <f t="shared" si="79"/>
        <v>323</v>
      </c>
      <c r="C332" s="57"/>
      <c r="D332" s="13" t="str">
        <f t="shared" si="80"/>
        <v/>
      </c>
      <c r="E332" s="58">
        <f t="shared" si="74"/>
        <v>0</v>
      </c>
      <c r="F332" s="59"/>
      <c r="G332" s="58">
        <f t="shared" si="75"/>
        <v>0</v>
      </c>
      <c r="H332" s="59"/>
      <c r="I332" s="14">
        <f t="shared" si="77"/>
        <v>0</v>
      </c>
      <c r="J332" s="14">
        <f t="shared" si="81"/>
        <v>0</v>
      </c>
      <c r="K332" s="29">
        <f t="shared" si="82"/>
        <v>0</v>
      </c>
      <c r="L332" s="29">
        <f t="shared" si="83"/>
        <v>0</v>
      </c>
      <c r="M332" s="29">
        <f t="shared" si="84"/>
        <v>0</v>
      </c>
      <c r="N332" s="29">
        <f t="shared" si="85"/>
        <v>0</v>
      </c>
      <c r="O332" s="11">
        <f t="shared" si="86"/>
        <v>0</v>
      </c>
      <c r="P332" s="58">
        <f t="shared" si="87"/>
        <v>0</v>
      </c>
      <c r="Q332" s="60"/>
      <c r="R332" s="11">
        <f t="shared" si="76"/>
        <v>0</v>
      </c>
      <c r="S332" s="11">
        <f t="shared" si="78"/>
        <v>403.90958333333333</v>
      </c>
    </row>
    <row r="333" spans="1:19" s="10" customFormat="1">
      <c r="A333" s="18"/>
      <c r="B333" s="56">
        <f t="shared" si="79"/>
        <v>324</v>
      </c>
      <c r="C333" s="57"/>
      <c r="D333" s="13" t="str">
        <f t="shared" si="80"/>
        <v/>
      </c>
      <c r="E333" s="58">
        <f t="shared" si="74"/>
        <v>0</v>
      </c>
      <c r="F333" s="59"/>
      <c r="G333" s="58">
        <f t="shared" si="75"/>
        <v>0</v>
      </c>
      <c r="H333" s="59"/>
      <c r="I333" s="14">
        <f t="shared" si="77"/>
        <v>0</v>
      </c>
      <c r="J333" s="14">
        <f t="shared" si="81"/>
        <v>0</v>
      </c>
      <c r="K333" s="29">
        <f t="shared" si="82"/>
        <v>0</v>
      </c>
      <c r="L333" s="29">
        <f t="shared" si="83"/>
        <v>0</v>
      </c>
      <c r="M333" s="29">
        <f t="shared" si="84"/>
        <v>0</v>
      </c>
      <c r="N333" s="29">
        <f t="shared" si="85"/>
        <v>0</v>
      </c>
      <c r="O333" s="11">
        <f t="shared" si="86"/>
        <v>0</v>
      </c>
      <c r="P333" s="58">
        <f t="shared" si="87"/>
        <v>0</v>
      </c>
      <c r="Q333" s="60"/>
      <c r="R333" s="11">
        <f t="shared" si="76"/>
        <v>0</v>
      </c>
      <c r="S333" s="11">
        <f t="shared" si="78"/>
        <v>403.90958333333333</v>
      </c>
    </row>
    <row r="334" spans="1:19" s="10" customFormat="1">
      <c r="A334" s="18"/>
      <c r="B334" s="56">
        <f t="shared" si="79"/>
        <v>325</v>
      </c>
      <c r="C334" s="57"/>
      <c r="D334" s="13" t="str">
        <f t="shared" si="80"/>
        <v/>
      </c>
      <c r="E334" s="58">
        <f t="shared" si="74"/>
        <v>0</v>
      </c>
      <c r="F334" s="59"/>
      <c r="G334" s="58">
        <f t="shared" si="75"/>
        <v>0</v>
      </c>
      <c r="H334" s="59"/>
      <c r="I334" s="14">
        <f t="shared" si="77"/>
        <v>0</v>
      </c>
      <c r="J334" s="14">
        <f t="shared" si="81"/>
        <v>0</v>
      </c>
      <c r="K334" s="29">
        <f t="shared" si="82"/>
        <v>0</v>
      </c>
      <c r="L334" s="29">
        <f t="shared" si="83"/>
        <v>0</v>
      </c>
      <c r="M334" s="29">
        <f t="shared" si="84"/>
        <v>0</v>
      </c>
      <c r="N334" s="29">
        <f t="shared" si="85"/>
        <v>0</v>
      </c>
      <c r="O334" s="11">
        <f t="shared" si="86"/>
        <v>0</v>
      </c>
      <c r="P334" s="58">
        <f t="shared" si="87"/>
        <v>0</v>
      </c>
      <c r="Q334" s="60"/>
      <c r="R334" s="11">
        <f t="shared" si="76"/>
        <v>0</v>
      </c>
      <c r="S334" s="11">
        <f t="shared" si="78"/>
        <v>403.90958333333333</v>
      </c>
    </row>
    <row r="335" spans="1:19" s="10" customFormat="1">
      <c r="A335" s="18"/>
      <c r="B335" s="56">
        <f t="shared" si="79"/>
        <v>326</v>
      </c>
      <c r="C335" s="57"/>
      <c r="D335" s="13" t="str">
        <f t="shared" si="80"/>
        <v/>
      </c>
      <c r="E335" s="58">
        <f t="shared" si="74"/>
        <v>0</v>
      </c>
      <c r="F335" s="59"/>
      <c r="G335" s="58">
        <f t="shared" si="75"/>
        <v>0</v>
      </c>
      <c r="H335" s="59"/>
      <c r="I335" s="14">
        <f t="shared" si="77"/>
        <v>0</v>
      </c>
      <c r="J335" s="14">
        <f t="shared" si="81"/>
        <v>0</v>
      </c>
      <c r="K335" s="29">
        <f t="shared" si="82"/>
        <v>0</v>
      </c>
      <c r="L335" s="29">
        <f t="shared" si="83"/>
        <v>0</v>
      </c>
      <c r="M335" s="29">
        <f t="shared" si="84"/>
        <v>0</v>
      </c>
      <c r="N335" s="29">
        <f t="shared" si="85"/>
        <v>0</v>
      </c>
      <c r="O335" s="11">
        <f t="shared" si="86"/>
        <v>0</v>
      </c>
      <c r="P335" s="58">
        <f t="shared" si="87"/>
        <v>0</v>
      </c>
      <c r="Q335" s="60"/>
      <c r="R335" s="11">
        <f t="shared" si="76"/>
        <v>0</v>
      </c>
      <c r="S335" s="11">
        <f t="shared" si="78"/>
        <v>403.90958333333333</v>
      </c>
    </row>
    <row r="336" spans="1:19" s="10" customFormat="1">
      <c r="A336" s="18"/>
      <c r="B336" s="56">
        <f t="shared" si="79"/>
        <v>327</v>
      </c>
      <c r="C336" s="57"/>
      <c r="D336" s="13" t="str">
        <f t="shared" si="80"/>
        <v/>
      </c>
      <c r="E336" s="58">
        <f t="shared" si="74"/>
        <v>0</v>
      </c>
      <c r="F336" s="59"/>
      <c r="G336" s="58">
        <f t="shared" si="75"/>
        <v>0</v>
      </c>
      <c r="H336" s="59"/>
      <c r="I336" s="14">
        <f t="shared" si="77"/>
        <v>0</v>
      </c>
      <c r="J336" s="14">
        <f t="shared" si="81"/>
        <v>0</v>
      </c>
      <c r="K336" s="29">
        <f t="shared" si="82"/>
        <v>0</v>
      </c>
      <c r="L336" s="29">
        <f t="shared" si="83"/>
        <v>0</v>
      </c>
      <c r="M336" s="29">
        <f t="shared" si="84"/>
        <v>0</v>
      </c>
      <c r="N336" s="29">
        <f t="shared" si="85"/>
        <v>0</v>
      </c>
      <c r="O336" s="11">
        <f t="shared" si="86"/>
        <v>0</v>
      </c>
      <c r="P336" s="58">
        <f t="shared" si="87"/>
        <v>0</v>
      </c>
      <c r="Q336" s="60"/>
      <c r="R336" s="11">
        <f t="shared" si="76"/>
        <v>0</v>
      </c>
      <c r="S336" s="11">
        <f t="shared" si="78"/>
        <v>403.90958333333333</v>
      </c>
    </row>
    <row r="337" spans="1:19" s="10" customFormat="1">
      <c r="A337" s="18"/>
      <c r="B337" s="56">
        <f t="shared" si="79"/>
        <v>328</v>
      </c>
      <c r="C337" s="57"/>
      <c r="D337" s="13" t="str">
        <f t="shared" si="80"/>
        <v/>
      </c>
      <c r="E337" s="58">
        <f t="shared" si="74"/>
        <v>0</v>
      </c>
      <c r="F337" s="59"/>
      <c r="G337" s="58">
        <f t="shared" si="75"/>
        <v>0</v>
      </c>
      <c r="H337" s="59"/>
      <c r="I337" s="14">
        <f t="shared" si="77"/>
        <v>0</v>
      </c>
      <c r="J337" s="14">
        <f t="shared" si="81"/>
        <v>0</v>
      </c>
      <c r="K337" s="29">
        <f t="shared" si="82"/>
        <v>0</v>
      </c>
      <c r="L337" s="29">
        <f t="shared" si="83"/>
        <v>0</v>
      </c>
      <c r="M337" s="29">
        <f t="shared" si="84"/>
        <v>0</v>
      </c>
      <c r="N337" s="29">
        <f t="shared" si="85"/>
        <v>0</v>
      </c>
      <c r="O337" s="11">
        <f t="shared" si="86"/>
        <v>0</v>
      </c>
      <c r="P337" s="58">
        <f t="shared" si="87"/>
        <v>0</v>
      </c>
      <c r="Q337" s="60"/>
      <c r="R337" s="11">
        <f t="shared" si="76"/>
        <v>0</v>
      </c>
      <c r="S337" s="11">
        <f t="shared" si="78"/>
        <v>403.90958333333333</v>
      </c>
    </row>
    <row r="338" spans="1:19" s="10" customFormat="1">
      <c r="A338" s="18"/>
      <c r="B338" s="56">
        <f t="shared" si="79"/>
        <v>329</v>
      </c>
      <c r="C338" s="57"/>
      <c r="D338" s="13" t="str">
        <f t="shared" si="80"/>
        <v/>
      </c>
      <c r="E338" s="58">
        <f t="shared" si="74"/>
        <v>0</v>
      </c>
      <c r="F338" s="59"/>
      <c r="G338" s="58">
        <f t="shared" si="75"/>
        <v>0</v>
      </c>
      <c r="H338" s="59"/>
      <c r="I338" s="14">
        <f t="shared" si="77"/>
        <v>0</v>
      </c>
      <c r="J338" s="14">
        <f t="shared" si="81"/>
        <v>0</v>
      </c>
      <c r="K338" s="29">
        <f t="shared" si="82"/>
        <v>0</v>
      </c>
      <c r="L338" s="29">
        <f t="shared" si="83"/>
        <v>0</v>
      </c>
      <c r="M338" s="29">
        <f t="shared" si="84"/>
        <v>0</v>
      </c>
      <c r="N338" s="29">
        <f t="shared" si="85"/>
        <v>0</v>
      </c>
      <c r="O338" s="11">
        <f t="shared" si="86"/>
        <v>0</v>
      </c>
      <c r="P338" s="58">
        <f t="shared" si="87"/>
        <v>0</v>
      </c>
      <c r="Q338" s="60"/>
      <c r="R338" s="11">
        <f t="shared" si="76"/>
        <v>0</v>
      </c>
      <c r="S338" s="11">
        <f t="shared" si="78"/>
        <v>403.90958333333333</v>
      </c>
    </row>
    <row r="339" spans="1:19" s="10" customFormat="1">
      <c r="A339" s="18"/>
      <c r="B339" s="56">
        <f t="shared" si="79"/>
        <v>330</v>
      </c>
      <c r="C339" s="57"/>
      <c r="D339" s="13" t="str">
        <f t="shared" si="80"/>
        <v/>
      </c>
      <c r="E339" s="58">
        <f t="shared" si="74"/>
        <v>0</v>
      </c>
      <c r="F339" s="59"/>
      <c r="G339" s="58">
        <f t="shared" si="75"/>
        <v>0</v>
      </c>
      <c r="H339" s="59"/>
      <c r="I339" s="14">
        <f t="shared" si="77"/>
        <v>0</v>
      </c>
      <c r="J339" s="14">
        <f t="shared" si="81"/>
        <v>0</v>
      </c>
      <c r="K339" s="29">
        <f t="shared" si="82"/>
        <v>0</v>
      </c>
      <c r="L339" s="29">
        <f t="shared" si="83"/>
        <v>0</v>
      </c>
      <c r="M339" s="29">
        <f t="shared" si="84"/>
        <v>0</v>
      </c>
      <c r="N339" s="29">
        <f t="shared" si="85"/>
        <v>0</v>
      </c>
      <c r="O339" s="11">
        <f t="shared" si="86"/>
        <v>0</v>
      </c>
      <c r="P339" s="58">
        <f t="shared" si="87"/>
        <v>0</v>
      </c>
      <c r="Q339" s="60"/>
      <c r="R339" s="11">
        <f t="shared" si="76"/>
        <v>0</v>
      </c>
      <c r="S339" s="11">
        <f t="shared" si="78"/>
        <v>403.90958333333333</v>
      </c>
    </row>
    <row r="340" spans="1:19" s="10" customFormat="1">
      <c r="A340" s="18"/>
      <c r="B340" s="56">
        <f t="shared" si="79"/>
        <v>331</v>
      </c>
      <c r="C340" s="57"/>
      <c r="D340" s="13" t="str">
        <f t="shared" si="80"/>
        <v/>
      </c>
      <c r="E340" s="58">
        <f t="shared" si="74"/>
        <v>0</v>
      </c>
      <c r="F340" s="59"/>
      <c r="G340" s="58">
        <f t="shared" si="75"/>
        <v>0</v>
      </c>
      <c r="H340" s="59"/>
      <c r="I340" s="14">
        <f t="shared" si="77"/>
        <v>0</v>
      </c>
      <c r="J340" s="14">
        <f t="shared" si="81"/>
        <v>0</v>
      </c>
      <c r="K340" s="29">
        <f t="shared" si="82"/>
        <v>0</v>
      </c>
      <c r="L340" s="29">
        <f t="shared" si="83"/>
        <v>0</v>
      </c>
      <c r="M340" s="29">
        <f t="shared" si="84"/>
        <v>0</v>
      </c>
      <c r="N340" s="29">
        <f t="shared" si="85"/>
        <v>0</v>
      </c>
      <c r="O340" s="11">
        <f t="shared" si="86"/>
        <v>0</v>
      </c>
      <c r="P340" s="58">
        <f t="shared" si="87"/>
        <v>0</v>
      </c>
      <c r="Q340" s="60"/>
      <c r="R340" s="11">
        <f t="shared" si="76"/>
        <v>0</v>
      </c>
      <c r="S340" s="11">
        <f t="shared" si="78"/>
        <v>403.90958333333333</v>
      </c>
    </row>
    <row r="341" spans="1:19" s="10" customFormat="1">
      <c r="A341" s="18"/>
      <c r="B341" s="56">
        <f t="shared" si="79"/>
        <v>332</v>
      </c>
      <c r="C341" s="57"/>
      <c r="D341" s="13" t="str">
        <f t="shared" si="80"/>
        <v/>
      </c>
      <c r="E341" s="58">
        <f t="shared" si="74"/>
        <v>0</v>
      </c>
      <c r="F341" s="59"/>
      <c r="G341" s="58">
        <f t="shared" si="75"/>
        <v>0</v>
      </c>
      <c r="H341" s="59"/>
      <c r="I341" s="14">
        <f t="shared" si="77"/>
        <v>0</v>
      </c>
      <c r="J341" s="14">
        <f t="shared" si="81"/>
        <v>0</v>
      </c>
      <c r="K341" s="29">
        <f t="shared" si="82"/>
        <v>0</v>
      </c>
      <c r="L341" s="29">
        <f t="shared" si="83"/>
        <v>0</v>
      </c>
      <c r="M341" s="29">
        <f t="shared" si="84"/>
        <v>0</v>
      </c>
      <c r="N341" s="29">
        <f t="shared" si="85"/>
        <v>0</v>
      </c>
      <c r="O341" s="11">
        <f t="shared" si="86"/>
        <v>0</v>
      </c>
      <c r="P341" s="58">
        <f t="shared" si="87"/>
        <v>0</v>
      </c>
      <c r="Q341" s="60"/>
      <c r="R341" s="11">
        <f t="shared" si="76"/>
        <v>0</v>
      </c>
      <c r="S341" s="11">
        <f t="shared" si="78"/>
        <v>403.90958333333333</v>
      </c>
    </row>
    <row r="342" spans="1:19" s="10" customFormat="1">
      <c r="A342" s="18"/>
      <c r="B342" s="56">
        <f t="shared" si="79"/>
        <v>333</v>
      </c>
      <c r="C342" s="57"/>
      <c r="D342" s="13" t="str">
        <f t="shared" si="80"/>
        <v/>
      </c>
      <c r="E342" s="58">
        <f t="shared" si="74"/>
        <v>0</v>
      </c>
      <c r="F342" s="59"/>
      <c r="G342" s="58">
        <f t="shared" si="75"/>
        <v>0</v>
      </c>
      <c r="H342" s="59"/>
      <c r="I342" s="14">
        <f t="shared" si="77"/>
        <v>0</v>
      </c>
      <c r="J342" s="14">
        <f t="shared" si="81"/>
        <v>0</v>
      </c>
      <c r="K342" s="29">
        <f t="shared" si="82"/>
        <v>0</v>
      </c>
      <c r="L342" s="29">
        <f t="shared" si="83"/>
        <v>0</v>
      </c>
      <c r="M342" s="29">
        <f t="shared" si="84"/>
        <v>0</v>
      </c>
      <c r="N342" s="29">
        <f t="shared" si="85"/>
        <v>0</v>
      </c>
      <c r="O342" s="11">
        <f t="shared" si="86"/>
        <v>0</v>
      </c>
      <c r="P342" s="58">
        <f t="shared" si="87"/>
        <v>0</v>
      </c>
      <c r="Q342" s="60"/>
      <c r="R342" s="11">
        <f t="shared" si="76"/>
        <v>0</v>
      </c>
      <c r="S342" s="11">
        <f t="shared" si="78"/>
        <v>403.90958333333333</v>
      </c>
    </row>
    <row r="343" spans="1:19" s="10" customFormat="1">
      <c r="A343" s="18"/>
      <c r="B343" s="56">
        <f t="shared" si="79"/>
        <v>334</v>
      </c>
      <c r="C343" s="57"/>
      <c r="D343" s="13" t="str">
        <f t="shared" si="80"/>
        <v/>
      </c>
      <c r="E343" s="58">
        <f t="shared" si="74"/>
        <v>0</v>
      </c>
      <c r="F343" s="59"/>
      <c r="G343" s="58">
        <f t="shared" si="75"/>
        <v>0</v>
      </c>
      <c r="H343" s="59"/>
      <c r="I343" s="14">
        <f t="shared" si="77"/>
        <v>0</v>
      </c>
      <c r="J343" s="14">
        <f t="shared" si="81"/>
        <v>0</v>
      </c>
      <c r="K343" s="29">
        <f t="shared" si="82"/>
        <v>0</v>
      </c>
      <c r="L343" s="29">
        <f t="shared" si="83"/>
        <v>0</v>
      </c>
      <c r="M343" s="29">
        <f t="shared" si="84"/>
        <v>0</v>
      </c>
      <c r="N343" s="29">
        <f t="shared" si="85"/>
        <v>0</v>
      </c>
      <c r="O343" s="11">
        <f t="shared" si="86"/>
        <v>0</v>
      </c>
      <c r="P343" s="58">
        <f t="shared" si="87"/>
        <v>0</v>
      </c>
      <c r="Q343" s="60"/>
      <c r="R343" s="11">
        <f t="shared" si="76"/>
        <v>0</v>
      </c>
      <c r="S343" s="11">
        <f t="shared" si="78"/>
        <v>403.90958333333333</v>
      </c>
    </row>
    <row r="344" spans="1:19" s="10" customFormat="1">
      <c r="A344" s="18"/>
      <c r="B344" s="56">
        <f t="shared" si="79"/>
        <v>335</v>
      </c>
      <c r="C344" s="57"/>
      <c r="D344" s="13" t="str">
        <f t="shared" si="80"/>
        <v/>
      </c>
      <c r="E344" s="58">
        <f t="shared" si="74"/>
        <v>0</v>
      </c>
      <c r="F344" s="59"/>
      <c r="G344" s="58">
        <f t="shared" si="75"/>
        <v>0</v>
      </c>
      <c r="H344" s="59"/>
      <c r="I344" s="14">
        <f t="shared" si="77"/>
        <v>0</v>
      </c>
      <c r="J344" s="14">
        <f t="shared" si="81"/>
        <v>0</v>
      </c>
      <c r="K344" s="29">
        <f t="shared" si="82"/>
        <v>0</v>
      </c>
      <c r="L344" s="29">
        <f t="shared" si="83"/>
        <v>0</v>
      </c>
      <c r="M344" s="29">
        <f t="shared" si="84"/>
        <v>0</v>
      </c>
      <c r="N344" s="29">
        <f t="shared" si="85"/>
        <v>0</v>
      </c>
      <c r="O344" s="11">
        <f t="shared" si="86"/>
        <v>0</v>
      </c>
      <c r="P344" s="58">
        <f t="shared" si="87"/>
        <v>0</v>
      </c>
      <c r="Q344" s="60"/>
      <c r="R344" s="11">
        <f t="shared" si="76"/>
        <v>0</v>
      </c>
      <c r="S344" s="11">
        <f t="shared" si="78"/>
        <v>403.90958333333333</v>
      </c>
    </row>
    <row r="345" spans="1:19" s="10" customFormat="1">
      <c r="A345" s="18"/>
      <c r="B345" s="56">
        <f t="shared" si="79"/>
        <v>336</v>
      </c>
      <c r="C345" s="57"/>
      <c r="D345" s="13" t="str">
        <f t="shared" si="80"/>
        <v/>
      </c>
      <c r="E345" s="58">
        <f t="shared" si="74"/>
        <v>0</v>
      </c>
      <c r="F345" s="59"/>
      <c r="G345" s="58">
        <f t="shared" si="75"/>
        <v>0</v>
      </c>
      <c r="H345" s="59"/>
      <c r="I345" s="14">
        <f t="shared" si="77"/>
        <v>0</v>
      </c>
      <c r="J345" s="14">
        <f t="shared" si="81"/>
        <v>0</v>
      </c>
      <c r="K345" s="29">
        <f t="shared" si="82"/>
        <v>0</v>
      </c>
      <c r="L345" s="29">
        <f t="shared" si="83"/>
        <v>0</v>
      </c>
      <c r="M345" s="29">
        <f t="shared" si="84"/>
        <v>0</v>
      </c>
      <c r="N345" s="29">
        <f t="shared" si="85"/>
        <v>0</v>
      </c>
      <c r="O345" s="11">
        <f t="shared" si="86"/>
        <v>0</v>
      </c>
      <c r="P345" s="58">
        <f t="shared" si="87"/>
        <v>0</v>
      </c>
      <c r="Q345" s="60"/>
      <c r="R345" s="11">
        <f t="shared" si="76"/>
        <v>0</v>
      </c>
      <c r="S345" s="11">
        <f t="shared" si="78"/>
        <v>403.90958333333333</v>
      </c>
    </row>
    <row r="346" spans="1:19" s="10" customFormat="1">
      <c r="A346" s="18"/>
      <c r="B346" s="56">
        <f t="shared" si="79"/>
        <v>337</v>
      </c>
      <c r="C346" s="57"/>
      <c r="D346" s="13" t="str">
        <f t="shared" si="80"/>
        <v/>
      </c>
      <c r="E346" s="58">
        <f t="shared" si="74"/>
        <v>0</v>
      </c>
      <c r="F346" s="59"/>
      <c r="G346" s="58">
        <f t="shared" si="75"/>
        <v>0</v>
      </c>
      <c r="H346" s="59"/>
      <c r="I346" s="14">
        <f t="shared" si="77"/>
        <v>0</v>
      </c>
      <c r="J346" s="14">
        <f t="shared" si="81"/>
        <v>0</v>
      </c>
      <c r="K346" s="29">
        <f t="shared" si="82"/>
        <v>0</v>
      </c>
      <c r="L346" s="29">
        <f t="shared" si="83"/>
        <v>0</v>
      </c>
      <c r="M346" s="29">
        <f t="shared" si="84"/>
        <v>0</v>
      </c>
      <c r="N346" s="29">
        <f t="shared" si="85"/>
        <v>0</v>
      </c>
      <c r="O346" s="11">
        <f t="shared" si="86"/>
        <v>0</v>
      </c>
      <c r="P346" s="58">
        <f t="shared" si="87"/>
        <v>0</v>
      </c>
      <c r="Q346" s="60"/>
      <c r="R346" s="11">
        <f t="shared" si="76"/>
        <v>0</v>
      </c>
      <c r="S346" s="11">
        <f t="shared" si="78"/>
        <v>403.90958333333333</v>
      </c>
    </row>
    <row r="347" spans="1:19" s="10" customFormat="1">
      <c r="A347" s="18"/>
      <c r="B347" s="56">
        <f t="shared" si="79"/>
        <v>338</v>
      </c>
      <c r="C347" s="57"/>
      <c r="D347" s="13" t="str">
        <f t="shared" si="80"/>
        <v/>
      </c>
      <c r="E347" s="58">
        <f t="shared" si="74"/>
        <v>0</v>
      </c>
      <c r="F347" s="59"/>
      <c r="G347" s="58">
        <f t="shared" si="75"/>
        <v>0</v>
      </c>
      <c r="H347" s="59"/>
      <c r="I347" s="14">
        <f t="shared" si="77"/>
        <v>0</v>
      </c>
      <c r="J347" s="14">
        <f t="shared" si="81"/>
        <v>0</v>
      </c>
      <c r="K347" s="29">
        <f t="shared" si="82"/>
        <v>0</v>
      </c>
      <c r="L347" s="29">
        <f t="shared" si="83"/>
        <v>0</v>
      </c>
      <c r="M347" s="29">
        <f t="shared" si="84"/>
        <v>0</v>
      </c>
      <c r="N347" s="29">
        <f t="shared" si="85"/>
        <v>0</v>
      </c>
      <c r="O347" s="11">
        <f t="shared" si="86"/>
        <v>0</v>
      </c>
      <c r="P347" s="58">
        <f t="shared" si="87"/>
        <v>0</v>
      </c>
      <c r="Q347" s="60"/>
      <c r="R347" s="11">
        <f t="shared" si="76"/>
        <v>0</v>
      </c>
      <c r="S347" s="11">
        <f t="shared" si="78"/>
        <v>403.90958333333333</v>
      </c>
    </row>
    <row r="348" spans="1:19" s="10" customFormat="1">
      <c r="A348" s="18"/>
      <c r="B348" s="56">
        <f t="shared" si="79"/>
        <v>339</v>
      </c>
      <c r="C348" s="57"/>
      <c r="D348" s="13" t="str">
        <f t="shared" si="80"/>
        <v/>
      </c>
      <c r="E348" s="58">
        <f t="shared" si="74"/>
        <v>0</v>
      </c>
      <c r="F348" s="59"/>
      <c r="G348" s="58">
        <f t="shared" si="75"/>
        <v>0</v>
      </c>
      <c r="H348" s="59"/>
      <c r="I348" s="14">
        <f t="shared" si="77"/>
        <v>0</v>
      </c>
      <c r="J348" s="14">
        <f t="shared" si="81"/>
        <v>0</v>
      </c>
      <c r="K348" s="29">
        <f t="shared" si="82"/>
        <v>0</v>
      </c>
      <c r="L348" s="29">
        <f t="shared" si="83"/>
        <v>0</v>
      </c>
      <c r="M348" s="29">
        <f t="shared" si="84"/>
        <v>0</v>
      </c>
      <c r="N348" s="29">
        <f t="shared" si="85"/>
        <v>0</v>
      </c>
      <c r="O348" s="11">
        <f t="shared" si="86"/>
        <v>0</v>
      </c>
      <c r="P348" s="58">
        <f t="shared" si="87"/>
        <v>0</v>
      </c>
      <c r="Q348" s="60"/>
      <c r="R348" s="11">
        <f t="shared" si="76"/>
        <v>0</v>
      </c>
      <c r="S348" s="11">
        <f t="shared" si="78"/>
        <v>403.90958333333333</v>
      </c>
    </row>
    <row r="349" spans="1:19" s="10" customFormat="1">
      <c r="A349" s="18"/>
      <c r="B349" s="56">
        <f t="shared" si="79"/>
        <v>340</v>
      </c>
      <c r="C349" s="57"/>
      <c r="D349" s="13" t="str">
        <f t="shared" si="80"/>
        <v/>
      </c>
      <c r="E349" s="58">
        <f t="shared" si="74"/>
        <v>0</v>
      </c>
      <c r="F349" s="59"/>
      <c r="G349" s="58">
        <f t="shared" si="75"/>
        <v>0</v>
      </c>
      <c r="H349" s="59"/>
      <c r="I349" s="14">
        <f t="shared" si="77"/>
        <v>0</v>
      </c>
      <c r="J349" s="14">
        <f t="shared" si="81"/>
        <v>0</v>
      </c>
      <c r="K349" s="29">
        <f t="shared" si="82"/>
        <v>0</v>
      </c>
      <c r="L349" s="29">
        <f t="shared" si="83"/>
        <v>0</v>
      </c>
      <c r="M349" s="29">
        <f t="shared" si="84"/>
        <v>0</v>
      </c>
      <c r="N349" s="29">
        <f t="shared" si="85"/>
        <v>0</v>
      </c>
      <c r="O349" s="11">
        <f t="shared" si="86"/>
        <v>0</v>
      </c>
      <c r="P349" s="58">
        <f t="shared" si="87"/>
        <v>0</v>
      </c>
      <c r="Q349" s="60"/>
      <c r="R349" s="11">
        <f t="shared" si="76"/>
        <v>0</v>
      </c>
      <c r="S349" s="11">
        <f t="shared" si="78"/>
        <v>403.90958333333333</v>
      </c>
    </row>
    <row r="350" spans="1:19" s="10" customFormat="1">
      <c r="A350" s="18"/>
      <c r="B350" s="56">
        <f t="shared" si="79"/>
        <v>341</v>
      </c>
      <c r="C350" s="57"/>
      <c r="D350" s="13" t="str">
        <f t="shared" si="80"/>
        <v/>
      </c>
      <c r="E350" s="58">
        <f t="shared" si="74"/>
        <v>0</v>
      </c>
      <c r="F350" s="59"/>
      <c r="G350" s="58">
        <f t="shared" si="75"/>
        <v>0</v>
      </c>
      <c r="H350" s="59"/>
      <c r="I350" s="14">
        <f t="shared" si="77"/>
        <v>0</v>
      </c>
      <c r="J350" s="14">
        <f t="shared" si="81"/>
        <v>0</v>
      </c>
      <c r="K350" s="29">
        <f t="shared" si="82"/>
        <v>0</v>
      </c>
      <c r="L350" s="29">
        <f t="shared" si="83"/>
        <v>0</v>
      </c>
      <c r="M350" s="29">
        <f t="shared" si="84"/>
        <v>0</v>
      </c>
      <c r="N350" s="29">
        <f t="shared" si="85"/>
        <v>0</v>
      </c>
      <c r="O350" s="11">
        <f t="shared" si="86"/>
        <v>0</v>
      </c>
      <c r="P350" s="58">
        <f t="shared" si="87"/>
        <v>0</v>
      </c>
      <c r="Q350" s="60"/>
      <c r="R350" s="11">
        <f t="shared" si="76"/>
        <v>0</v>
      </c>
      <c r="S350" s="11">
        <f t="shared" si="78"/>
        <v>403.90958333333333</v>
      </c>
    </row>
    <row r="351" spans="1:19" s="10" customFormat="1">
      <c r="A351" s="18"/>
      <c r="B351" s="56">
        <f t="shared" si="79"/>
        <v>342</v>
      </c>
      <c r="C351" s="57"/>
      <c r="D351" s="13" t="str">
        <f t="shared" si="80"/>
        <v/>
      </c>
      <c r="E351" s="58">
        <f t="shared" si="74"/>
        <v>0</v>
      </c>
      <c r="F351" s="59"/>
      <c r="G351" s="58">
        <f t="shared" si="75"/>
        <v>0</v>
      </c>
      <c r="H351" s="59"/>
      <c r="I351" s="14">
        <f t="shared" si="77"/>
        <v>0</v>
      </c>
      <c r="J351" s="14">
        <f t="shared" si="81"/>
        <v>0</v>
      </c>
      <c r="K351" s="29">
        <f t="shared" si="82"/>
        <v>0</v>
      </c>
      <c r="L351" s="29">
        <f t="shared" si="83"/>
        <v>0</v>
      </c>
      <c r="M351" s="29">
        <f t="shared" si="84"/>
        <v>0</v>
      </c>
      <c r="N351" s="29">
        <f t="shared" si="85"/>
        <v>0</v>
      </c>
      <c r="O351" s="11">
        <f t="shared" si="86"/>
        <v>0</v>
      </c>
      <c r="P351" s="58">
        <f t="shared" si="87"/>
        <v>0</v>
      </c>
      <c r="Q351" s="60"/>
      <c r="R351" s="11">
        <f t="shared" si="76"/>
        <v>0</v>
      </c>
      <c r="S351" s="11">
        <f t="shared" si="78"/>
        <v>403.90958333333333</v>
      </c>
    </row>
    <row r="352" spans="1:19" s="10" customFormat="1">
      <c r="A352" s="18"/>
      <c r="B352" s="56">
        <f t="shared" si="79"/>
        <v>343</v>
      </c>
      <c r="C352" s="57"/>
      <c r="D352" s="13" t="str">
        <f t="shared" si="80"/>
        <v/>
      </c>
      <c r="E352" s="58">
        <f t="shared" si="74"/>
        <v>0</v>
      </c>
      <c r="F352" s="59"/>
      <c r="G352" s="58">
        <f t="shared" si="75"/>
        <v>0</v>
      </c>
      <c r="H352" s="59"/>
      <c r="I352" s="14">
        <f t="shared" si="77"/>
        <v>0</v>
      </c>
      <c r="J352" s="14">
        <f t="shared" si="81"/>
        <v>0</v>
      </c>
      <c r="K352" s="29">
        <f t="shared" si="82"/>
        <v>0</v>
      </c>
      <c r="L352" s="29">
        <f t="shared" si="83"/>
        <v>0</v>
      </c>
      <c r="M352" s="29">
        <f t="shared" si="84"/>
        <v>0</v>
      </c>
      <c r="N352" s="29">
        <f t="shared" si="85"/>
        <v>0</v>
      </c>
      <c r="O352" s="11">
        <f t="shared" si="86"/>
        <v>0</v>
      </c>
      <c r="P352" s="58">
        <f t="shared" si="87"/>
        <v>0</v>
      </c>
      <c r="Q352" s="60"/>
      <c r="R352" s="11">
        <f t="shared" si="76"/>
        <v>0</v>
      </c>
      <c r="S352" s="11">
        <f t="shared" si="78"/>
        <v>403.90958333333333</v>
      </c>
    </row>
    <row r="353" spans="1:19" s="10" customFormat="1">
      <c r="A353" s="18"/>
      <c r="B353" s="56">
        <f t="shared" si="79"/>
        <v>344</v>
      </c>
      <c r="C353" s="57"/>
      <c r="D353" s="13" t="str">
        <f t="shared" si="80"/>
        <v/>
      </c>
      <c r="E353" s="58">
        <f t="shared" si="74"/>
        <v>0</v>
      </c>
      <c r="F353" s="59"/>
      <c r="G353" s="58">
        <f t="shared" si="75"/>
        <v>0</v>
      </c>
      <c r="H353" s="59"/>
      <c r="I353" s="14">
        <f t="shared" si="77"/>
        <v>0</v>
      </c>
      <c r="J353" s="14">
        <f t="shared" si="81"/>
        <v>0</v>
      </c>
      <c r="K353" s="29">
        <f t="shared" si="82"/>
        <v>0</v>
      </c>
      <c r="L353" s="29">
        <f t="shared" si="83"/>
        <v>0</v>
      </c>
      <c r="M353" s="29">
        <f t="shared" si="84"/>
        <v>0</v>
      </c>
      <c r="N353" s="29">
        <f t="shared" si="85"/>
        <v>0</v>
      </c>
      <c r="O353" s="11">
        <f t="shared" si="86"/>
        <v>0</v>
      </c>
      <c r="P353" s="58">
        <f t="shared" si="87"/>
        <v>0</v>
      </c>
      <c r="Q353" s="60"/>
      <c r="R353" s="11">
        <f t="shared" si="76"/>
        <v>0</v>
      </c>
      <c r="S353" s="11">
        <f t="shared" si="78"/>
        <v>403.90958333333333</v>
      </c>
    </row>
    <row r="354" spans="1:19" s="10" customFormat="1">
      <c r="A354" s="18"/>
      <c r="B354" s="56">
        <f t="shared" si="79"/>
        <v>345</v>
      </c>
      <c r="C354" s="57"/>
      <c r="D354" s="13" t="str">
        <f t="shared" si="80"/>
        <v/>
      </c>
      <c r="E354" s="58">
        <f t="shared" si="74"/>
        <v>0</v>
      </c>
      <c r="F354" s="59"/>
      <c r="G354" s="58">
        <f t="shared" si="75"/>
        <v>0</v>
      </c>
      <c r="H354" s="59"/>
      <c r="I354" s="14">
        <f t="shared" si="77"/>
        <v>0</v>
      </c>
      <c r="J354" s="14">
        <f t="shared" si="81"/>
        <v>0</v>
      </c>
      <c r="K354" s="29">
        <f t="shared" si="82"/>
        <v>0</v>
      </c>
      <c r="L354" s="29">
        <f t="shared" si="83"/>
        <v>0</v>
      </c>
      <c r="M354" s="29">
        <f t="shared" si="84"/>
        <v>0</v>
      </c>
      <c r="N354" s="29">
        <f t="shared" si="85"/>
        <v>0</v>
      </c>
      <c r="O354" s="11">
        <f t="shared" si="86"/>
        <v>0</v>
      </c>
      <c r="P354" s="58">
        <f t="shared" si="87"/>
        <v>0</v>
      </c>
      <c r="Q354" s="60"/>
      <c r="R354" s="11">
        <f t="shared" si="76"/>
        <v>0</v>
      </c>
      <c r="S354" s="11">
        <f t="shared" si="78"/>
        <v>403.90958333333333</v>
      </c>
    </row>
    <row r="355" spans="1:19" s="10" customFormat="1">
      <c r="A355" s="18"/>
      <c r="B355" s="56">
        <f t="shared" si="79"/>
        <v>346</v>
      </c>
      <c r="C355" s="57"/>
      <c r="D355" s="13" t="str">
        <f t="shared" si="80"/>
        <v/>
      </c>
      <c r="E355" s="58">
        <f t="shared" si="74"/>
        <v>0</v>
      </c>
      <c r="F355" s="59"/>
      <c r="G355" s="58">
        <f t="shared" si="75"/>
        <v>0</v>
      </c>
      <c r="H355" s="59"/>
      <c r="I355" s="14">
        <f t="shared" si="77"/>
        <v>0</v>
      </c>
      <c r="J355" s="14">
        <f t="shared" si="81"/>
        <v>0</v>
      </c>
      <c r="K355" s="29">
        <f t="shared" si="82"/>
        <v>0</v>
      </c>
      <c r="L355" s="29">
        <f t="shared" si="83"/>
        <v>0</v>
      </c>
      <c r="M355" s="29">
        <f t="shared" si="84"/>
        <v>0</v>
      </c>
      <c r="N355" s="29">
        <f t="shared" si="85"/>
        <v>0</v>
      </c>
      <c r="O355" s="11">
        <f t="shared" si="86"/>
        <v>0</v>
      </c>
      <c r="P355" s="58">
        <f t="shared" si="87"/>
        <v>0</v>
      </c>
      <c r="Q355" s="60"/>
      <c r="R355" s="11">
        <f t="shared" si="76"/>
        <v>0</v>
      </c>
      <c r="S355" s="11">
        <f t="shared" si="78"/>
        <v>403.90958333333333</v>
      </c>
    </row>
    <row r="356" spans="1:19" s="10" customFormat="1">
      <c r="A356" s="18"/>
      <c r="B356" s="56">
        <f t="shared" si="79"/>
        <v>347</v>
      </c>
      <c r="C356" s="57"/>
      <c r="D356" s="13" t="str">
        <f t="shared" si="80"/>
        <v/>
      </c>
      <c r="E356" s="58">
        <f t="shared" si="74"/>
        <v>0</v>
      </c>
      <c r="F356" s="59"/>
      <c r="G356" s="58">
        <f t="shared" si="75"/>
        <v>0</v>
      </c>
      <c r="H356" s="59"/>
      <c r="I356" s="14">
        <f t="shared" si="77"/>
        <v>0</v>
      </c>
      <c r="J356" s="14">
        <f t="shared" si="81"/>
        <v>0</v>
      </c>
      <c r="K356" s="29">
        <f t="shared" si="82"/>
        <v>0</v>
      </c>
      <c r="L356" s="29">
        <f t="shared" si="83"/>
        <v>0</v>
      </c>
      <c r="M356" s="29">
        <f t="shared" si="84"/>
        <v>0</v>
      </c>
      <c r="N356" s="29">
        <f t="shared" si="85"/>
        <v>0</v>
      </c>
      <c r="O356" s="11">
        <f t="shared" si="86"/>
        <v>0</v>
      </c>
      <c r="P356" s="58">
        <f t="shared" si="87"/>
        <v>0</v>
      </c>
      <c r="Q356" s="60"/>
      <c r="R356" s="11">
        <f t="shared" si="76"/>
        <v>0</v>
      </c>
      <c r="S356" s="11">
        <f t="shared" si="78"/>
        <v>403.90958333333333</v>
      </c>
    </row>
    <row r="357" spans="1:19" s="10" customFormat="1">
      <c r="A357" s="18"/>
      <c r="B357" s="56">
        <f t="shared" si="79"/>
        <v>348</v>
      </c>
      <c r="C357" s="57"/>
      <c r="D357" s="13" t="str">
        <f t="shared" si="80"/>
        <v/>
      </c>
      <c r="E357" s="58">
        <f t="shared" si="74"/>
        <v>0</v>
      </c>
      <c r="F357" s="59"/>
      <c r="G357" s="58">
        <f t="shared" si="75"/>
        <v>0</v>
      </c>
      <c r="H357" s="59"/>
      <c r="I357" s="14">
        <f t="shared" si="77"/>
        <v>0</v>
      </c>
      <c r="J357" s="14">
        <f t="shared" si="81"/>
        <v>0</v>
      </c>
      <c r="K357" s="29">
        <f t="shared" si="82"/>
        <v>0</v>
      </c>
      <c r="L357" s="29">
        <f t="shared" si="83"/>
        <v>0</v>
      </c>
      <c r="M357" s="29">
        <f t="shared" si="84"/>
        <v>0</v>
      </c>
      <c r="N357" s="29">
        <f t="shared" si="85"/>
        <v>0</v>
      </c>
      <c r="O357" s="11">
        <f t="shared" si="86"/>
        <v>0</v>
      </c>
      <c r="P357" s="58">
        <f t="shared" si="87"/>
        <v>0</v>
      </c>
      <c r="Q357" s="60"/>
      <c r="R357" s="11">
        <f t="shared" si="76"/>
        <v>0</v>
      </c>
      <c r="S357" s="11">
        <f t="shared" si="78"/>
        <v>403.90958333333333</v>
      </c>
    </row>
    <row r="358" spans="1:19" s="10" customFormat="1">
      <c r="A358" s="18"/>
      <c r="B358" s="56">
        <f t="shared" si="79"/>
        <v>349</v>
      </c>
      <c r="C358" s="57"/>
      <c r="D358" s="13" t="str">
        <f t="shared" si="80"/>
        <v/>
      </c>
      <c r="E358" s="58">
        <f t="shared" si="74"/>
        <v>0</v>
      </c>
      <c r="F358" s="59"/>
      <c r="G358" s="58">
        <f t="shared" si="75"/>
        <v>0</v>
      </c>
      <c r="H358" s="59"/>
      <c r="I358" s="14">
        <f t="shared" si="77"/>
        <v>0</v>
      </c>
      <c r="J358" s="14">
        <f t="shared" si="81"/>
        <v>0</v>
      </c>
      <c r="K358" s="29">
        <f t="shared" si="82"/>
        <v>0</v>
      </c>
      <c r="L358" s="29">
        <f t="shared" si="83"/>
        <v>0</v>
      </c>
      <c r="M358" s="29">
        <f t="shared" si="84"/>
        <v>0</v>
      </c>
      <c r="N358" s="29">
        <f t="shared" si="85"/>
        <v>0</v>
      </c>
      <c r="O358" s="11">
        <f t="shared" si="86"/>
        <v>0</v>
      </c>
      <c r="P358" s="58">
        <f t="shared" si="87"/>
        <v>0</v>
      </c>
      <c r="Q358" s="60"/>
      <c r="R358" s="11">
        <f t="shared" si="76"/>
        <v>0</v>
      </c>
      <c r="S358" s="11">
        <f t="shared" si="78"/>
        <v>403.90958333333333</v>
      </c>
    </row>
    <row r="359" spans="1:19" s="10" customFormat="1">
      <c r="A359" s="18"/>
      <c r="B359" s="56">
        <f t="shared" si="79"/>
        <v>350</v>
      </c>
      <c r="C359" s="57"/>
      <c r="D359" s="13" t="str">
        <f t="shared" si="80"/>
        <v/>
      </c>
      <c r="E359" s="58">
        <f t="shared" si="74"/>
        <v>0</v>
      </c>
      <c r="F359" s="59"/>
      <c r="G359" s="58">
        <f t="shared" si="75"/>
        <v>0</v>
      </c>
      <c r="H359" s="59"/>
      <c r="I359" s="14">
        <f t="shared" si="77"/>
        <v>0</v>
      </c>
      <c r="J359" s="14">
        <f t="shared" si="81"/>
        <v>0</v>
      </c>
      <c r="K359" s="29">
        <f t="shared" si="82"/>
        <v>0</v>
      </c>
      <c r="L359" s="29">
        <f t="shared" si="83"/>
        <v>0</v>
      </c>
      <c r="M359" s="29">
        <f t="shared" si="84"/>
        <v>0</v>
      </c>
      <c r="N359" s="29">
        <f t="shared" si="85"/>
        <v>0</v>
      </c>
      <c r="O359" s="11">
        <f t="shared" si="86"/>
        <v>0</v>
      </c>
      <c r="P359" s="58">
        <f t="shared" si="87"/>
        <v>0</v>
      </c>
      <c r="Q359" s="60"/>
      <c r="R359" s="11">
        <f t="shared" si="76"/>
        <v>0</v>
      </c>
      <c r="S359" s="11">
        <f t="shared" si="78"/>
        <v>403.90958333333333</v>
      </c>
    </row>
    <row r="360" spans="1:19" s="10" customFormat="1">
      <c r="A360" s="18"/>
      <c r="B360" s="56">
        <f t="shared" si="79"/>
        <v>351</v>
      </c>
      <c r="C360" s="57"/>
      <c r="D360" s="13" t="str">
        <f t="shared" si="80"/>
        <v/>
      </c>
      <c r="E360" s="58">
        <f t="shared" si="74"/>
        <v>0</v>
      </c>
      <c r="F360" s="59"/>
      <c r="G360" s="58">
        <f t="shared" si="75"/>
        <v>0</v>
      </c>
      <c r="H360" s="59"/>
      <c r="I360" s="14">
        <f t="shared" si="77"/>
        <v>0</v>
      </c>
      <c r="J360" s="14">
        <f t="shared" si="81"/>
        <v>0</v>
      </c>
      <c r="K360" s="29">
        <f t="shared" si="82"/>
        <v>0</v>
      </c>
      <c r="L360" s="29">
        <f t="shared" si="83"/>
        <v>0</v>
      </c>
      <c r="M360" s="29">
        <f t="shared" si="84"/>
        <v>0</v>
      </c>
      <c r="N360" s="29">
        <f t="shared" si="85"/>
        <v>0</v>
      </c>
      <c r="O360" s="11">
        <f t="shared" si="86"/>
        <v>0</v>
      </c>
      <c r="P360" s="58">
        <f t="shared" si="87"/>
        <v>0</v>
      </c>
      <c r="Q360" s="60"/>
      <c r="R360" s="11">
        <f t="shared" si="76"/>
        <v>0</v>
      </c>
      <c r="S360" s="11">
        <f t="shared" si="78"/>
        <v>403.90958333333333</v>
      </c>
    </row>
    <row r="361" spans="1:19" s="10" customFormat="1">
      <c r="A361" s="18"/>
      <c r="B361" s="56">
        <f t="shared" si="79"/>
        <v>352</v>
      </c>
      <c r="C361" s="57"/>
      <c r="D361" s="13" t="str">
        <f t="shared" si="80"/>
        <v/>
      </c>
      <c r="E361" s="58">
        <f t="shared" si="74"/>
        <v>0</v>
      </c>
      <c r="F361" s="59"/>
      <c r="G361" s="58">
        <f t="shared" si="75"/>
        <v>0</v>
      </c>
      <c r="H361" s="59"/>
      <c r="I361" s="14">
        <f t="shared" si="77"/>
        <v>0</v>
      </c>
      <c r="J361" s="14">
        <f t="shared" si="81"/>
        <v>0</v>
      </c>
      <c r="K361" s="29">
        <f t="shared" si="82"/>
        <v>0</v>
      </c>
      <c r="L361" s="29">
        <f t="shared" si="83"/>
        <v>0</v>
      </c>
      <c r="M361" s="29">
        <f t="shared" si="84"/>
        <v>0</v>
      </c>
      <c r="N361" s="29">
        <f t="shared" si="85"/>
        <v>0</v>
      </c>
      <c r="O361" s="11">
        <f t="shared" si="86"/>
        <v>0</v>
      </c>
      <c r="P361" s="58">
        <f t="shared" si="87"/>
        <v>0</v>
      </c>
      <c r="Q361" s="60"/>
      <c r="R361" s="11">
        <f t="shared" si="76"/>
        <v>0</v>
      </c>
      <c r="S361" s="11">
        <f t="shared" si="78"/>
        <v>403.90958333333333</v>
      </c>
    </row>
    <row r="362" spans="1:19" s="10" customFormat="1">
      <c r="A362" s="18"/>
      <c r="B362" s="56">
        <f t="shared" si="79"/>
        <v>353</v>
      </c>
      <c r="C362" s="57"/>
      <c r="D362" s="13" t="str">
        <f t="shared" si="80"/>
        <v/>
      </c>
      <c r="E362" s="58">
        <f t="shared" si="74"/>
        <v>0</v>
      </c>
      <c r="F362" s="59"/>
      <c r="G362" s="58">
        <f t="shared" si="75"/>
        <v>0</v>
      </c>
      <c r="H362" s="59"/>
      <c r="I362" s="14">
        <f t="shared" si="77"/>
        <v>0</v>
      </c>
      <c r="J362" s="14">
        <f t="shared" si="81"/>
        <v>0</v>
      </c>
      <c r="K362" s="29">
        <f t="shared" si="82"/>
        <v>0</v>
      </c>
      <c r="L362" s="29">
        <f t="shared" si="83"/>
        <v>0</v>
      </c>
      <c r="M362" s="29">
        <f t="shared" si="84"/>
        <v>0</v>
      </c>
      <c r="N362" s="29">
        <f t="shared" si="85"/>
        <v>0</v>
      </c>
      <c r="O362" s="11">
        <f t="shared" si="86"/>
        <v>0</v>
      </c>
      <c r="P362" s="58">
        <f t="shared" si="87"/>
        <v>0</v>
      </c>
      <c r="Q362" s="60"/>
      <c r="R362" s="11">
        <f t="shared" si="76"/>
        <v>0</v>
      </c>
      <c r="S362" s="11">
        <f t="shared" si="78"/>
        <v>403.90958333333333</v>
      </c>
    </row>
    <row r="363" spans="1:19" s="10" customFormat="1">
      <c r="A363" s="18"/>
      <c r="B363" s="56">
        <f t="shared" si="79"/>
        <v>354</v>
      </c>
      <c r="C363" s="57"/>
      <c r="D363" s="13" t="str">
        <f t="shared" si="80"/>
        <v/>
      </c>
      <c r="E363" s="58">
        <f t="shared" si="74"/>
        <v>0</v>
      </c>
      <c r="F363" s="59"/>
      <c r="G363" s="58">
        <f t="shared" si="75"/>
        <v>0</v>
      </c>
      <c r="H363" s="59"/>
      <c r="I363" s="14">
        <f t="shared" si="77"/>
        <v>0</v>
      </c>
      <c r="J363" s="14">
        <f t="shared" si="81"/>
        <v>0</v>
      </c>
      <c r="K363" s="29">
        <f t="shared" si="82"/>
        <v>0</v>
      </c>
      <c r="L363" s="29">
        <f t="shared" si="83"/>
        <v>0</v>
      </c>
      <c r="M363" s="29">
        <f t="shared" si="84"/>
        <v>0</v>
      </c>
      <c r="N363" s="29">
        <f t="shared" si="85"/>
        <v>0</v>
      </c>
      <c r="O363" s="11">
        <f t="shared" si="86"/>
        <v>0</v>
      </c>
      <c r="P363" s="58">
        <f t="shared" si="87"/>
        <v>0</v>
      </c>
      <c r="Q363" s="60"/>
      <c r="R363" s="11">
        <f t="shared" si="76"/>
        <v>0</v>
      </c>
      <c r="S363" s="11">
        <f t="shared" si="78"/>
        <v>403.90958333333333</v>
      </c>
    </row>
    <row r="364" spans="1:19" s="10" customFormat="1">
      <c r="A364" s="18"/>
      <c r="B364" s="56">
        <f t="shared" si="79"/>
        <v>355</v>
      </c>
      <c r="C364" s="57"/>
      <c r="D364" s="13" t="str">
        <f t="shared" si="80"/>
        <v/>
      </c>
      <c r="E364" s="58">
        <f t="shared" si="74"/>
        <v>0</v>
      </c>
      <c r="F364" s="59"/>
      <c r="G364" s="58">
        <f t="shared" si="75"/>
        <v>0</v>
      </c>
      <c r="H364" s="59"/>
      <c r="I364" s="14">
        <f t="shared" si="77"/>
        <v>0</v>
      </c>
      <c r="J364" s="14">
        <f t="shared" si="81"/>
        <v>0</v>
      </c>
      <c r="K364" s="29">
        <f t="shared" si="82"/>
        <v>0</v>
      </c>
      <c r="L364" s="29">
        <f t="shared" si="83"/>
        <v>0</v>
      </c>
      <c r="M364" s="29">
        <f t="shared" si="84"/>
        <v>0</v>
      </c>
      <c r="N364" s="29">
        <f t="shared" si="85"/>
        <v>0</v>
      </c>
      <c r="O364" s="11">
        <f t="shared" si="86"/>
        <v>0</v>
      </c>
      <c r="P364" s="58">
        <f t="shared" si="87"/>
        <v>0</v>
      </c>
      <c r="Q364" s="60"/>
      <c r="R364" s="11">
        <f t="shared" si="76"/>
        <v>0</v>
      </c>
      <c r="S364" s="11">
        <f t="shared" si="78"/>
        <v>403.90958333333333</v>
      </c>
    </row>
    <row r="365" spans="1:19" s="10" customFormat="1">
      <c r="A365" s="18"/>
      <c r="B365" s="56">
        <f t="shared" si="79"/>
        <v>356</v>
      </c>
      <c r="C365" s="57"/>
      <c r="D365" s="13" t="str">
        <f t="shared" si="80"/>
        <v/>
      </c>
      <c r="E365" s="58">
        <f t="shared" si="74"/>
        <v>0</v>
      </c>
      <c r="F365" s="59"/>
      <c r="G365" s="58">
        <f t="shared" si="75"/>
        <v>0</v>
      </c>
      <c r="H365" s="59"/>
      <c r="I365" s="14">
        <f t="shared" si="77"/>
        <v>0</v>
      </c>
      <c r="J365" s="14">
        <f t="shared" si="81"/>
        <v>0</v>
      </c>
      <c r="K365" s="29">
        <f t="shared" si="82"/>
        <v>0</v>
      </c>
      <c r="L365" s="29">
        <f t="shared" si="83"/>
        <v>0</v>
      </c>
      <c r="M365" s="29">
        <f t="shared" si="84"/>
        <v>0</v>
      </c>
      <c r="N365" s="29">
        <f t="shared" si="85"/>
        <v>0</v>
      </c>
      <c r="O365" s="11">
        <f t="shared" si="86"/>
        <v>0</v>
      </c>
      <c r="P365" s="58">
        <f t="shared" si="87"/>
        <v>0</v>
      </c>
      <c r="Q365" s="60"/>
      <c r="R365" s="11">
        <f t="shared" si="76"/>
        <v>0</v>
      </c>
      <c r="S365" s="11">
        <f t="shared" si="78"/>
        <v>403.90958333333333</v>
      </c>
    </row>
    <row r="366" spans="1:19" s="10" customFormat="1">
      <c r="A366" s="18"/>
      <c r="B366" s="56">
        <f t="shared" si="79"/>
        <v>357</v>
      </c>
      <c r="C366" s="57"/>
      <c r="D366" s="13" t="str">
        <f t="shared" si="80"/>
        <v/>
      </c>
      <c r="E366" s="58">
        <f t="shared" si="74"/>
        <v>0</v>
      </c>
      <c r="F366" s="59"/>
      <c r="G366" s="58">
        <f t="shared" si="75"/>
        <v>0</v>
      </c>
      <c r="H366" s="59"/>
      <c r="I366" s="14">
        <f t="shared" si="77"/>
        <v>0</v>
      </c>
      <c r="J366" s="14">
        <f t="shared" si="81"/>
        <v>0</v>
      </c>
      <c r="K366" s="29">
        <f t="shared" si="82"/>
        <v>0</v>
      </c>
      <c r="L366" s="29">
        <f t="shared" si="83"/>
        <v>0</v>
      </c>
      <c r="M366" s="29">
        <f t="shared" si="84"/>
        <v>0</v>
      </c>
      <c r="N366" s="29">
        <f t="shared" si="85"/>
        <v>0</v>
      </c>
      <c r="O366" s="11">
        <f t="shared" si="86"/>
        <v>0</v>
      </c>
      <c r="P366" s="58">
        <f t="shared" si="87"/>
        <v>0</v>
      </c>
      <c r="Q366" s="60"/>
      <c r="R366" s="11">
        <f t="shared" si="76"/>
        <v>0</v>
      </c>
      <c r="S366" s="11">
        <f t="shared" si="78"/>
        <v>403.90958333333333</v>
      </c>
    </row>
    <row r="367" spans="1:19" s="10" customFormat="1">
      <c r="A367" s="18"/>
      <c r="B367" s="56">
        <f t="shared" si="79"/>
        <v>358</v>
      </c>
      <c r="C367" s="57"/>
      <c r="D367" s="13" t="str">
        <f t="shared" si="80"/>
        <v/>
      </c>
      <c r="E367" s="58">
        <f t="shared" si="74"/>
        <v>0</v>
      </c>
      <c r="F367" s="59"/>
      <c r="G367" s="58">
        <f t="shared" si="75"/>
        <v>0</v>
      </c>
      <c r="H367" s="59"/>
      <c r="I367" s="14">
        <f t="shared" si="77"/>
        <v>0</v>
      </c>
      <c r="J367" s="14">
        <f t="shared" si="81"/>
        <v>0</v>
      </c>
      <c r="K367" s="29">
        <f t="shared" si="82"/>
        <v>0</v>
      </c>
      <c r="L367" s="29">
        <f t="shared" si="83"/>
        <v>0</v>
      </c>
      <c r="M367" s="29">
        <f t="shared" si="84"/>
        <v>0</v>
      </c>
      <c r="N367" s="29">
        <f t="shared" si="85"/>
        <v>0</v>
      </c>
      <c r="O367" s="11">
        <f t="shared" si="86"/>
        <v>0</v>
      </c>
      <c r="P367" s="58">
        <f t="shared" si="87"/>
        <v>0</v>
      </c>
      <c r="Q367" s="60"/>
      <c r="R367" s="11">
        <f t="shared" si="76"/>
        <v>0</v>
      </c>
      <c r="S367" s="11">
        <f t="shared" si="78"/>
        <v>403.90958333333333</v>
      </c>
    </row>
    <row r="368" spans="1:19" s="10" customFormat="1">
      <c r="A368" s="18"/>
      <c r="B368" s="56">
        <f t="shared" si="79"/>
        <v>359</v>
      </c>
      <c r="C368" s="57"/>
      <c r="D368" s="13" t="str">
        <f t="shared" si="80"/>
        <v/>
      </c>
      <c r="E368" s="58">
        <f t="shared" si="74"/>
        <v>0</v>
      </c>
      <c r="F368" s="59"/>
      <c r="G368" s="58">
        <f t="shared" si="75"/>
        <v>0</v>
      </c>
      <c r="H368" s="59"/>
      <c r="I368" s="14">
        <f t="shared" si="77"/>
        <v>0</v>
      </c>
      <c r="J368" s="14">
        <f t="shared" si="81"/>
        <v>0</v>
      </c>
      <c r="K368" s="29">
        <f t="shared" si="82"/>
        <v>0</v>
      </c>
      <c r="L368" s="29">
        <f t="shared" si="83"/>
        <v>0</v>
      </c>
      <c r="M368" s="29">
        <f t="shared" si="84"/>
        <v>0</v>
      </c>
      <c r="N368" s="29">
        <f t="shared" si="85"/>
        <v>0</v>
      </c>
      <c r="O368" s="11">
        <f t="shared" si="86"/>
        <v>0</v>
      </c>
      <c r="P368" s="58">
        <f t="shared" si="87"/>
        <v>0</v>
      </c>
      <c r="Q368" s="60"/>
      <c r="R368" s="11">
        <f t="shared" si="76"/>
        <v>0</v>
      </c>
      <c r="S368" s="11">
        <f t="shared" si="78"/>
        <v>403.90958333333333</v>
      </c>
    </row>
    <row r="369" spans="1:19" s="10" customFormat="1">
      <c r="A369" s="18"/>
      <c r="B369" s="56">
        <f t="shared" si="79"/>
        <v>360</v>
      </c>
      <c r="C369" s="57"/>
      <c r="D369" s="13" t="str">
        <f t="shared" si="80"/>
        <v/>
      </c>
      <c r="E369" s="58">
        <f t="shared" si="74"/>
        <v>0</v>
      </c>
      <c r="F369" s="59"/>
      <c r="G369" s="58">
        <f t="shared" si="75"/>
        <v>0</v>
      </c>
      <c r="H369" s="59"/>
      <c r="I369" s="14">
        <f t="shared" si="77"/>
        <v>0</v>
      </c>
      <c r="J369" s="14">
        <f t="shared" si="81"/>
        <v>0</v>
      </c>
      <c r="K369" s="29">
        <f t="shared" si="82"/>
        <v>0</v>
      </c>
      <c r="L369" s="29">
        <f t="shared" si="83"/>
        <v>0</v>
      </c>
      <c r="M369" s="29">
        <f t="shared" si="84"/>
        <v>0</v>
      </c>
      <c r="N369" s="29">
        <f t="shared" si="85"/>
        <v>0</v>
      </c>
      <c r="O369" s="11">
        <f t="shared" si="86"/>
        <v>0</v>
      </c>
      <c r="P369" s="58">
        <f t="shared" si="87"/>
        <v>0</v>
      </c>
      <c r="Q369" s="60"/>
      <c r="R369" s="11">
        <f t="shared" si="76"/>
        <v>0</v>
      </c>
      <c r="S369" s="11">
        <f t="shared" si="78"/>
        <v>403.90958333333333</v>
      </c>
    </row>
    <row r="370" spans="1:19">
      <c r="B370" s="56" t="str">
        <f t="shared" si="79"/>
        <v/>
      </c>
      <c r="C370" s="57"/>
      <c r="D370" s="13" t="str">
        <f t="shared" si="80"/>
        <v/>
      </c>
      <c r="E370" s="58" t="str">
        <f t="shared" ref="E370:E375" si="88">IF($B370="","",$P369)</f>
        <v/>
      </c>
      <c r="F370" s="59"/>
      <c r="G370" s="58" t="str">
        <f t="shared" ref="G370:G375" si="89">IF($B370="","",IF($L$3&lt;E370*(1+$F$4/$F$6),$L$3,E370*(1+$F$4/$F$6) ))</f>
        <v/>
      </c>
      <c r="H370" s="59"/>
      <c r="I370" s="14" t="str">
        <f t="shared" si="77"/>
        <v/>
      </c>
      <c r="J370" s="14" t="str">
        <f t="shared" si="81"/>
        <v/>
      </c>
      <c r="K370" s="29">
        <f t="shared" si="82"/>
        <v>0</v>
      </c>
      <c r="L370" s="29">
        <f t="shared" si="83"/>
        <v>0</v>
      </c>
      <c r="M370" s="29">
        <f t="shared" si="84"/>
        <v>0</v>
      </c>
      <c r="N370" s="29">
        <f t="shared" si="85"/>
        <v>0</v>
      </c>
      <c r="O370" s="11" t="e">
        <f t="shared" si="86"/>
        <v>#VALUE!</v>
      </c>
      <c r="P370" s="58" t="str">
        <f t="shared" si="87"/>
        <v/>
      </c>
      <c r="Q370" s="60"/>
      <c r="R370" s="11">
        <f t="shared" si="76"/>
        <v>0</v>
      </c>
      <c r="S370" s="11">
        <f t="shared" si="78"/>
        <v>403.90958333333333</v>
      </c>
    </row>
    <row r="371" spans="1:19">
      <c r="B371" s="56" t="str">
        <f t="shared" si="79"/>
        <v/>
      </c>
      <c r="C371" s="57"/>
      <c r="D371" s="13" t="str">
        <f t="shared" si="80"/>
        <v/>
      </c>
      <c r="E371" s="58" t="str">
        <f t="shared" si="88"/>
        <v/>
      </c>
      <c r="F371" s="59"/>
      <c r="G371" s="58" t="str">
        <f t="shared" si="89"/>
        <v/>
      </c>
      <c r="H371" s="59"/>
      <c r="I371" s="14" t="str">
        <f t="shared" si="77"/>
        <v/>
      </c>
      <c r="J371" s="14" t="str">
        <f t="shared" si="81"/>
        <v/>
      </c>
      <c r="K371" s="29">
        <f t="shared" si="82"/>
        <v>0</v>
      </c>
      <c r="L371" s="29">
        <f t="shared" si="83"/>
        <v>0</v>
      </c>
      <c r="M371" s="29">
        <f t="shared" si="84"/>
        <v>0</v>
      </c>
      <c r="N371" s="29">
        <f t="shared" si="85"/>
        <v>0</v>
      </c>
      <c r="O371" s="11" t="e">
        <f t="shared" si="86"/>
        <v>#VALUE!</v>
      </c>
      <c r="P371" s="58" t="str">
        <f t="shared" si="87"/>
        <v/>
      </c>
      <c r="Q371" s="60"/>
      <c r="R371" s="11">
        <f t="shared" si="76"/>
        <v>0</v>
      </c>
      <c r="S371" s="11">
        <f t="shared" si="78"/>
        <v>403.90958333333333</v>
      </c>
    </row>
    <row r="372" spans="1:19">
      <c r="B372" s="56" t="str">
        <f t="shared" si="79"/>
        <v/>
      </c>
      <c r="C372" s="57"/>
      <c r="D372" s="13" t="str">
        <f t="shared" si="80"/>
        <v/>
      </c>
      <c r="E372" s="58" t="str">
        <f t="shared" si="88"/>
        <v/>
      </c>
      <c r="F372" s="59"/>
      <c r="G372" s="58" t="str">
        <f t="shared" si="89"/>
        <v/>
      </c>
      <c r="H372" s="59"/>
      <c r="I372" s="14" t="str">
        <f t="shared" si="77"/>
        <v/>
      </c>
      <c r="J372" s="14" t="str">
        <f t="shared" si="81"/>
        <v/>
      </c>
      <c r="K372" s="29">
        <f t="shared" si="82"/>
        <v>0</v>
      </c>
      <c r="L372" s="29">
        <f t="shared" si="83"/>
        <v>0</v>
      </c>
      <c r="M372" s="29">
        <f t="shared" si="84"/>
        <v>0</v>
      </c>
      <c r="N372" s="29">
        <f t="shared" si="85"/>
        <v>0</v>
      </c>
      <c r="O372" s="11" t="e">
        <f t="shared" si="86"/>
        <v>#VALUE!</v>
      </c>
      <c r="P372" s="58" t="str">
        <f t="shared" si="87"/>
        <v/>
      </c>
      <c r="Q372" s="60"/>
      <c r="R372" s="11">
        <f t="shared" si="76"/>
        <v>0</v>
      </c>
      <c r="S372" s="11">
        <f t="shared" si="78"/>
        <v>403.90958333333333</v>
      </c>
    </row>
    <row r="373" spans="1:19">
      <c r="B373" s="56" t="str">
        <f t="shared" si="79"/>
        <v/>
      </c>
      <c r="C373" s="57"/>
      <c r="D373" s="13" t="str">
        <f t="shared" si="80"/>
        <v/>
      </c>
      <c r="E373" s="58" t="str">
        <f t="shared" si="88"/>
        <v/>
      </c>
      <c r="F373" s="59"/>
      <c r="G373" s="58" t="str">
        <f t="shared" si="89"/>
        <v/>
      </c>
      <c r="H373" s="59"/>
      <c r="I373" s="14" t="str">
        <f t="shared" si="77"/>
        <v/>
      </c>
      <c r="J373" s="14" t="str">
        <f t="shared" si="81"/>
        <v/>
      </c>
      <c r="K373" s="29">
        <f t="shared" si="82"/>
        <v>0</v>
      </c>
      <c r="L373" s="29">
        <f t="shared" si="83"/>
        <v>0</v>
      </c>
      <c r="M373" s="29">
        <f t="shared" si="84"/>
        <v>0</v>
      </c>
      <c r="N373" s="29">
        <f t="shared" si="85"/>
        <v>0</v>
      </c>
      <c r="O373" s="11" t="e">
        <f t="shared" si="86"/>
        <v>#VALUE!</v>
      </c>
      <c r="P373" s="58" t="str">
        <f t="shared" si="87"/>
        <v/>
      </c>
      <c r="Q373" s="60"/>
      <c r="R373" s="11">
        <f t="shared" si="76"/>
        <v>0</v>
      </c>
      <c r="S373" s="11">
        <f t="shared" si="78"/>
        <v>403.90958333333333</v>
      </c>
    </row>
    <row r="374" spans="1:19">
      <c r="B374" s="56" t="str">
        <f t="shared" si="79"/>
        <v/>
      </c>
      <c r="C374" s="57"/>
      <c r="D374" s="13" t="str">
        <f t="shared" si="80"/>
        <v/>
      </c>
      <c r="E374" s="58" t="str">
        <f t="shared" si="88"/>
        <v/>
      </c>
      <c r="F374" s="59"/>
      <c r="G374" s="58" t="str">
        <f t="shared" si="89"/>
        <v/>
      </c>
      <c r="H374" s="59"/>
      <c r="I374" s="14" t="str">
        <f t="shared" si="77"/>
        <v/>
      </c>
      <c r="J374" s="14" t="str">
        <f t="shared" si="81"/>
        <v/>
      </c>
      <c r="K374" s="29">
        <f t="shared" si="82"/>
        <v>0</v>
      </c>
      <c r="L374" s="29">
        <f t="shared" si="83"/>
        <v>0</v>
      </c>
      <c r="M374" s="29">
        <f t="shared" si="84"/>
        <v>0</v>
      </c>
      <c r="N374" s="29">
        <f t="shared" si="85"/>
        <v>0</v>
      </c>
      <c r="O374" s="11" t="e">
        <f t="shared" si="86"/>
        <v>#VALUE!</v>
      </c>
      <c r="P374" s="58" t="str">
        <f t="shared" si="87"/>
        <v/>
      </c>
      <c r="Q374" s="60"/>
      <c r="R374" s="11">
        <f t="shared" si="76"/>
        <v>0</v>
      </c>
      <c r="S374" s="11">
        <f t="shared" si="78"/>
        <v>403.90958333333333</v>
      </c>
    </row>
    <row r="375" spans="1:19">
      <c r="B375" s="56" t="str">
        <f t="shared" si="79"/>
        <v/>
      </c>
      <c r="C375" s="57"/>
      <c r="D375" s="13" t="str">
        <f t="shared" si="80"/>
        <v/>
      </c>
      <c r="E375" s="58" t="str">
        <f t="shared" si="88"/>
        <v/>
      </c>
      <c r="F375" s="59"/>
      <c r="G375" s="58" t="str">
        <f t="shared" si="89"/>
        <v/>
      </c>
      <c r="H375" s="59"/>
      <c r="I375" s="14" t="str">
        <f t="shared" si="77"/>
        <v/>
      </c>
      <c r="J375" s="14" t="str">
        <f t="shared" si="81"/>
        <v/>
      </c>
      <c r="K375" s="29">
        <f t="shared" si="82"/>
        <v>0</v>
      </c>
      <c r="L375" s="29">
        <f t="shared" si="83"/>
        <v>0</v>
      </c>
      <c r="M375" s="29">
        <f t="shared" si="84"/>
        <v>0</v>
      </c>
      <c r="N375" s="29">
        <f t="shared" si="85"/>
        <v>0</v>
      </c>
      <c r="O375" s="11" t="e">
        <f t="shared" si="86"/>
        <v>#VALUE!</v>
      </c>
      <c r="P375" s="58" t="str">
        <f t="shared" si="87"/>
        <v/>
      </c>
      <c r="Q375" s="60"/>
      <c r="R375" s="11">
        <f t="shared" si="76"/>
        <v>0</v>
      </c>
      <c r="S375" s="11">
        <f t="shared" si="78"/>
        <v>403.90958333333333</v>
      </c>
    </row>
    <row r="376" spans="1:19">
      <c r="B376" s="56" t="str">
        <f t="shared" si="79"/>
        <v/>
      </c>
      <c r="C376" s="57"/>
      <c r="D376" s="13" t="str">
        <f t="shared" si="80"/>
        <v/>
      </c>
      <c r="E376" s="58" t="str">
        <f t="shared" ref="E376:E405" si="90">IF($B376="","",$P375)</f>
        <v/>
      </c>
      <c r="F376" s="59"/>
      <c r="G376" s="58" t="str">
        <f t="shared" ref="G376:G405" si="91">IF($B376="","",IF($L$3&lt;E376*(1+$F$4/$F$6),$L$3,E376*(1+$F$4/$F$6) ))</f>
        <v/>
      </c>
      <c r="H376" s="59"/>
      <c r="I376" s="14" t="str">
        <f t="shared" si="77"/>
        <v/>
      </c>
      <c r="J376" s="14" t="str">
        <f t="shared" si="81"/>
        <v/>
      </c>
      <c r="K376" s="29">
        <f t="shared" si="82"/>
        <v>0</v>
      </c>
      <c r="L376" s="29">
        <f t="shared" si="83"/>
        <v>0</v>
      </c>
      <c r="M376" s="29">
        <f t="shared" si="84"/>
        <v>0</v>
      </c>
      <c r="N376" s="29">
        <f t="shared" si="85"/>
        <v>0</v>
      </c>
      <c r="O376" s="11" t="e">
        <f t="shared" si="86"/>
        <v>#VALUE!</v>
      </c>
      <c r="P376" s="58" t="str">
        <f t="shared" si="87"/>
        <v/>
      </c>
      <c r="Q376" s="60"/>
      <c r="R376" s="11">
        <f t="shared" si="76"/>
        <v>0</v>
      </c>
      <c r="S376" s="11">
        <f t="shared" si="78"/>
        <v>403.90958333333333</v>
      </c>
    </row>
    <row r="377" spans="1:19">
      <c r="B377" s="56" t="str">
        <f t="shared" si="79"/>
        <v/>
      </c>
      <c r="C377" s="57"/>
      <c r="D377" s="13" t="str">
        <f t="shared" si="80"/>
        <v/>
      </c>
      <c r="E377" s="58" t="str">
        <f t="shared" si="90"/>
        <v/>
      </c>
      <c r="F377" s="59"/>
      <c r="G377" s="58" t="str">
        <f t="shared" si="91"/>
        <v/>
      </c>
      <c r="H377" s="59"/>
      <c r="I377" s="14" t="str">
        <f t="shared" si="77"/>
        <v/>
      </c>
      <c r="J377" s="14" t="str">
        <f t="shared" si="81"/>
        <v/>
      </c>
      <c r="K377" s="29">
        <f t="shared" si="82"/>
        <v>0</v>
      </c>
      <c r="L377" s="29">
        <f t="shared" si="83"/>
        <v>0</v>
      </c>
      <c r="M377" s="29">
        <f t="shared" si="84"/>
        <v>0</v>
      </c>
      <c r="N377" s="29">
        <f t="shared" si="85"/>
        <v>0</v>
      </c>
      <c r="O377" s="11" t="e">
        <f t="shared" si="86"/>
        <v>#VALUE!</v>
      </c>
      <c r="P377" s="58" t="str">
        <f t="shared" si="87"/>
        <v/>
      </c>
      <c r="Q377" s="60"/>
      <c r="R377" s="11">
        <f t="shared" ref="R377:R440" si="92">K377+L377+M377</f>
        <v>0</v>
      </c>
      <c r="S377" s="11">
        <f t="shared" si="78"/>
        <v>403.90958333333333</v>
      </c>
    </row>
    <row r="378" spans="1:19">
      <c r="B378" s="56" t="str">
        <f t="shared" si="79"/>
        <v/>
      </c>
      <c r="C378" s="57"/>
      <c r="D378" s="13" t="str">
        <f t="shared" si="80"/>
        <v/>
      </c>
      <c r="E378" s="58" t="str">
        <f t="shared" si="90"/>
        <v/>
      </c>
      <c r="F378" s="59"/>
      <c r="G378" s="58" t="str">
        <f t="shared" si="91"/>
        <v/>
      </c>
      <c r="H378" s="59"/>
      <c r="I378" s="14" t="str">
        <f t="shared" si="77"/>
        <v/>
      </c>
      <c r="J378" s="14" t="str">
        <f t="shared" si="81"/>
        <v/>
      </c>
      <c r="K378" s="29">
        <f t="shared" si="82"/>
        <v>0</v>
      </c>
      <c r="L378" s="29">
        <f t="shared" si="83"/>
        <v>0</v>
      </c>
      <c r="M378" s="29">
        <f t="shared" si="84"/>
        <v>0</v>
      </c>
      <c r="N378" s="29">
        <f t="shared" si="85"/>
        <v>0</v>
      </c>
      <c r="O378" s="11" t="e">
        <f t="shared" si="86"/>
        <v>#VALUE!</v>
      </c>
      <c r="P378" s="58" t="str">
        <f t="shared" si="87"/>
        <v/>
      </c>
      <c r="Q378" s="60"/>
      <c r="R378" s="11">
        <f t="shared" si="92"/>
        <v>0</v>
      </c>
      <c r="S378" s="11">
        <f t="shared" si="78"/>
        <v>403.90958333333333</v>
      </c>
    </row>
    <row r="379" spans="1:19">
      <c r="B379" s="56" t="str">
        <f t="shared" si="79"/>
        <v/>
      </c>
      <c r="C379" s="57"/>
      <c r="D379" s="13" t="str">
        <f t="shared" si="80"/>
        <v/>
      </c>
      <c r="E379" s="58" t="str">
        <f t="shared" si="90"/>
        <v/>
      </c>
      <c r="F379" s="59"/>
      <c r="G379" s="58" t="str">
        <f t="shared" si="91"/>
        <v/>
      </c>
      <c r="H379" s="59"/>
      <c r="I379" s="14" t="str">
        <f t="shared" si="77"/>
        <v/>
      </c>
      <c r="J379" s="14" t="str">
        <f t="shared" si="81"/>
        <v/>
      </c>
      <c r="K379" s="29">
        <f t="shared" si="82"/>
        <v>0</v>
      </c>
      <c r="L379" s="29">
        <f t="shared" si="83"/>
        <v>0</v>
      </c>
      <c r="M379" s="29">
        <f t="shared" si="84"/>
        <v>0</v>
      </c>
      <c r="N379" s="29">
        <f t="shared" si="85"/>
        <v>0</v>
      </c>
      <c r="O379" s="11" t="e">
        <f t="shared" si="86"/>
        <v>#VALUE!</v>
      </c>
      <c r="P379" s="58" t="str">
        <f t="shared" si="87"/>
        <v/>
      </c>
      <c r="Q379" s="60"/>
      <c r="R379" s="11">
        <f t="shared" si="92"/>
        <v>0</v>
      </c>
      <c r="S379" s="11">
        <f t="shared" si="78"/>
        <v>403.90958333333333</v>
      </c>
    </row>
    <row r="380" spans="1:19">
      <c r="B380" s="56" t="str">
        <f t="shared" si="79"/>
        <v/>
      </c>
      <c r="C380" s="57"/>
      <c r="D380" s="13" t="str">
        <f t="shared" si="80"/>
        <v/>
      </c>
      <c r="E380" s="58" t="str">
        <f t="shared" si="90"/>
        <v/>
      </c>
      <c r="F380" s="59"/>
      <c r="G380" s="58" t="str">
        <f t="shared" si="91"/>
        <v/>
      </c>
      <c r="H380" s="59"/>
      <c r="I380" s="14" t="str">
        <f t="shared" si="77"/>
        <v/>
      </c>
      <c r="J380" s="14" t="str">
        <f t="shared" si="81"/>
        <v/>
      </c>
      <c r="K380" s="29">
        <f t="shared" si="82"/>
        <v>0</v>
      </c>
      <c r="L380" s="29">
        <f t="shared" si="83"/>
        <v>0</v>
      </c>
      <c r="M380" s="29">
        <f t="shared" si="84"/>
        <v>0</v>
      </c>
      <c r="N380" s="29">
        <f t="shared" si="85"/>
        <v>0</v>
      </c>
      <c r="O380" s="11" t="e">
        <f t="shared" si="86"/>
        <v>#VALUE!</v>
      </c>
      <c r="P380" s="58" t="str">
        <f t="shared" si="87"/>
        <v/>
      </c>
      <c r="Q380" s="60"/>
      <c r="R380" s="11">
        <f t="shared" si="92"/>
        <v>0</v>
      </c>
      <c r="S380" s="11">
        <f t="shared" si="78"/>
        <v>403.90958333333333</v>
      </c>
    </row>
    <row r="381" spans="1:19">
      <c r="B381" s="56" t="str">
        <f t="shared" si="79"/>
        <v/>
      </c>
      <c r="C381" s="57"/>
      <c r="D381" s="13" t="str">
        <f t="shared" si="80"/>
        <v/>
      </c>
      <c r="E381" s="58" t="str">
        <f t="shared" si="90"/>
        <v/>
      </c>
      <c r="F381" s="59"/>
      <c r="G381" s="58" t="str">
        <f t="shared" si="91"/>
        <v/>
      </c>
      <c r="H381" s="59"/>
      <c r="I381" s="14" t="str">
        <f t="shared" si="77"/>
        <v/>
      </c>
      <c r="J381" s="14" t="str">
        <f t="shared" si="81"/>
        <v/>
      </c>
      <c r="K381" s="29">
        <f t="shared" si="82"/>
        <v>0</v>
      </c>
      <c r="L381" s="29">
        <f t="shared" si="83"/>
        <v>0</v>
      </c>
      <c r="M381" s="29">
        <f t="shared" si="84"/>
        <v>0</v>
      </c>
      <c r="N381" s="29">
        <f t="shared" si="85"/>
        <v>0</v>
      </c>
      <c r="O381" s="11" t="e">
        <f t="shared" si="86"/>
        <v>#VALUE!</v>
      </c>
      <c r="P381" s="58" t="str">
        <f t="shared" si="87"/>
        <v/>
      </c>
      <c r="Q381" s="60"/>
      <c r="R381" s="11">
        <f t="shared" si="92"/>
        <v>0</v>
      </c>
      <c r="S381" s="11">
        <f t="shared" si="78"/>
        <v>403.90958333333333</v>
      </c>
    </row>
    <row r="382" spans="1:19">
      <c r="B382" s="56" t="str">
        <f t="shared" si="79"/>
        <v/>
      </c>
      <c r="C382" s="57"/>
      <c r="D382" s="13" t="str">
        <f t="shared" si="80"/>
        <v/>
      </c>
      <c r="E382" s="58" t="str">
        <f t="shared" si="90"/>
        <v/>
      </c>
      <c r="F382" s="59"/>
      <c r="G382" s="58" t="str">
        <f t="shared" si="91"/>
        <v/>
      </c>
      <c r="H382" s="59"/>
      <c r="I382" s="14" t="str">
        <f t="shared" si="77"/>
        <v/>
      </c>
      <c r="J382" s="14" t="str">
        <f t="shared" si="81"/>
        <v/>
      </c>
      <c r="K382" s="29">
        <f t="shared" si="82"/>
        <v>0</v>
      </c>
      <c r="L382" s="29">
        <f t="shared" si="83"/>
        <v>0</v>
      </c>
      <c r="M382" s="29">
        <f t="shared" si="84"/>
        <v>0</v>
      </c>
      <c r="N382" s="29">
        <f t="shared" si="85"/>
        <v>0</v>
      </c>
      <c r="O382" s="11" t="e">
        <f t="shared" si="86"/>
        <v>#VALUE!</v>
      </c>
      <c r="P382" s="58" t="str">
        <f t="shared" si="87"/>
        <v/>
      </c>
      <c r="Q382" s="60"/>
      <c r="R382" s="11">
        <f t="shared" si="92"/>
        <v>0</v>
      </c>
      <c r="S382" s="11">
        <f t="shared" si="78"/>
        <v>403.90958333333333</v>
      </c>
    </row>
    <row r="383" spans="1:19">
      <c r="B383" s="56" t="str">
        <f t="shared" si="79"/>
        <v/>
      </c>
      <c r="C383" s="57"/>
      <c r="D383" s="13" t="str">
        <f t="shared" si="80"/>
        <v/>
      </c>
      <c r="E383" s="58" t="str">
        <f t="shared" si="90"/>
        <v/>
      </c>
      <c r="F383" s="59"/>
      <c r="G383" s="58" t="str">
        <f t="shared" si="91"/>
        <v/>
      </c>
      <c r="H383" s="59"/>
      <c r="I383" s="14" t="str">
        <f t="shared" si="77"/>
        <v/>
      </c>
      <c r="J383" s="14" t="str">
        <f t="shared" si="81"/>
        <v/>
      </c>
      <c r="K383" s="29">
        <f t="shared" si="82"/>
        <v>0</v>
      </c>
      <c r="L383" s="29">
        <f t="shared" si="83"/>
        <v>0</v>
      </c>
      <c r="M383" s="29">
        <f t="shared" si="84"/>
        <v>0</v>
      </c>
      <c r="N383" s="29">
        <f t="shared" si="85"/>
        <v>0</v>
      </c>
      <c r="O383" s="11" t="e">
        <f t="shared" si="86"/>
        <v>#VALUE!</v>
      </c>
      <c r="P383" s="58" t="str">
        <f t="shared" si="87"/>
        <v/>
      </c>
      <c r="Q383" s="60"/>
      <c r="R383" s="11">
        <f t="shared" si="92"/>
        <v>0</v>
      </c>
      <c r="S383" s="11">
        <f t="shared" si="78"/>
        <v>403.90958333333333</v>
      </c>
    </row>
    <row r="384" spans="1:19">
      <c r="B384" s="56" t="str">
        <f t="shared" si="79"/>
        <v/>
      </c>
      <c r="C384" s="57"/>
      <c r="D384" s="13" t="str">
        <f t="shared" si="80"/>
        <v/>
      </c>
      <c r="E384" s="58" t="str">
        <f t="shared" si="90"/>
        <v/>
      </c>
      <c r="F384" s="59"/>
      <c r="G384" s="58" t="str">
        <f t="shared" si="91"/>
        <v/>
      </c>
      <c r="H384" s="59"/>
      <c r="I384" s="14" t="str">
        <f t="shared" si="77"/>
        <v/>
      </c>
      <c r="J384" s="14" t="str">
        <f t="shared" si="81"/>
        <v/>
      </c>
      <c r="K384" s="29">
        <f t="shared" si="82"/>
        <v>0</v>
      </c>
      <c r="L384" s="29">
        <f t="shared" si="83"/>
        <v>0</v>
      </c>
      <c r="M384" s="29">
        <f t="shared" si="84"/>
        <v>0</v>
      </c>
      <c r="N384" s="29">
        <f t="shared" si="85"/>
        <v>0</v>
      </c>
      <c r="O384" s="11" t="e">
        <f t="shared" si="86"/>
        <v>#VALUE!</v>
      </c>
      <c r="P384" s="58" t="str">
        <f t="shared" si="87"/>
        <v/>
      </c>
      <c r="Q384" s="60"/>
      <c r="R384" s="11">
        <f t="shared" si="92"/>
        <v>0</v>
      </c>
      <c r="S384" s="11">
        <f t="shared" si="78"/>
        <v>403.90958333333333</v>
      </c>
    </row>
    <row r="385" spans="2:19">
      <c r="B385" s="56" t="str">
        <f t="shared" si="79"/>
        <v/>
      </c>
      <c r="C385" s="57"/>
      <c r="D385" s="13" t="str">
        <f t="shared" si="80"/>
        <v/>
      </c>
      <c r="E385" s="58" t="str">
        <f t="shared" si="90"/>
        <v/>
      </c>
      <c r="F385" s="59"/>
      <c r="G385" s="58" t="str">
        <f t="shared" si="91"/>
        <v/>
      </c>
      <c r="H385" s="59"/>
      <c r="I385" s="14" t="str">
        <f t="shared" si="77"/>
        <v/>
      </c>
      <c r="J385" s="14" t="str">
        <f t="shared" si="81"/>
        <v/>
      </c>
      <c r="K385" s="29">
        <f t="shared" si="82"/>
        <v>0</v>
      </c>
      <c r="L385" s="29">
        <f t="shared" si="83"/>
        <v>0</v>
      </c>
      <c r="M385" s="29">
        <f t="shared" si="84"/>
        <v>0</v>
      </c>
      <c r="N385" s="29">
        <f t="shared" si="85"/>
        <v>0</v>
      </c>
      <c r="O385" s="11" t="e">
        <f t="shared" si="86"/>
        <v>#VALUE!</v>
      </c>
      <c r="P385" s="58" t="str">
        <f t="shared" si="87"/>
        <v/>
      </c>
      <c r="Q385" s="60"/>
      <c r="R385" s="11">
        <f t="shared" si="92"/>
        <v>0</v>
      </c>
      <c r="S385" s="11">
        <f t="shared" si="78"/>
        <v>403.90958333333333</v>
      </c>
    </row>
    <row r="386" spans="2:19">
      <c r="B386" s="56" t="str">
        <f t="shared" si="79"/>
        <v/>
      </c>
      <c r="C386" s="57"/>
      <c r="D386" s="13" t="str">
        <f t="shared" si="80"/>
        <v/>
      </c>
      <c r="E386" s="58" t="str">
        <f t="shared" si="90"/>
        <v/>
      </c>
      <c r="F386" s="59"/>
      <c r="G386" s="58" t="str">
        <f t="shared" si="91"/>
        <v/>
      </c>
      <c r="H386" s="59"/>
      <c r="I386" s="14" t="str">
        <f t="shared" si="77"/>
        <v/>
      </c>
      <c r="J386" s="14" t="str">
        <f t="shared" si="81"/>
        <v/>
      </c>
      <c r="K386" s="29">
        <f t="shared" si="82"/>
        <v>0</v>
      </c>
      <c r="L386" s="29">
        <f t="shared" si="83"/>
        <v>0</v>
      </c>
      <c r="M386" s="29">
        <f t="shared" si="84"/>
        <v>0</v>
      </c>
      <c r="N386" s="29">
        <f t="shared" si="85"/>
        <v>0</v>
      </c>
      <c r="O386" s="11" t="e">
        <f t="shared" si="86"/>
        <v>#VALUE!</v>
      </c>
      <c r="P386" s="58" t="str">
        <f t="shared" si="87"/>
        <v/>
      </c>
      <c r="Q386" s="60"/>
      <c r="R386" s="11">
        <f t="shared" si="92"/>
        <v>0</v>
      </c>
      <c r="S386" s="11">
        <f t="shared" si="78"/>
        <v>403.90958333333333</v>
      </c>
    </row>
    <row r="387" spans="2:19">
      <c r="B387" s="56" t="str">
        <f t="shared" si="79"/>
        <v/>
      </c>
      <c r="C387" s="57"/>
      <c r="D387" s="13" t="str">
        <f t="shared" si="80"/>
        <v/>
      </c>
      <c r="E387" s="58" t="str">
        <f t="shared" si="90"/>
        <v/>
      </c>
      <c r="F387" s="59"/>
      <c r="G387" s="58" t="str">
        <f t="shared" si="91"/>
        <v/>
      </c>
      <c r="H387" s="59"/>
      <c r="I387" s="14" t="str">
        <f t="shared" si="77"/>
        <v/>
      </c>
      <c r="J387" s="14" t="str">
        <f t="shared" si="81"/>
        <v/>
      </c>
      <c r="K387" s="29">
        <f t="shared" si="82"/>
        <v>0</v>
      </c>
      <c r="L387" s="29">
        <f t="shared" si="83"/>
        <v>0</v>
      </c>
      <c r="M387" s="29">
        <f t="shared" si="84"/>
        <v>0</v>
      </c>
      <c r="N387" s="29">
        <f t="shared" si="85"/>
        <v>0</v>
      </c>
      <c r="O387" s="11" t="e">
        <f t="shared" si="86"/>
        <v>#VALUE!</v>
      </c>
      <c r="P387" s="58" t="str">
        <f t="shared" si="87"/>
        <v/>
      </c>
      <c r="Q387" s="60"/>
      <c r="R387" s="11">
        <f t="shared" si="92"/>
        <v>0</v>
      </c>
      <c r="S387" s="11">
        <f t="shared" si="78"/>
        <v>403.90958333333333</v>
      </c>
    </row>
    <row r="388" spans="2:19">
      <c r="B388" s="56" t="str">
        <f t="shared" si="79"/>
        <v/>
      </c>
      <c r="C388" s="57"/>
      <c r="D388" s="13" t="str">
        <f t="shared" si="80"/>
        <v/>
      </c>
      <c r="E388" s="58" t="str">
        <f t="shared" si="90"/>
        <v/>
      </c>
      <c r="F388" s="59"/>
      <c r="G388" s="58" t="str">
        <f t="shared" si="91"/>
        <v/>
      </c>
      <c r="H388" s="59"/>
      <c r="I388" s="14" t="str">
        <f t="shared" si="77"/>
        <v/>
      </c>
      <c r="J388" s="14" t="str">
        <f t="shared" si="81"/>
        <v/>
      </c>
      <c r="K388" s="29">
        <f t="shared" si="82"/>
        <v>0</v>
      </c>
      <c r="L388" s="29">
        <f t="shared" si="83"/>
        <v>0</v>
      </c>
      <c r="M388" s="29">
        <f t="shared" si="84"/>
        <v>0</v>
      </c>
      <c r="N388" s="29">
        <f t="shared" si="85"/>
        <v>0</v>
      </c>
      <c r="O388" s="11" t="e">
        <f t="shared" si="86"/>
        <v>#VALUE!</v>
      </c>
      <c r="P388" s="58" t="str">
        <f t="shared" si="87"/>
        <v/>
      </c>
      <c r="Q388" s="60"/>
      <c r="R388" s="11">
        <f t="shared" si="92"/>
        <v>0</v>
      </c>
      <c r="S388" s="11">
        <f t="shared" si="78"/>
        <v>403.90958333333333</v>
      </c>
    </row>
    <row r="389" spans="2:19">
      <c r="B389" s="56" t="str">
        <f t="shared" si="79"/>
        <v/>
      </c>
      <c r="C389" s="57"/>
      <c r="D389" s="13" t="str">
        <f t="shared" si="80"/>
        <v/>
      </c>
      <c r="E389" s="58" t="str">
        <f t="shared" si="90"/>
        <v/>
      </c>
      <c r="F389" s="59"/>
      <c r="G389" s="58" t="str">
        <f t="shared" si="91"/>
        <v/>
      </c>
      <c r="H389" s="59"/>
      <c r="I389" s="14" t="str">
        <f t="shared" si="77"/>
        <v/>
      </c>
      <c r="J389" s="14" t="str">
        <f t="shared" si="81"/>
        <v/>
      </c>
      <c r="K389" s="29">
        <f t="shared" si="82"/>
        <v>0</v>
      </c>
      <c r="L389" s="29">
        <f t="shared" si="83"/>
        <v>0</v>
      </c>
      <c r="M389" s="29">
        <f t="shared" si="84"/>
        <v>0</v>
      </c>
      <c r="N389" s="29">
        <f t="shared" si="85"/>
        <v>0</v>
      </c>
      <c r="O389" s="11" t="e">
        <f t="shared" si="86"/>
        <v>#VALUE!</v>
      </c>
      <c r="P389" s="58" t="str">
        <f t="shared" si="87"/>
        <v/>
      </c>
      <c r="Q389" s="60"/>
      <c r="R389" s="11">
        <f t="shared" si="92"/>
        <v>0</v>
      </c>
      <c r="S389" s="11">
        <f t="shared" si="78"/>
        <v>403.90958333333333</v>
      </c>
    </row>
    <row r="390" spans="2:19">
      <c r="B390" s="56" t="str">
        <f t="shared" si="79"/>
        <v/>
      </c>
      <c r="C390" s="57"/>
      <c r="D390" s="13" t="str">
        <f t="shared" si="80"/>
        <v/>
      </c>
      <c r="E390" s="58" t="str">
        <f t="shared" si="90"/>
        <v/>
      </c>
      <c r="F390" s="59"/>
      <c r="G390" s="58" t="str">
        <f t="shared" si="91"/>
        <v/>
      </c>
      <c r="H390" s="59"/>
      <c r="I390" s="14" t="str">
        <f t="shared" si="77"/>
        <v/>
      </c>
      <c r="J390" s="14" t="str">
        <f t="shared" si="81"/>
        <v/>
      </c>
      <c r="K390" s="29">
        <f t="shared" si="82"/>
        <v>0</v>
      </c>
      <c r="L390" s="29">
        <f t="shared" si="83"/>
        <v>0</v>
      </c>
      <c r="M390" s="29">
        <f t="shared" si="84"/>
        <v>0</v>
      </c>
      <c r="N390" s="29">
        <f t="shared" si="85"/>
        <v>0</v>
      </c>
      <c r="O390" s="11" t="e">
        <f t="shared" si="86"/>
        <v>#VALUE!</v>
      </c>
      <c r="P390" s="58" t="str">
        <f t="shared" si="87"/>
        <v/>
      </c>
      <c r="Q390" s="60"/>
      <c r="R390" s="11">
        <f t="shared" si="92"/>
        <v>0</v>
      </c>
      <c r="S390" s="11">
        <f t="shared" si="78"/>
        <v>403.90958333333333</v>
      </c>
    </row>
    <row r="391" spans="2:19">
      <c r="B391" s="56" t="str">
        <f t="shared" si="79"/>
        <v/>
      </c>
      <c r="C391" s="57"/>
      <c r="D391" s="13" t="str">
        <f t="shared" si="80"/>
        <v/>
      </c>
      <c r="E391" s="58" t="str">
        <f t="shared" si="90"/>
        <v/>
      </c>
      <c r="F391" s="59"/>
      <c r="G391" s="58" t="str">
        <f t="shared" si="91"/>
        <v/>
      </c>
      <c r="H391" s="59"/>
      <c r="I391" s="14" t="str">
        <f t="shared" si="77"/>
        <v/>
      </c>
      <c r="J391" s="14" t="str">
        <f t="shared" si="81"/>
        <v/>
      </c>
      <c r="K391" s="29">
        <f t="shared" si="82"/>
        <v>0</v>
      </c>
      <c r="L391" s="29">
        <f t="shared" si="83"/>
        <v>0</v>
      </c>
      <c r="M391" s="29">
        <f t="shared" si="84"/>
        <v>0</v>
      </c>
      <c r="N391" s="29">
        <f t="shared" si="85"/>
        <v>0</v>
      </c>
      <c r="O391" s="11" t="e">
        <f t="shared" si="86"/>
        <v>#VALUE!</v>
      </c>
      <c r="P391" s="58" t="str">
        <f t="shared" si="87"/>
        <v/>
      </c>
      <c r="Q391" s="60"/>
      <c r="R391" s="11">
        <f t="shared" si="92"/>
        <v>0</v>
      </c>
      <c r="S391" s="11">
        <f t="shared" si="78"/>
        <v>403.90958333333333</v>
      </c>
    </row>
    <row r="392" spans="2:19">
      <c r="B392" s="56" t="str">
        <f t="shared" si="79"/>
        <v/>
      </c>
      <c r="C392" s="57"/>
      <c r="D392" s="13" t="str">
        <f t="shared" si="80"/>
        <v/>
      </c>
      <c r="E392" s="58" t="str">
        <f t="shared" si="90"/>
        <v/>
      </c>
      <c r="F392" s="59"/>
      <c r="G392" s="58" t="str">
        <f t="shared" si="91"/>
        <v/>
      </c>
      <c r="H392" s="59"/>
      <c r="I392" s="14" t="str">
        <f t="shared" si="77"/>
        <v/>
      </c>
      <c r="J392" s="14" t="str">
        <f t="shared" si="81"/>
        <v/>
      </c>
      <c r="K392" s="29">
        <f t="shared" si="82"/>
        <v>0</v>
      </c>
      <c r="L392" s="29">
        <f t="shared" si="83"/>
        <v>0</v>
      </c>
      <c r="M392" s="29">
        <f t="shared" si="84"/>
        <v>0</v>
      </c>
      <c r="N392" s="29">
        <f t="shared" si="85"/>
        <v>0</v>
      </c>
      <c r="O392" s="11" t="e">
        <f t="shared" si="86"/>
        <v>#VALUE!</v>
      </c>
      <c r="P392" s="58" t="str">
        <f t="shared" si="87"/>
        <v/>
      </c>
      <c r="Q392" s="60"/>
      <c r="R392" s="11">
        <f t="shared" si="92"/>
        <v>0</v>
      </c>
      <c r="S392" s="11">
        <f t="shared" si="78"/>
        <v>403.90958333333333</v>
      </c>
    </row>
    <row r="393" spans="2:19">
      <c r="B393" s="56" t="str">
        <f t="shared" si="79"/>
        <v/>
      </c>
      <c r="C393" s="57"/>
      <c r="D393" s="13" t="str">
        <f t="shared" si="80"/>
        <v/>
      </c>
      <c r="E393" s="58" t="str">
        <f t="shared" si="90"/>
        <v/>
      </c>
      <c r="F393" s="59"/>
      <c r="G393" s="58" t="str">
        <f t="shared" si="91"/>
        <v/>
      </c>
      <c r="H393" s="59"/>
      <c r="I393" s="14" t="str">
        <f t="shared" si="77"/>
        <v/>
      </c>
      <c r="J393" s="14" t="str">
        <f t="shared" si="81"/>
        <v/>
      </c>
      <c r="K393" s="29">
        <f t="shared" si="82"/>
        <v>0</v>
      </c>
      <c r="L393" s="29">
        <f t="shared" si="83"/>
        <v>0</v>
      </c>
      <c r="M393" s="29">
        <f t="shared" si="84"/>
        <v>0</v>
      </c>
      <c r="N393" s="29">
        <f t="shared" si="85"/>
        <v>0</v>
      </c>
      <c r="O393" s="11" t="e">
        <f t="shared" si="86"/>
        <v>#VALUE!</v>
      </c>
      <c r="P393" s="58" t="str">
        <f t="shared" si="87"/>
        <v/>
      </c>
      <c r="Q393" s="60"/>
      <c r="R393" s="11">
        <f t="shared" si="92"/>
        <v>0</v>
      </c>
      <c r="S393" s="11">
        <f t="shared" si="78"/>
        <v>403.90958333333333</v>
      </c>
    </row>
    <row r="394" spans="2:19">
      <c r="B394" s="56" t="str">
        <f t="shared" si="79"/>
        <v/>
      </c>
      <c r="C394" s="57"/>
      <c r="D394" s="13" t="str">
        <f t="shared" si="80"/>
        <v/>
      </c>
      <c r="E394" s="58" t="str">
        <f t="shared" si="90"/>
        <v/>
      </c>
      <c r="F394" s="59"/>
      <c r="G394" s="58" t="str">
        <f t="shared" si="91"/>
        <v/>
      </c>
      <c r="H394" s="59"/>
      <c r="I394" s="14" t="str">
        <f t="shared" ref="I394:I457" si="93">IF($B394="","",$G394-$J394)</f>
        <v/>
      </c>
      <c r="J394" s="14" t="str">
        <f t="shared" si="81"/>
        <v/>
      </c>
      <c r="K394" s="29">
        <f t="shared" si="82"/>
        <v>0</v>
      </c>
      <c r="L394" s="29">
        <f t="shared" si="83"/>
        <v>0</v>
      </c>
      <c r="M394" s="29">
        <f t="shared" si="84"/>
        <v>0</v>
      </c>
      <c r="N394" s="29">
        <f t="shared" si="85"/>
        <v>0</v>
      </c>
      <c r="O394" s="11" t="e">
        <f t="shared" si="86"/>
        <v>#VALUE!</v>
      </c>
      <c r="P394" s="58" t="str">
        <f t="shared" si="87"/>
        <v/>
      </c>
      <c r="Q394" s="60"/>
      <c r="R394" s="11">
        <f t="shared" si="92"/>
        <v>0</v>
      </c>
      <c r="S394" s="11">
        <f t="shared" ref="S394:S457" si="94">$V$15</f>
        <v>403.90958333333333</v>
      </c>
    </row>
    <row r="395" spans="2:19">
      <c r="B395" s="56" t="str">
        <f t="shared" ref="B395:B458" si="95">IF($L$3="","",IF(ROW()&lt;=$L$4+9,ROW()-9,""))</f>
        <v/>
      </c>
      <c r="C395" s="57"/>
      <c r="D395" s="13" t="str">
        <f t="shared" ref="D395:D458" si="96">IF(OR($B395="",$F$7="",$P394=0),"",IF(INT(12*($B395-1)/$F$6) = 12*($B395-1)/$F$6, DATE(YEAR($F$7),MONTH($F$7)+CEILING(12*($B395-1)/$F$6,1),DAY($F$7)),DATE(YEAR($F$7),MONTH($F$7)+CEILING(12*($B395-1)/$F$6,1),DAY($F$7)-15)))</f>
        <v/>
      </c>
      <c r="E395" s="58" t="str">
        <f t="shared" si="90"/>
        <v/>
      </c>
      <c r="F395" s="59"/>
      <c r="G395" s="58" t="str">
        <f t="shared" si="91"/>
        <v/>
      </c>
      <c r="H395" s="59"/>
      <c r="I395" s="14" t="str">
        <f t="shared" si="93"/>
        <v/>
      </c>
      <c r="J395" s="14" t="str">
        <f t="shared" ref="J395:J458" si="97">IF($B395="","",$E395*$F$4/$F$6)</f>
        <v/>
      </c>
      <c r="K395" s="29">
        <f t="shared" ref="K395:K458" si="98">IF(D395&lt;&gt;"",$W$4*12/$F$6,0)</f>
        <v>0</v>
      </c>
      <c r="L395" s="29">
        <f t="shared" ref="L395:L458" si="99">IF(D395&lt;&gt;"",$X$4*12/$F$6,0)</f>
        <v>0</v>
      </c>
      <c r="M395" s="29">
        <f t="shared" ref="M395:M458" si="100">IF(D395&lt;&gt;"",$Y$4*12/$F$6,0)</f>
        <v>0</v>
      </c>
      <c r="N395" s="29">
        <f t="shared" ref="N395:N458" si="101">IF(D395&lt;&gt;"",$Z$4*12/$F$6,0)</f>
        <v>0</v>
      </c>
      <c r="O395" s="11" t="e">
        <f t="shared" ref="O395:O458" si="102">G395+(K395+L395+M395+N395)</f>
        <v>#VALUE!</v>
      </c>
      <c r="P395" s="58" t="str">
        <f t="shared" ref="P395:P458" si="103">IF($B395="","",IF($E395*(1+$F$4/$F$6)-$G395-$N395&lt;0,0,$E395*(1+$F$4/$F$6)-$G395-$N395))</f>
        <v/>
      </c>
      <c r="Q395" s="60"/>
      <c r="R395" s="11">
        <f t="shared" si="92"/>
        <v>0</v>
      </c>
      <c r="S395" s="11">
        <f t="shared" si="94"/>
        <v>403.90958333333333</v>
      </c>
    </row>
    <row r="396" spans="2:19">
      <c r="B396" s="56" t="str">
        <f t="shared" si="95"/>
        <v/>
      </c>
      <c r="C396" s="57"/>
      <c r="D396" s="13" t="str">
        <f t="shared" si="96"/>
        <v/>
      </c>
      <c r="E396" s="58" t="str">
        <f t="shared" si="90"/>
        <v/>
      </c>
      <c r="F396" s="59"/>
      <c r="G396" s="58" t="str">
        <f t="shared" si="91"/>
        <v/>
      </c>
      <c r="H396" s="59"/>
      <c r="I396" s="14" t="str">
        <f t="shared" si="93"/>
        <v/>
      </c>
      <c r="J396" s="14" t="str">
        <f t="shared" si="97"/>
        <v/>
      </c>
      <c r="K396" s="29">
        <f t="shared" si="98"/>
        <v>0</v>
      </c>
      <c r="L396" s="29">
        <f t="shared" si="99"/>
        <v>0</v>
      </c>
      <c r="M396" s="29">
        <f t="shared" si="100"/>
        <v>0</v>
      </c>
      <c r="N396" s="29">
        <f t="shared" si="101"/>
        <v>0</v>
      </c>
      <c r="O396" s="11" t="e">
        <f t="shared" si="102"/>
        <v>#VALUE!</v>
      </c>
      <c r="P396" s="58" t="str">
        <f t="shared" si="103"/>
        <v/>
      </c>
      <c r="Q396" s="60"/>
      <c r="R396" s="11">
        <f t="shared" si="92"/>
        <v>0</v>
      </c>
      <c r="S396" s="11">
        <f t="shared" si="94"/>
        <v>403.90958333333333</v>
      </c>
    </row>
    <row r="397" spans="2:19">
      <c r="B397" s="56" t="str">
        <f t="shared" si="95"/>
        <v/>
      </c>
      <c r="C397" s="57"/>
      <c r="D397" s="13" t="str">
        <f t="shared" si="96"/>
        <v/>
      </c>
      <c r="E397" s="58" t="str">
        <f t="shared" si="90"/>
        <v/>
      </c>
      <c r="F397" s="59"/>
      <c r="G397" s="58" t="str">
        <f t="shared" si="91"/>
        <v/>
      </c>
      <c r="H397" s="59"/>
      <c r="I397" s="14" t="str">
        <f t="shared" si="93"/>
        <v/>
      </c>
      <c r="J397" s="14" t="str">
        <f t="shared" si="97"/>
        <v/>
      </c>
      <c r="K397" s="29">
        <f t="shared" si="98"/>
        <v>0</v>
      </c>
      <c r="L397" s="29">
        <f t="shared" si="99"/>
        <v>0</v>
      </c>
      <c r="M397" s="29">
        <f t="shared" si="100"/>
        <v>0</v>
      </c>
      <c r="N397" s="29">
        <f t="shared" si="101"/>
        <v>0</v>
      </c>
      <c r="O397" s="11" t="e">
        <f t="shared" si="102"/>
        <v>#VALUE!</v>
      </c>
      <c r="P397" s="58" t="str">
        <f t="shared" si="103"/>
        <v/>
      </c>
      <c r="Q397" s="60"/>
      <c r="R397" s="11">
        <f t="shared" si="92"/>
        <v>0</v>
      </c>
      <c r="S397" s="11">
        <f t="shared" si="94"/>
        <v>403.90958333333333</v>
      </c>
    </row>
    <row r="398" spans="2:19">
      <c r="B398" s="56" t="str">
        <f t="shared" si="95"/>
        <v/>
      </c>
      <c r="C398" s="57"/>
      <c r="D398" s="13" t="str">
        <f t="shared" si="96"/>
        <v/>
      </c>
      <c r="E398" s="58" t="str">
        <f t="shared" si="90"/>
        <v/>
      </c>
      <c r="F398" s="59"/>
      <c r="G398" s="58" t="str">
        <f t="shared" si="91"/>
        <v/>
      </c>
      <c r="H398" s="59"/>
      <c r="I398" s="14" t="str">
        <f t="shared" si="93"/>
        <v/>
      </c>
      <c r="J398" s="14" t="str">
        <f t="shared" si="97"/>
        <v/>
      </c>
      <c r="K398" s="29">
        <f t="shared" si="98"/>
        <v>0</v>
      </c>
      <c r="L398" s="29">
        <f t="shared" si="99"/>
        <v>0</v>
      </c>
      <c r="M398" s="29">
        <f t="shared" si="100"/>
        <v>0</v>
      </c>
      <c r="N398" s="29">
        <f t="shared" si="101"/>
        <v>0</v>
      </c>
      <c r="O398" s="11" t="e">
        <f t="shared" si="102"/>
        <v>#VALUE!</v>
      </c>
      <c r="P398" s="58" t="str">
        <f t="shared" si="103"/>
        <v/>
      </c>
      <c r="Q398" s="60"/>
      <c r="R398" s="11">
        <f t="shared" si="92"/>
        <v>0</v>
      </c>
      <c r="S398" s="11">
        <f t="shared" si="94"/>
        <v>403.90958333333333</v>
      </c>
    </row>
    <row r="399" spans="2:19">
      <c r="B399" s="56" t="str">
        <f t="shared" si="95"/>
        <v/>
      </c>
      <c r="C399" s="57"/>
      <c r="D399" s="13" t="str">
        <f t="shared" si="96"/>
        <v/>
      </c>
      <c r="E399" s="58" t="str">
        <f t="shared" si="90"/>
        <v/>
      </c>
      <c r="F399" s="59"/>
      <c r="G399" s="58" t="str">
        <f t="shared" si="91"/>
        <v/>
      </c>
      <c r="H399" s="59"/>
      <c r="I399" s="14" t="str">
        <f t="shared" si="93"/>
        <v/>
      </c>
      <c r="J399" s="14" t="str">
        <f t="shared" si="97"/>
        <v/>
      </c>
      <c r="K399" s="29">
        <f t="shared" si="98"/>
        <v>0</v>
      </c>
      <c r="L399" s="29">
        <f t="shared" si="99"/>
        <v>0</v>
      </c>
      <c r="M399" s="29">
        <f t="shared" si="100"/>
        <v>0</v>
      </c>
      <c r="N399" s="29">
        <f t="shared" si="101"/>
        <v>0</v>
      </c>
      <c r="O399" s="11" t="e">
        <f t="shared" si="102"/>
        <v>#VALUE!</v>
      </c>
      <c r="P399" s="58" t="str">
        <f t="shared" si="103"/>
        <v/>
      </c>
      <c r="Q399" s="60"/>
      <c r="R399" s="11">
        <f t="shared" si="92"/>
        <v>0</v>
      </c>
      <c r="S399" s="11">
        <f t="shared" si="94"/>
        <v>403.90958333333333</v>
      </c>
    </row>
    <row r="400" spans="2:19">
      <c r="B400" s="56" t="str">
        <f t="shared" si="95"/>
        <v/>
      </c>
      <c r="C400" s="57"/>
      <c r="D400" s="13" t="str">
        <f t="shared" si="96"/>
        <v/>
      </c>
      <c r="E400" s="58" t="str">
        <f t="shared" si="90"/>
        <v/>
      </c>
      <c r="F400" s="59"/>
      <c r="G400" s="58" t="str">
        <f t="shared" si="91"/>
        <v/>
      </c>
      <c r="H400" s="59"/>
      <c r="I400" s="14" t="str">
        <f t="shared" si="93"/>
        <v/>
      </c>
      <c r="J400" s="14" t="str">
        <f t="shared" si="97"/>
        <v/>
      </c>
      <c r="K400" s="29">
        <f t="shared" si="98"/>
        <v>0</v>
      </c>
      <c r="L400" s="29">
        <f t="shared" si="99"/>
        <v>0</v>
      </c>
      <c r="M400" s="29">
        <f t="shared" si="100"/>
        <v>0</v>
      </c>
      <c r="N400" s="29">
        <f t="shared" si="101"/>
        <v>0</v>
      </c>
      <c r="O400" s="11" t="e">
        <f t="shared" si="102"/>
        <v>#VALUE!</v>
      </c>
      <c r="P400" s="58" t="str">
        <f t="shared" si="103"/>
        <v/>
      </c>
      <c r="Q400" s="60"/>
      <c r="R400" s="11">
        <f t="shared" si="92"/>
        <v>0</v>
      </c>
      <c r="S400" s="11">
        <f t="shared" si="94"/>
        <v>403.90958333333333</v>
      </c>
    </row>
    <row r="401" spans="2:19">
      <c r="B401" s="56" t="str">
        <f t="shared" si="95"/>
        <v/>
      </c>
      <c r="C401" s="57"/>
      <c r="D401" s="13" t="str">
        <f t="shared" si="96"/>
        <v/>
      </c>
      <c r="E401" s="58" t="str">
        <f t="shared" si="90"/>
        <v/>
      </c>
      <c r="F401" s="59"/>
      <c r="G401" s="58" t="str">
        <f t="shared" si="91"/>
        <v/>
      </c>
      <c r="H401" s="59"/>
      <c r="I401" s="14" t="str">
        <f t="shared" si="93"/>
        <v/>
      </c>
      <c r="J401" s="14" t="str">
        <f t="shared" si="97"/>
        <v/>
      </c>
      <c r="K401" s="29">
        <f t="shared" si="98"/>
        <v>0</v>
      </c>
      <c r="L401" s="29">
        <f t="shared" si="99"/>
        <v>0</v>
      </c>
      <c r="M401" s="29">
        <f t="shared" si="100"/>
        <v>0</v>
      </c>
      <c r="N401" s="29">
        <f t="shared" si="101"/>
        <v>0</v>
      </c>
      <c r="O401" s="11" t="e">
        <f t="shared" si="102"/>
        <v>#VALUE!</v>
      </c>
      <c r="P401" s="58" t="str">
        <f t="shared" si="103"/>
        <v/>
      </c>
      <c r="Q401" s="60"/>
      <c r="R401" s="11">
        <f t="shared" si="92"/>
        <v>0</v>
      </c>
      <c r="S401" s="11">
        <f t="shared" si="94"/>
        <v>403.90958333333333</v>
      </c>
    </row>
    <row r="402" spans="2:19">
      <c r="B402" s="56" t="str">
        <f t="shared" si="95"/>
        <v/>
      </c>
      <c r="C402" s="57"/>
      <c r="D402" s="13" t="str">
        <f t="shared" si="96"/>
        <v/>
      </c>
      <c r="E402" s="58" t="str">
        <f t="shared" si="90"/>
        <v/>
      </c>
      <c r="F402" s="59"/>
      <c r="G402" s="58" t="str">
        <f t="shared" si="91"/>
        <v/>
      </c>
      <c r="H402" s="59"/>
      <c r="I402" s="14" t="str">
        <f t="shared" si="93"/>
        <v/>
      </c>
      <c r="J402" s="14" t="str">
        <f t="shared" si="97"/>
        <v/>
      </c>
      <c r="K402" s="29">
        <f t="shared" si="98"/>
        <v>0</v>
      </c>
      <c r="L402" s="29">
        <f t="shared" si="99"/>
        <v>0</v>
      </c>
      <c r="M402" s="29">
        <f t="shared" si="100"/>
        <v>0</v>
      </c>
      <c r="N402" s="29">
        <f t="shared" si="101"/>
        <v>0</v>
      </c>
      <c r="O402" s="11" t="e">
        <f t="shared" si="102"/>
        <v>#VALUE!</v>
      </c>
      <c r="P402" s="58" t="str">
        <f t="shared" si="103"/>
        <v/>
      </c>
      <c r="Q402" s="60"/>
      <c r="R402" s="11">
        <f t="shared" si="92"/>
        <v>0</v>
      </c>
      <c r="S402" s="11">
        <f t="shared" si="94"/>
        <v>403.90958333333333</v>
      </c>
    </row>
    <row r="403" spans="2:19">
      <c r="B403" s="56" t="str">
        <f t="shared" si="95"/>
        <v/>
      </c>
      <c r="C403" s="57"/>
      <c r="D403" s="13" t="str">
        <f t="shared" si="96"/>
        <v/>
      </c>
      <c r="E403" s="58" t="str">
        <f t="shared" si="90"/>
        <v/>
      </c>
      <c r="F403" s="59"/>
      <c r="G403" s="58" t="str">
        <f t="shared" si="91"/>
        <v/>
      </c>
      <c r="H403" s="59"/>
      <c r="I403" s="14" t="str">
        <f t="shared" si="93"/>
        <v/>
      </c>
      <c r="J403" s="14" t="str">
        <f t="shared" si="97"/>
        <v/>
      </c>
      <c r="K403" s="29">
        <f t="shared" si="98"/>
        <v>0</v>
      </c>
      <c r="L403" s="29">
        <f t="shared" si="99"/>
        <v>0</v>
      </c>
      <c r="M403" s="29">
        <f t="shared" si="100"/>
        <v>0</v>
      </c>
      <c r="N403" s="29">
        <f t="shared" si="101"/>
        <v>0</v>
      </c>
      <c r="O403" s="11" t="e">
        <f t="shared" si="102"/>
        <v>#VALUE!</v>
      </c>
      <c r="P403" s="58" t="str">
        <f t="shared" si="103"/>
        <v/>
      </c>
      <c r="Q403" s="60"/>
      <c r="R403" s="11">
        <f t="shared" si="92"/>
        <v>0</v>
      </c>
      <c r="S403" s="11">
        <f t="shared" si="94"/>
        <v>403.90958333333333</v>
      </c>
    </row>
    <row r="404" spans="2:19">
      <c r="B404" s="56" t="str">
        <f t="shared" si="95"/>
        <v/>
      </c>
      <c r="C404" s="57"/>
      <c r="D404" s="13" t="str">
        <f t="shared" si="96"/>
        <v/>
      </c>
      <c r="E404" s="58" t="str">
        <f t="shared" si="90"/>
        <v/>
      </c>
      <c r="F404" s="59"/>
      <c r="G404" s="58" t="str">
        <f t="shared" si="91"/>
        <v/>
      </c>
      <c r="H404" s="59"/>
      <c r="I404" s="14" t="str">
        <f t="shared" si="93"/>
        <v/>
      </c>
      <c r="J404" s="14" t="str">
        <f t="shared" si="97"/>
        <v/>
      </c>
      <c r="K404" s="29">
        <f t="shared" si="98"/>
        <v>0</v>
      </c>
      <c r="L404" s="29">
        <f t="shared" si="99"/>
        <v>0</v>
      </c>
      <c r="M404" s="29">
        <f t="shared" si="100"/>
        <v>0</v>
      </c>
      <c r="N404" s="29">
        <f t="shared" si="101"/>
        <v>0</v>
      </c>
      <c r="O404" s="11" t="e">
        <f t="shared" si="102"/>
        <v>#VALUE!</v>
      </c>
      <c r="P404" s="58" t="str">
        <f t="shared" si="103"/>
        <v/>
      </c>
      <c r="Q404" s="60"/>
      <c r="R404" s="11">
        <f t="shared" si="92"/>
        <v>0</v>
      </c>
      <c r="S404" s="11">
        <f t="shared" si="94"/>
        <v>403.90958333333333</v>
      </c>
    </row>
    <row r="405" spans="2:19">
      <c r="B405" s="56" t="str">
        <f t="shared" si="95"/>
        <v/>
      </c>
      <c r="C405" s="57"/>
      <c r="D405" s="13" t="str">
        <f t="shared" si="96"/>
        <v/>
      </c>
      <c r="E405" s="58" t="str">
        <f t="shared" si="90"/>
        <v/>
      </c>
      <c r="F405" s="59"/>
      <c r="G405" s="58" t="str">
        <f t="shared" si="91"/>
        <v/>
      </c>
      <c r="H405" s="59"/>
      <c r="I405" s="14" t="str">
        <f t="shared" si="93"/>
        <v/>
      </c>
      <c r="J405" s="14" t="str">
        <f t="shared" si="97"/>
        <v/>
      </c>
      <c r="K405" s="29">
        <f t="shared" si="98"/>
        <v>0</v>
      </c>
      <c r="L405" s="29">
        <f t="shared" si="99"/>
        <v>0</v>
      </c>
      <c r="M405" s="29">
        <f t="shared" si="100"/>
        <v>0</v>
      </c>
      <c r="N405" s="29">
        <f t="shared" si="101"/>
        <v>0</v>
      </c>
      <c r="O405" s="11" t="e">
        <f t="shared" si="102"/>
        <v>#VALUE!</v>
      </c>
      <c r="P405" s="58" t="str">
        <f t="shared" si="103"/>
        <v/>
      </c>
      <c r="Q405" s="60"/>
      <c r="R405" s="11">
        <f t="shared" si="92"/>
        <v>0</v>
      </c>
      <c r="S405" s="11">
        <f t="shared" si="94"/>
        <v>403.90958333333333</v>
      </c>
    </row>
    <row r="406" spans="2:19">
      <c r="B406" s="56" t="str">
        <f t="shared" si="95"/>
        <v/>
      </c>
      <c r="C406" s="57"/>
      <c r="D406" s="13" t="str">
        <f t="shared" si="96"/>
        <v/>
      </c>
      <c r="E406" s="58" t="str">
        <f t="shared" ref="E406:E465" si="104">IF($B406="","",$P405)</f>
        <v/>
      </c>
      <c r="F406" s="59"/>
      <c r="G406" s="58" t="str">
        <f t="shared" ref="G406:G465" si="105">IF($B406="","",IF($L$3&lt;E406*(1+$F$4/$F$6),$L$3,E406*(1+$F$4/$F$6) ))</f>
        <v/>
      </c>
      <c r="H406" s="59"/>
      <c r="I406" s="14" t="str">
        <f t="shared" si="93"/>
        <v/>
      </c>
      <c r="J406" s="14" t="str">
        <f t="shared" si="97"/>
        <v/>
      </c>
      <c r="K406" s="29">
        <f t="shared" si="98"/>
        <v>0</v>
      </c>
      <c r="L406" s="29">
        <f t="shared" si="99"/>
        <v>0</v>
      </c>
      <c r="M406" s="29">
        <f t="shared" si="100"/>
        <v>0</v>
      </c>
      <c r="N406" s="29">
        <f t="shared" si="101"/>
        <v>0</v>
      </c>
      <c r="O406" s="11" t="e">
        <f t="shared" si="102"/>
        <v>#VALUE!</v>
      </c>
      <c r="P406" s="58" t="str">
        <f t="shared" si="103"/>
        <v/>
      </c>
      <c r="Q406" s="60"/>
      <c r="R406" s="11">
        <f t="shared" si="92"/>
        <v>0</v>
      </c>
      <c r="S406" s="11">
        <f t="shared" si="94"/>
        <v>403.90958333333333</v>
      </c>
    </row>
    <row r="407" spans="2:19">
      <c r="B407" s="56" t="str">
        <f t="shared" si="95"/>
        <v/>
      </c>
      <c r="C407" s="57"/>
      <c r="D407" s="13" t="str">
        <f t="shared" si="96"/>
        <v/>
      </c>
      <c r="E407" s="58" t="str">
        <f t="shared" si="104"/>
        <v/>
      </c>
      <c r="F407" s="59"/>
      <c r="G407" s="58" t="str">
        <f t="shared" si="105"/>
        <v/>
      </c>
      <c r="H407" s="59"/>
      <c r="I407" s="14" t="str">
        <f t="shared" si="93"/>
        <v/>
      </c>
      <c r="J407" s="14" t="str">
        <f t="shared" si="97"/>
        <v/>
      </c>
      <c r="K407" s="29">
        <f t="shared" si="98"/>
        <v>0</v>
      </c>
      <c r="L407" s="29">
        <f t="shared" si="99"/>
        <v>0</v>
      </c>
      <c r="M407" s="29">
        <f t="shared" si="100"/>
        <v>0</v>
      </c>
      <c r="N407" s="29">
        <f t="shared" si="101"/>
        <v>0</v>
      </c>
      <c r="O407" s="11" t="e">
        <f t="shared" si="102"/>
        <v>#VALUE!</v>
      </c>
      <c r="P407" s="58" t="str">
        <f t="shared" si="103"/>
        <v/>
      </c>
      <c r="Q407" s="60"/>
      <c r="R407" s="11">
        <f t="shared" si="92"/>
        <v>0</v>
      </c>
      <c r="S407" s="11">
        <f t="shared" si="94"/>
        <v>403.90958333333333</v>
      </c>
    </row>
    <row r="408" spans="2:19">
      <c r="B408" s="56" t="str">
        <f t="shared" si="95"/>
        <v/>
      </c>
      <c r="C408" s="57"/>
      <c r="D408" s="13" t="str">
        <f t="shared" si="96"/>
        <v/>
      </c>
      <c r="E408" s="58" t="str">
        <f t="shared" si="104"/>
        <v/>
      </c>
      <c r="F408" s="59"/>
      <c r="G408" s="58" t="str">
        <f t="shared" si="105"/>
        <v/>
      </c>
      <c r="H408" s="59"/>
      <c r="I408" s="14" t="str">
        <f t="shared" si="93"/>
        <v/>
      </c>
      <c r="J408" s="14" t="str">
        <f t="shared" si="97"/>
        <v/>
      </c>
      <c r="K408" s="29">
        <f t="shared" si="98"/>
        <v>0</v>
      </c>
      <c r="L408" s="29">
        <f t="shared" si="99"/>
        <v>0</v>
      </c>
      <c r="M408" s="29">
        <f t="shared" si="100"/>
        <v>0</v>
      </c>
      <c r="N408" s="29">
        <f t="shared" si="101"/>
        <v>0</v>
      </c>
      <c r="O408" s="11" t="e">
        <f t="shared" si="102"/>
        <v>#VALUE!</v>
      </c>
      <c r="P408" s="58" t="str">
        <f t="shared" si="103"/>
        <v/>
      </c>
      <c r="Q408" s="60"/>
      <c r="R408" s="11">
        <f t="shared" si="92"/>
        <v>0</v>
      </c>
      <c r="S408" s="11">
        <f t="shared" si="94"/>
        <v>403.90958333333333</v>
      </c>
    </row>
    <row r="409" spans="2:19">
      <c r="B409" s="56" t="str">
        <f t="shared" si="95"/>
        <v/>
      </c>
      <c r="C409" s="57"/>
      <c r="D409" s="13" t="str">
        <f t="shared" si="96"/>
        <v/>
      </c>
      <c r="E409" s="58" t="str">
        <f t="shared" si="104"/>
        <v/>
      </c>
      <c r="F409" s="59"/>
      <c r="G409" s="58" t="str">
        <f t="shared" si="105"/>
        <v/>
      </c>
      <c r="H409" s="59"/>
      <c r="I409" s="14" t="str">
        <f t="shared" si="93"/>
        <v/>
      </c>
      <c r="J409" s="14" t="str">
        <f t="shared" si="97"/>
        <v/>
      </c>
      <c r="K409" s="29">
        <f t="shared" si="98"/>
        <v>0</v>
      </c>
      <c r="L409" s="29">
        <f t="shared" si="99"/>
        <v>0</v>
      </c>
      <c r="M409" s="29">
        <f t="shared" si="100"/>
        <v>0</v>
      </c>
      <c r="N409" s="29">
        <f t="shared" si="101"/>
        <v>0</v>
      </c>
      <c r="O409" s="11" t="e">
        <f t="shared" si="102"/>
        <v>#VALUE!</v>
      </c>
      <c r="P409" s="58" t="str">
        <f t="shared" si="103"/>
        <v/>
      </c>
      <c r="Q409" s="60"/>
      <c r="R409" s="11">
        <f t="shared" si="92"/>
        <v>0</v>
      </c>
      <c r="S409" s="11">
        <f t="shared" si="94"/>
        <v>403.90958333333333</v>
      </c>
    </row>
    <row r="410" spans="2:19">
      <c r="B410" s="56" t="str">
        <f t="shared" si="95"/>
        <v/>
      </c>
      <c r="C410" s="57"/>
      <c r="D410" s="13" t="str">
        <f t="shared" si="96"/>
        <v/>
      </c>
      <c r="E410" s="58" t="str">
        <f t="shared" si="104"/>
        <v/>
      </c>
      <c r="F410" s="59"/>
      <c r="G410" s="58" t="str">
        <f t="shared" si="105"/>
        <v/>
      </c>
      <c r="H410" s="59"/>
      <c r="I410" s="14" t="str">
        <f t="shared" si="93"/>
        <v/>
      </c>
      <c r="J410" s="14" t="str">
        <f t="shared" si="97"/>
        <v/>
      </c>
      <c r="K410" s="29">
        <f t="shared" si="98"/>
        <v>0</v>
      </c>
      <c r="L410" s="29">
        <f t="shared" si="99"/>
        <v>0</v>
      </c>
      <c r="M410" s="29">
        <f t="shared" si="100"/>
        <v>0</v>
      </c>
      <c r="N410" s="29">
        <f t="shared" si="101"/>
        <v>0</v>
      </c>
      <c r="O410" s="11" t="e">
        <f t="shared" si="102"/>
        <v>#VALUE!</v>
      </c>
      <c r="P410" s="58" t="str">
        <f t="shared" si="103"/>
        <v/>
      </c>
      <c r="Q410" s="60"/>
      <c r="R410" s="11">
        <f t="shared" si="92"/>
        <v>0</v>
      </c>
      <c r="S410" s="11">
        <f t="shared" si="94"/>
        <v>403.90958333333333</v>
      </c>
    </row>
    <row r="411" spans="2:19">
      <c r="B411" s="56" t="str">
        <f t="shared" si="95"/>
        <v/>
      </c>
      <c r="C411" s="57"/>
      <c r="D411" s="13" t="str">
        <f t="shared" si="96"/>
        <v/>
      </c>
      <c r="E411" s="58" t="str">
        <f t="shared" si="104"/>
        <v/>
      </c>
      <c r="F411" s="59"/>
      <c r="G411" s="58" t="str">
        <f t="shared" si="105"/>
        <v/>
      </c>
      <c r="H411" s="59"/>
      <c r="I411" s="14" t="str">
        <f t="shared" si="93"/>
        <v/>
      </c>
      <c r="J411" s="14" t="str">
        <f t="shared" si="97"/>
        <v/>
      </c>
      <c r="K411" s="29">
        <f t="shared" si="98"/>
        <v>0</v>
      </c>
      <c r="L411" s="29">
        <f t="shared" si="99"/>
        <v>0</v>
      </c>
      <c r="M411" s="29">
        <f t="shared" si="100"/>
        <v>0</v>
      </c>
      <c r="N411" s="29">
        <f t="shared" si="101"/>
        <v>0</v>
      </c>
      <c r="O411" s="11" t="e">
        <f t="shared" si="102"/>
        <v>#VALUE!</v>
      </c>
      <c r="P411" s="58" t="str">
        <f t="shared" si="103"/>
        <v/>
      </c>
      <c r="Q411" s="60"/>
      <c r="R411" s="11">
        <f t="shared" si="92"/>
        <v>0</v>
      </c>
      <c r="S411" s="11">
        <f t="shared" si="94"/>
        <v>403.90958333333333</v>
      </c>
    </row>
    <row r="412" spans="2:19">
      <c r="B412" s="56" t="str">
        <f t="shared" si="95"/>
        <v/>
      </c>
      <c r="C412" s="57"/>
      <c r="D412" s="13" t="str">
        <f t="shared" si="96"/>
        <v/>
      </c>
      <c r="E412" s="58" t="str">
        <f t="shared" si="104"/>
        <v/>
      </c>
      <c r="F412" s="59"/>
      <c r="G412" s="58" t="str">
        <f t="shared" si="105"/>
        <v/>
      </c>
      <c r="H412" s="59"/>
      <c r="I412" s="14" t="str">
        <f t="shared" si="93"/>
        <v/>
      </c>
      <c r="J412" s="14" t="str">
        <f t="shared" si="97"/>
        <v/>
      </c>
      <c r="K412" s="29">
        <f t="shared" si="98"/>
        <v>0</v>
      </c>
      <c r="L412" s="29">
        <f t="shared" si="99"/>
        <v>0</v>
      </c>
      <c r="M412" s="29">
        <f t="shared" si="100"/>
        <v>0</v>
      </c>
      <c r="N412" s="29">
        <f t="shared" si="101"/>
        <v>0</v>
      </c>
      <c r="O412" s="11" t="e">
        <f t="shared" si="102"/>
        <v>#VALUE!</v>
      </c>
      <c r="P412" s="58" t="str">
        <f t="shared" si="103"/>
        <v/>
      </c>
      <c r="Q412" s="60"/>
      <c r="R412" s="11">
        <f t="shared" si="92"/>
        <v>0</v>
      </c>
      <c r="S412" s="11">
        <f t="shared" si="94"/>
        <v>403.90958333333333</v>
      </c>
    </row>
    <row r="413" spans="2:19">
      <c r="B413" s="56" t="str">
        <f t="shared" si="95"/>
        <v/>
      </c>
      <c r="C413" s="57"/>
      <c r="D413" s="13" t="str">
        <f t="shared" si="96"/>
        <v/>
      </c>
      <c r="E413" s="58" t="str">
        <f t="shared" si="104"/>
        <v/>
      </c>
      <c r="F413" s="59"/>
      <c r="G413" s="58" t="str">
        <f t="shared" si="105"/>
        <v/>
      </c>
      <c r="H413" s="59"/>
      <c r="I413" s="14" t="str">
        <f t="shared" si="93"/>
        <v/>
      </c>
      <c r="J413" s="14" t="str">
        <f t="shared" si="97"/>
        <v/>
      </c>
      <c r="K413" s="29">
        <f t="shared" si="98"/>
        <v>0</v>
      </c>
      <c r="L413" s="29">
        <f t="shared" si="99"/>
        <v>0</v>
      </c>
      <c r="M413" s="29">
        <f t="shared" si="100"/>
        <v>0</v>
      </c>
      <c r="N413" s="29">
        <f t="shared" si="101"/>
        <v>0</v>
      </c>
      <c r="O413" s="11" t="e">
        <f t="shared" si="102"/>
        <v>#VALUE!</v>
      </c>
      <c r="P413" s="58" t="str">
        <f t="shared" si="103"/>
        <v/>
      </c>
      <c r="Q413" s="60"/>
      <c r="R413" s="11">
        <f t="shared" si="92"/>
        <v>0</v>
      </c>
      <c r="S413" s="11">
        <f t="shared" si="94"/>
        <v>403.90958333333333</v>
      </c>
    </row>
    <row r="414" spans="2:19">
      <c r="B414" s="56" t="str">
        <f t="shared" si="95"/>
        <v/>
      </c>
      <c r="C414" s="57"/>
      <c r="D414" s="13" t="str">
        <f t="shared" si="96"/>
        <v/>
      </c>
      <c r="E414" s="58" t="str">
        <f t="shared" si="104"/>
        <v/>
      </c>
      <c r="F414" s="59"/>
      <c r="G414" s="58" t="str">
        <f t="shared" si="105"/>
        <v/>
      </c>
      <c r="H414" s="59"/>
      <c r="I414" s="14" t="str">
        <f t="shared" si="93"/>
        <v/>
      </c>
      <c r="J414" s="14" t="str">
        <f t="shared" si="97"/>
        <v/>
      </c>
      <c r="K414" s="29">
        <f t="shared" si="98"/>
        <v>0</v>
      </c>
      <c r="L414" s="29">
        <f t="shared" si="99"/>
        <v>0</v>
      </c>
      <c r="M414" s="29">
        <f t="shared" si="100"/>
        <v>0</v>
      </c>
      <c r="N414" s="29">
        <f t="shared" si="101"/>
        <v>0</v>
      </c>
      <c r="O414" s="11" t="e">
        <f t="shared" si="102"/>
        <v>#VALUE!</v>
      </c>
      <c r="P414" s="58" t="str">
        <f t="shared" si="103"/>
        <v/>
      </c>
      <c r="Q414" s="60"/>
      <c r="R414" s="11">
        <f t="shared" si="92"/>
        <v>0</v>
      </c>
      <c r="S414" s="11">
        <f t="shared" si="94"/>
        <v>403.90958333333333</v>
      </c>
    </row>
    <row r="415" spans="2:19">
      <c r="B415" s="56" t="str">
        <f t="shared" si="95"/>
        <v/>
      </c>
      <c r="C415" s="57"/>
      <c r="D415" s="13" t="str">
        <f t="shared" si="96"/>
        <v/>
      </c>
      <c r="E415" s="58" t="str">
        <f t="shared" si="104"/>
        <v/>
      </c>
      <c r="F415" s="59"/>
      <c r="G415" s="58" t="str">
        <f t="shared" si="105"/>
        <v/>
      </c>
      <c r="H415" s="59"/>
      <c r="I415" s="14" t="str">
        <f t="shared" si="93"/>
        <v/>
      </c>
      <c r="J415" s="14" t="str">
        <f t="shared" si="97"/>
        <v/>
      </c>
      <c r="K415" s="29">
        <f t="shared" si="98"/>
        <v>0</v>
      </c>
      <c r="L415" s="29">
        <f t="shared" si="99"/>
        <v>0</v>
      </c>
      <c r="M415" s="29">
        <f t="shared" si="100"/>
        <v>0</v>
      </c>
      <c r="N415" s="29">
        <f t="shared" si="101"/>
        <v>0</v>
      </c>
      <c r="O415" s="11" t="e">
        <f t="shared" si="102"/>
        <v>#VALUE!</v>
      </c>
      <c r="P415" s="58" t="str">
        <f t="shared" si="103"/>
        <v/>
      </c>
      <c r="Q415" s="60"/>
      <c r="R415" s="11">
        <f t="shared" si="92"/>
        <v>0</v>
      </c>
      <c r="S415" s="11">
        <f t="shared" si="94"/>
        <v>403.90958333333333</v>
      </c>
    </row>
    <row r="416" spans="2:19">
      <c r="B416" s="56" t="str">
        <f t="shared" si="95"/>
        <v/>
      </c>
      <c r="C416" s="57"/>
      <c r="D416" s="13" t="str">
        <f t="shared" si="96"/>
        <v/>
      </c>
      <c r="E416" s="58" t="str">
        <f t="shared" si="104"/>
        <v/>
      </c>
      <c r="F416" s="59"/>
      <c r="G416" s="58" t="str">
        <f t="shared" si="105"/>
        <v/>
      </c>
      <c r="H416" s="59"/>
      <c r="I416" s="14" t="str">
        <f t="shared" si="93"/>
        <v/>
      </c>
      <c r="J416" s="14" t="str">
        <f t="shared" si="97"/>
        <v/>
      </c>
      <c r="K416" s="29">
        <f t="shared" si="98"/>
        <v>0</v>
      </c>
      <c r="L416" s="29">
        <f t="shared" si="99"/>
        <v>0</v>
      </c>
      <c r="M416" s="29">
        <f t="shared" si="100"/>
        <v>0</v>
      </c>
      <c r="N416" s="29">
        <f t="shared" si="101"/>
        <v>0</v>
      </c>
      <c r="O416" s="11" t="e">
        <f t="shared" si="102"/>
        <v>#VALUE!</v>
      </c>
      <c r="P416" s="58" t="str">
        <f t="shared" si="103"/>
        <v/>
      </c>
      <c r="Q416" s="60"/>
      <c r="R416" s="11">
        <f t="shared" si="92"/>
        <v>0</v>
      </c>
      <c r="S416" s="11">
        <f t="shared" si="94"/>
        <v>403.90958333333333</v>
      </c>
    </row>
    <row r="417" spans="2:19">
      <c r="B417" s="56" t="str">
        <f t="shared" si="95"/>
        <v/>
      </c>
      <c r="C417" s="57"/>
      <c r="D417" s="13" t="str">
        <f t="shared" si="96"/>
        <v/>
      </c>
      <c r="E417" s="58" t="str">
        <f t="shared" si="104"/>
        <v/>
      </c>
      <c r="F417" s="59"/>
      <c r="G417" s="58" t="str">
        <f t="shared" si="105"/>
        <v/>
      </c>
      <c r="H417" s="59"/>
      <c r="I417" s="14" t="str">
        <f t="shared" si="93"/>
        <v/>
      </c>
      <c r="J417" s="14" t="str">
        <f t="shared" si="97"/>
        <v/>
      </c>
      <c r="K417" s="29">
        <f t="shared" si="98"/>
        <v>0</v>
      </c>
      <c r="L417" s="29">
        <f t="shared" si="99"/>
        <v>0</v>
      </c>
      <c r="M417" s="29">
        <f t="shared" si="100"/>
        <v>0</v>
      </c>
      <c r="N417" s="29">
        <f t="shared" si="101"/>
        <v>0</v>
      </c>
      <c r="O417" s="11" t="e">
        <f t="shared" si="102"/>
        <v>#VALUE!</v>
      </c>
      <c r="P417" s="58" t="str">
        <f t="shared" si="103"/>
        <v/>
      </c>
      <c r="Q417" s="60"/>
      <c r="R417" s="11">
        <f t="shared" si="92"/>
        <v>0</v>
      </c>
      <c r="S417" s="11">
        <f t="shared" si="94"/>
        <v>403.90958333333333</v>
      </c>
    </row>
    <row r="418" spans="2:19">
      <c r="B418" s="56" t="str">
        <f t="shared" si="95"/>
        <v/>
      </c>
      <c r="C418" s="57"/>
      <c r="D418" s="13" t="str">
        <f t="shared" si="96"/>
        <v/>
      </c>
      <c r="E418" s="58" t="str">
        <f t="shared" si="104"/>
        <v/>
      </c>
      <c r="F418" s="59"/>
      <c r="G418" s="58" t="str">
        <f t="shared" si="105"/>
        <v/>
      </c>
      <c r="H418" s="59"/>
      <c r="I418" s="14" t="str">
        <f t="shared" si="93"/>
        <v/>
      </c>
      <c r="J418" s="14" t="str">
        <f t="shared" si="97"/>
        <v/>
      </c>
      <c r="K418" s="29">
        <f t="shared" si="98"/>
        <v>0</v>
      </c>
      <c r="L418" s="29">
        <f t="shared" si="99"/>
        <v>0</v>
      </c>
      <c r="M418" s="29">
        <f t="shared" si="100"/>
        <v>0</v>
      </c>
      <c r="N418" s="29">
        <f t="shared" si="101"/>
        <v>0</v>
      </c>
      <c r="O418" s="11" t="e">
        <f t="shared" si="102"/>
        <v>#VALUE!</v>
      </c>
      <c r="P418" s="58" t="str">
        <f t="shared" si="103"/>
        <v/>
      </c>
      <c r="Q418" s="60"/>
      <c r="R418" s="11">
        <f t="shared" si="92"/>
        <v>0</v>
      </c>
      <c r="S418" s="11">
        <f t="shared" si="94"/>
        <v>403.90958333333333</v>
      </c>
    </row>
    <row r="419" spans="2:19">
      <c r="B419" s="56" t="str">
        <f t="shared" si="95"/>
        <v/>
      </c>
      <c r="C419" s="57"/>
      <c r="D419" s="13" t="str">
        <f t="shared" si="96"/>
        <v/>
      </c>
      <c r="E419" s="58" t="str">
        <f t="shared" si="104"/>
        <v/>
      </c>
      <c r="F419" s="59"/>
      <c r="G419" s="58" t="str">
        <f t="shared" si="105"/>
        <v/>
      </c>
      <c r="H419" s="59"/>
      <c r="I419" s="14" t="str">
        <f t="shared" si="93"/>
        <v/>
      </c>
      <c r="J419" s="14" t="str">
        <f t="shared" si="97"/>
        <v/>
      </c>
      <c r="K419" s="29">
        <f t="shared" si="98"/>
        <v>0</v>
      </c>
      <c r="L419" s="29">
        <f t="shared" si="99"/>
        <v>0</v>
      </c>
      <c r="M419" s="29">
        <f t="shared" si="100"/>
        <v>0</v>
      </c>
      <c r="N419" s="29">
        <f t="shared" si="101"/>
        <v>0</v>
      </c>
      <c r="O419" s="11" t="e">
        <f t="shared" si="102"/>
        <v>#VALUE!</v>
      </c>
      <c r="P419" s="58" t="str">
        <f t="shared" si="103"/>
        <v/>
      </c>
      <c r="Q419" s="60"/>
      <c r="R419" s="11">
        <f t="shared" si="92"/>
        <v>0</v>
      </c>
      <c r="S419" s="11">
        <f t="shared" si="94"/>
        <v>403.90958333333333</v>
      </c>
    </row>
    <row r="420" spans="2:19">
      <c r="B420" s="56" t="str">
        <f t="shared" si="95"/>
        <v/>
      </c>
      <c r="C420" s="57"/>
      <c r="D420" s="13" t="str">
        <f t="shared" si="96"/>
        <v/>
      </c>
      <c r="E420" s="58" t="str">
        <f t="shared" si="104"/>
        <v/>
      </c>
      <c r="F420" s="59"/>
      <c r="G420" s="58" t="str">
        <f t="shared" si="105"/>
        <v/>
      </c>
      <c r="H420" s="59"/>
      <c r="I420" s="14" t="str">
        <f t="shared" si="93"/>
        <v/>
      </c>
      <c r="J420" s="14" t="str">
        <f t="shared" si="97"/>
        <v/>
      </c>
      <c r="K420" s="29">
        <f t="shared" si="98"/>
        <v>0</v>
      </c>
      <c r="L420" s="29">
        <f t="shared" si="99"/>
        <v>0</v>
      </c>
      <c r="M420" s="29">
        <f t="shared" si="100"/>
        <v>0</v>
      </c>
      <c r="N420" s="29">
        <f t="shared" si="101"/>
        <v>0</v>
      </c>
      <c r="O420" s="11" t="e">
        <f t="shared" si="102"/>
        <v>#VALUE!</v>
      </c>
      <c r="P420" s="58" t="str">
        <f t="shared" si="103"/>
        <v/>
      </c>
      <c r="Q420" s="60"/>
      <c r="R420" s="11">
        <f t="shared" si="92"/>
        <v>0</v>
      </c>
      <c r="S420" s="11">
        <f t="shared" si="94"/>
        <v>403.90958333333333</v>
      </c>
    </row>
    <row r="421" spans="2:19">
      <c r="B421" s="56" t="str">
        <f t="shared" si="95"/>
        <v/>
      </c>
      <c r="C421" s="57"/>
      <c r="D421" s="13" t="str">
        <f t="shared" si="96"/>
        <v/>
      </c>
      <c r="E421" s="58" t="str">
        <f t="shared" si="104"/>
        <v/>
      </c>
      <c r="F421" s="59"/>
      <c r="G421" s="58" t="str">
        <f t="shared" si="105"/>
        <v/>
      </c>
      <c r="H421" s="59"/>
      <c r="I421" s="14" t="str">
        <f t="shared" si="93"/>
        <v/>
      </c>
      <c r="J421" s="14" t="str">
        <f t="shared" si="97"/>
        <v/>
      </c>
      <c r="K421" s="29">
        <f t="shared" si="98"/>
        <v>0</v>
      </c>
      <c r="L421" s="29">
        <f t="shared" si="99"/>
        <v>0</v>
      </c>
      <c r="M421" s="29">
        <f t="shared" si="100"/>
        <v>0</v>
      </c>
      <c r="N421" s="29">
        <f t="shared" si="101"/>
        <v>0</v>
      </c>
      <c r="O421" s="11" t="e">
        <f t="shared" si="102"/>
        <v>#VALUE!</v>
      </c>
      <c r="P421" s="58" t="str">
        <f t="shared" si="103"/>
        <v/>
      </c>
      <c r="Q421" s="60"/>
      <c r="R421" s="11">
        <f t="shared" si="92"/>
        <v>0</v>
      </c>
      <c r="S421" s="11">
        <f t="shared" si="94"/>
        <v>403.90958333333333</v>
      </c>
    </row>
    <row r="422" spans="2:19">
      <c r="B422" s="56" t="str">
        <f t="shared" si="95"/>
        <v/>
      </c>
      <c r="C422" s="57"/>
      <c r="D422" s="13" t="str">
        <f t="shared" si="96"/>
        <v/>
      </c>
      <c r="E422" s="58" t="str">
        <f t="shared" si="104"/>
        <v/>
      </c>
      <c r="F422" s="59"/>
      <c r="G422" s="58" t="str">
        <f t="shared" si="105"/>
        <v/>
      </c>
      <c r="H422" s="59"/>
      <c r="I422" s="14" t="str">
        <f t="shared" si="93"/>
        <v/>
      </c>
      <c r="J422" s="14" t="str">
        <f t="shared" si="97"/>
        <v/>
      </c>
      <c r="K422" s="29">
        <f t="shared" si="98"/>
        <v>0</v>
      </c>
      <c r="L422" s="29">
        <f t="shared" si="99"/>
        <v>0</v>
      </c>
      <c r="M422" s="29">
        <f t="shared" si="100"/>
        <v>0</v>
      </c>
      <c r="N422" s="29">
        <f t="shared" si="101"/>
        <v>0</v>
      </c>
      <c r="O422" s="11" t="e">
        <f t="shared" si="102"/>
        <v>#VALUE!</v>
      </c>
      <c r="P422" s="58" t="str">
        <f t="shared" si="103"/>
        <v/>
      </c>
      <c r="Q422" s="60"/>
      <c r="R422" s="11">
        <f t="shared" si="92"/>
        <v>0</v>
      </c>
      <c r="S422" s="11">
        <f t="shared" si="94"/>
        <v>403.90958333333333</v>
      </c>
    </row>
    <row r="423" spans="2:19">
      <c r="B423" s="56" t="str">
        <f t="shared" si="95"/>
        <v/>
      </c>
      <c r="C423" s="57"/>
      <c r="D423" s="13" t="str">
        <f t="shared" si="96"/>
        <v/>
      </c>
      <c r="E423" s="58" t="str">
        <f t="shared" si="104"/>
        <v/>
      </c>
      <c r="F423" s="59"/>
      <c r="G423" s="58" t="str">
        <f t="shared" si="105"/>
        <v/>
      </c>
      <c r="H423" s="59"/>
      <c r="I423" s="14" t="str">
        <f t="shared" si="93"/>
        <v/>
      </c>
      <c r="J423" s="14" t="str">
        <f t="shared" si="97"/>
        <v/>
      </c>
      <c r="K423" s="29">
        <f t="shared" si="98"/>
        <v>0</v>
      </c>
      <c r="L423" s="29">
        <f t="shared" si="99"/>
        <v>0</v>
      </c>
      <c r="M423" s="29">
        <f t="shared" si="100"/>
        <v>0</v>
      </c>
      <c r="N423" s="29">
        <f t="shared" si="101"/>
        <v>0</v>
      </c>
      <c r="O423" s="11" t="e">
        <f t="shared" si="102"/>
        <v>#VALUE!</v>
      </c>
      <c r="P423" s="58" t="str">
        <f t="shared" si="103"/>
        <v/>
      </c>
      <c r="Q423" s="60"/>
      <c r="R423" s="11">
        <f t="shared" si="92"/>
        <v>0</v>
      </c>
      <c r="S423" s="11">
        <f t="shared" si="94"/>
        <v>403.90958333333333</v>
      </c>
    </row>
    <row r="424" spans="2:19">
      <c r="B424" s="56" t="str">
        <f t="shared" si="95"/>
        <v/>
      </c>
      <c r="C424" s="57"/>
      <c r="D424" s="13" t="str">
        <f t="shared" si="96"/>
        <v/>
      </c>
      <c r="E424" s="58" t="str">
        <f t="shared" si="104"/>
        <v/>
      </c>
      <c r="F424" s="59"/>
      <c r="G424" s="58" t="str">
        <f t="shared" si="105"/>
        <v/>
      </c>
      <c r="H424" s="59"/>
      <c r="I424" s="14" t="str">
        <f t="shared" si="93"/>
        <v/>
      </c>
      <c r="J424" s="14" t="str">
        <f t="shared" si="97"/>
        <v/>
      </c>
      <c r="K424" s="29">
        <f t="shared" si="98"/>
        <v>0</v>
      </c>
      <c r="L424" s="29">
        <f t="shared" si="99"/>
        <v>0</v>
      </c>
      <c r="M424" s="29">
        <f t="shared" si="100"/>
        <v>0</v>
      </c>
      <c r="N424" s="29">
        <f t="shared" si="101"/>
        <v>0</v>
      </c>
      <c r="O424" s="11" t="e">
        <f t="shared" si="102"/>
        <v>#VALUE!</v>
      </c>
      <c r="P424" s="58" t="str">
        <f t="shared" si="103"/>
        <v/>
      </c>
      <c r="Q424" s="60"/>
      <c r="R424" s="11">
        <f t="shared" si="92"/>
        <v>0</v>
      </c>
      <c r="S424" s="11">
        <f t="shared" si="94"/>
        <v>403.90958333333333</v>
      </c>
    </row>
    <row r="425" spans="2:19">
      <c r="B425" s="56" t="str">
        <f t="shared" si="95"/>
        <v/>
      </c>
      <c r="C425" s="57"/>
      <c r="D425" s="13" t="str">
        <f t="shared" si="96"/>
        <v/>
      </c>
      <c r="E425" s="58" t="str">
        <f t="shared" si="104"/>
        <v/>
      </c>
      <c r="F425" s="59"/>
      <c r="G425" s="58" t="str">
        <f t="shared" si="105"/>
        <v/>
      </c>
      <c r="H425" s="59"/>
      <c r="I425" s="14" t="str">
        <f t="shared" si="93"/>
        <v/>
      </c>
      <c r="J425" s="14" t="str">
        <f t="shared" si="97"/>
        <v/>
      </c>
      <c r="K425" s="29">
        <f t="shared" si="98"/>
        <v>0</v>
      </c>
      <c r="L425" s="29">
        <f t="shared" si="99"/>
        <v>0</v>
      </c>
      <c r="M425" s="29">
        <f t="shared" si="100"/>
        <v>0</v>
      </c>
      <c r="N425" s="29">
        <f t="shared" si="101"/>
        <v>0</v>
      </c>
      <c r="O425" s="11" t="e">
        <f t="shared" si="102"/>
        <v>#VALUE!</v>
      </c>
      <c r="P425" s="58" t="str">
        <f t="shared" si="103"/>
        <v/>
      </c>
      <c r="Q425" s="60"/>
      <c r="R425" s="11">
        <f t="shared" si="92"/>
        <v>0</v>
      </c>
      <c r="S425" s="11">
        <f t="shared" si="94"/>
        <v>403.90958333333333</v>
      </c>
    </row>
    <row r="426" spans="2:19">
      <c r="B426" s="56" t="str">
        <f t="shared" si="95"/>
        <v/>
      </c>
      <c r="C426" s="57"/>
      <c r="D426" s="13" t="str">
        <f t="shared" si="96"/>
        <v/>
      </c>
      <c r="E426" s="58" t="str">
        <f t="shared" si="104"/>
        <v/>
      </c>
      <c r="F426" s="59"/>
      <c r="G426" s="58" t="str">
        <f t="shared" si="105"/>
        <v/>
      </c>
      <c r="H426" s="59"/>
      <c r="I426" s="14" t="str">
        <f t="shared" si="93"/>
        <v/>
      </c>
      <c r="J426" s="14" t="str">
        <f t="shared" si="97"/>
        <v/>
      </c>
      <c r="K426" s="29">
        <f t="shared" si="98"/>
        <v>0</v>
      </c>
      <c r="L426" s="29">
        <f t="shared" si="99"/>
        <v>0</v>
      </c>
      <c r="M426" s="29">
        <f t="shared" si="100"/>
        <v>0</v>
      </c>
      <c r="N426" s="29">
        <f t="shared" si="101"/>
        <v>0</v>
      </c>
      <c r="O426" s="11" t="e">
        <f t="shared" si="102"/>
        <v>#VALUE!</v>
      </c>
      <c r="P426" s="58" t="str">
        <f t="shared" si="103"/>
        <v/>
      </c>
      <c r="Q426" s="60"/>
      <c r="R426" s="11">
        <f t="shared" si="92"/>
        <v>0</v>
      </c>
      <c r="S426" s="11">
        <f t="shared" si="94"/>
        <v>403.90958333333333</v>
      </c>
    </row>
    <row r="427" spans="2:19">
      <c r="B427" s="56" t="str">
        <f t="shared" si="95"/>
        <v/>
      </c>
      <c r="C427" s="57"/>
      <c r="D427" s="13" t="str">
        <f t="shared" si="96"/>
        <v/>
      </c>
      <c r="E427" s="58" t="str">
        <f t="shared" si="104"/>
        <v/>
      </c>
      <c r="F427" s="59"/>
      <c r="G427" s="58" t="str">
        <f t="shared" si="105"/>
        <v/>
      </c>
      <c r="H427" s="59"/>
      <c r="I427" s="14" t="str">
        <f t="shared" si="93"/>
        <v/>
      </c>
      <c r="J427" s="14" t="str">
        <f t="shared" si="97"/>
        <v/>
      </c>
      <c r="K427" s="29">
        <f t="shared" si="98"/>
        <v>0</v>
      </c>
      <c r="L427" s="29">
        <f t="shared" si="99"/>
        <v>0</v>
      </c>
      <c r="M427" s="29">
        <f t="shared" si="100"/>
        <v>0</v>
      </c>
      <c r="N427" s="29">
        <f t="shared" si="101"/>
        <v>0</v>
      </c>
      <c r="O427" s="11" t="e">
        <f t="shared" si="102"/>
        <v>#VALUE!</v>
      </c>
      <c r="P427" s="58" t="str">
        <f t="shared" si="103"/>
        <v/>
      </c>
      <c r="Q427" s="60"/>
      <c r="R427" s="11">
        <f t="shared" si="92"/>
        <v>0</v>
      </c>
      <c r="S427" s="11">
        <f t="shared" si="94"/>
        <v>403.90958333333333</v>
      </c>
    </row>
    <row r="428" spans="2:19">
      <c r="B428" s="56" t="str">
        <f t="shared" si="95"/>
        <v/>
      </c>
      <c r="C428" s="57"/>
      <c r="D428" s="13" t="str">
        <f t="shared" si="96"/>
        <v/>
      </c>
      <c r="E428" s="58" t="str">
        <f t="shared" si="104"/>
        <v/>
      </c>
      <c r="F428" s="59"/>
      <c r="G428" s="58" t="str">
        <f t="shared" si="105"/>
        <v/>
      </c>
      <c r="H428" s="59"/>
      <c r="I428" s="14" t="str">
        <f t="shared" si="93"/>
        <v/>
      </c>
      <c r="J428" s="14" t="str">
        <f t="shared" si="97"/>
        <v/>
      </c>
      <c r="K428" s="29">
        <f t="shared" si="98"/>
        <v>0</v>
      </c>
      <c r="L428" s="29">
        <f t="shared" si="99"/>
        <v>0</v>
      </c>
      <c r="M428" s="29">
        <f t="shared" si="100"/>
        <v>0</v>
      </c>
      <c r="N428" s="29">
        <f t="shared" si="101"/>
        <v>0</v>
      </c>
      <c r="O428" s="11" t="e">
        <f t="shared" si="102"/>
        <v>#VALUE!</v>
      </c>
      <c r="P428" s="58" t="str">
        <f t="shared" si="103"/>
        <v/>
      </c>
      <c r="Q428" s="60"/>
      <c r="R428" s="11">
        <f t="shared" si="92"/>
        <v>0</v>
      </c>
      <c r="S428" s="11">
        <f t="shared" si="94"/>
        <v>403.90958333333333</v>
      </c>
    </row>
    <row r="429" spans="2:19">
      <c r="B429" s="56" t="str">
        <f t="shared" si="95"/>
        <v/>
      </c>
      <c r="C429" s="57"/>
      <c r="D429" s="13" t="str">
        <f t="shared" si="96"/>
        <v/>
      </c>
      <c r="E429" s="58" t="str">
        <f t="shared" si="104"/>
        <v/>
      </c>
      <c r="F429" s="59"/>
      <c r="G429" s="58" t="str">
        <f t="shared" si="105"/>
        <v/>
      </c>
      <c r="H429" s="59"/>
      <c r="I429" s="14" t="str">
        <f t="shared" si="93"/>
        <v/>
      </c>
      <c r="J429" s="14" t="str">
        <f t="shared" si="97"/>
        <v/>
      </c>
      <c r="K429" s="29">
        <f t="shared" si="98"/>
        <v>0</v>
      </c>
      <c r="L429" s="29">
        <f t="shared" si="99"/>
        <v>0</v>
      </c>
      <c r="M429" s="29">
        <f t="shared" si="100"/>
        <v>0</v>
      </c>
      <c r="N429" s="29">
        <f t="shared" si="101"/>
        <v>0</v>
      </c>
      <c r="O429" s="11" t="e">
        <f t="shared" si="102"/>
        <v>#VALUE!</v>
      </c>
      <c r="P429" s="58" t="str">
        <f t="shared" si="103"/>
        <v/>
      </c>
      <c r="Q429" s="60"/>
      <c r="R429" s="11">
        <f t="shared" si="92"/>
        <v>0</v>
      </c>
      <c r="S429" s="11">
        <f t="shared" si="94"/>
        <v>403.90958333333333</v>
      </c>
    </row>
    <row r="430" spans="2:19">
      <c r="B430" s="56" t="str">
        <f t="shared" si="95"/>
        <v/>
      </c>
      <c r="C430" s="57"/>
      <c r="D430" s="13" t="str">
        <f t="shared" si="96"/>
        <v/>
      </c>
      <c r="E430" s="58" t="str">
        <f t="shared" si="104"/>
        <v/>
      </c>
      <c r="F430" s="59"/>
      <c r="G430" s="58" t="str">
        <f t="shared" si="105"/>
        <v/>
      </c>
      <c r="H430" s="59"/>
      <c r="I430" s="14" t="str">
        <f t="shared" si="93"/>
        <v/>
      </c>
      <c r="J430" s="14" t="str">
        <f t="shared" si="97"/>
        <v/>
      </c>
      <c r="K430" s="29">
        <f t="shared" si="98"/>
        <v>0</v>
      </c>
      <c r="L430" s="29">
        <f t="shared" si="99"/>
        <v>0</v>
      </c>
      <c r="M430" s="29">
        <f t="shared" si="100"/>
        <v>0</v>
      </c>
      <c r="N430" s="29">
        <f t="shared" si="101"/>
        <v>0</v>
      </c>
      <c r="O430" s="11" t="e">
        <f t="shared" si="102"/>
        <v>#VALUE!</v>
      </c>
      <c r="P430" s="58" t="str">
        <f t="shared" si="103"/>
        <v/>
      </c>
      <c r="Q430" s="60"/>
      <c r="R430" s="11">
        <f t="shared" si="92"/>
        <v>0</v>
      </c>
      <c r="S430" s="11">
        <f t="shared" si="94"/>
        <v>403.90958333333333</v>
      </c>
    </row>
    <row r="431" spans="2:19">
      <c r="B431" s="56" t="str">
        <f t="shared" si="95"/>
        <v/>
      </c>
      <c r="C431" s="57"/>
      <c r="D431" s="13" t="str">
        <f t="shared" si="96"/>
        <v/>
      </c>
      <c r="E431" s="58" t="str">
        <f t="shared" si="104"/>
        <v/>
      </c>
      <c r="F431" s="59"/>
      <c r="G431" s="58" t="str">
        <f t="shared" si="105"/>
        <v/>
      </c>
      <c r="H431" s="59"/>
      <c r="I431" s="14" t="str">
        <f t="shared" si="93"/>
        <v/>
      </c>
      <c r="J431" s="14" t="str">
        <f t="shared" si="97"/>
        <v/>
      </c>
      <c r="K431" s="29">
        <f t="shared" si="98"/>
        <v>0</v>
      </c>
      <c r="L431" s="29">
        <f t="shared" si="99"/>
        <v>0</v>
      </c>
      <c r="M431" s="29">
        <f t="shared" si="100"/>
        <v>0</v>
      </c>
      <c r="N431" s="29">
        <f t="shared" si="101"/>
        <v>0</v>
      </c>
      <c r="O431" s="11" t="e">
        <f t="shared" si="102"/>
        <v>#VALUE!</v>
      </c>
      <c r="P431" s="58" t="str">
        <f t="shared" si="103"/>
        <v/>
      </c>
      <c r="Q431" s="60"/>
      <c r="R431" s="11">
        <f t="shared" si="92"/>
        <v>0</v>
      </c>
      <c r="S431" s="11">
        <f t="shared" si="94"/>
        <v>403.90958333333333</v>
      </c>
    </row>
    <row r="432" spans="2:19">
      <c r="B432" s="56" t="str">
        <f t="shared" si="95"/>
        <v/>
      </c>
      <c r="C432" s="57"/>
      <c r="D432" s="13" t="str">
        <f t="shared" si="96"/>
        <v/>
      </c>
      <c r="E432" s="58" t="str">
        <f t="shared" si="104"/>
        <v/>
      </c>
      <c r="F432" s="59"/>
      <c r="G432" s="58" t="str">
        <f t="shared" si="105"/>
        <v/>
      </c>
      <c r="H432" s="59"/>
      <c r="I432" s="14" t="str">
        <f t="shared" si="93"/>
        <v/>
      </c>
      <c r="J432" s="14" t="str">
        <f t="shared" si="97"/>
        <v/>
      </c>
      <c r="K432" s="29">
        <f t="shared" si="98"/>
        <v>0</v>
      </c>
      <c r="L432" s="29">
        <f t="shared" si="99"/>
        <v>0</v>
      </c>
      <c r="M432" s="29">
        <f t="shared" si="100"/>
        <v>0</v>
      </c>
      <c r="N432" s="29">
        <f t="shared" si="101"/>
        <v>0</v>
      </c>
      <c r="O432" s="11" t="e">
        <f t="shared" si="102"/>
        <v>#VALUE!</v>
      </c>
      <c r="P432" s="58" t="str">
        <f t="shared" si="103"/>
        <v/>
      </c>
      <c r="Q432" s="60"/>
      <c r="R432" s="11">
        <f t="shared" si="92"/>
        <v>0</v>
      </c>
      <c r="S432" s="11">
        <f t="shared" si="94"/>
        <v>403.90958333333333</v>
      </c>
    </row>
    <row r="433" spans="2:19">
      <c r="B433" s="56" t="str">
        <f t="shared" si="95"/>
        <v/>
      </c>
      <c r="C433" s="57"/>
      <c r="D433" s="13" t="str">
        <f t="shared" si="96"/>
        <v/>
      </c>
      <c r="E433" s="58" t="str">
        <f t="shared" si="104"/>
        <v/>
      </c>
      <c r="F433" s="59"/>
      <c r="G433" s="58" t="str">
        <f t="shared" si="105"/>
        <v/>
      </c>
      <c r="H433" s="59"/>
      <c r="I433" s="14" t="str">
        <f t="shared" si="93"/>
        <v/>
      </c>
      <c r="J433" s="14" t="str">
        <f t="shared" si="97"/>
        <v/>
      </c>
      <c r="K433" s="29">
        <f t="shared" si="98"/>
        <v>0</v>
      </c>
      <c r="L433" s="29">
        <f t="shared" si="99"/>
        <v>0</v>
      </c>
      <c r="M433" s="29">
        <f t="shared" si="100"/>
        <v>0</v>
      </c>
      <c r="N433" s="29">
        <f t="shared" si="101"/>
        <v>0</v>
      </c>
      <c r="O433" s="11" t="e">
        <f t="shared" si="102"/>
        <v>#VALUE!</v>
      </c>
      <c r="P433" s="58" t="str">
        <f t="shared" si="103"/>
        <v/>
      </c>
      <c r="Q433" s="60"/>
      <c r="R433" s="11">
        <f t="shared" si="92"/>
        <v>0</v>
      </c>
      <c r="S433" s="11">
        <f t="shared" si="94"/>
        <v>403.90958333333333</v>
      </c>
    </row>
    <row r="434" spans="2:19">
      <c r="B434" s="56" t="str">
        <f t="shared" si="95"/>
        <v/>
      </c>
      <c r="C434" s="57"/>
      <c r="D434" s="13" t="str">
        <f t="shared" si="96"/>
        <v/>
      </c>
      <c r="E434" s="58" t="str">
        <f t="shared" si="104"/>
        <v/>
      </c>
      <c r="F434" s="59"/>
      <c r="G434" s="58" t="str">
        <f t="shared" si="105"/>
        <v/>
      </c>
      <c r="H434" s="59"/>
      <c r="I434" s="14" t="str">
        <f t="shared" si="93"/>
        <v/>
      </c>
      <c r="J434" s="14" t="str">
        <f t="shared" si="97"/>
        <v/>
      </c>
      <c r="K434" s="29">
        <f t="shared" si="98"/>
        <v>0</v>
      </c>
      <c r="L434" s="29">
        <f t="shared" si="99"/>
        <v>0</v>
      </c>
      <c r="M434" s="29">
        <f t="shared" si="100"/>
        <v>0</v>
      </c>
      <c r="N434" s="29">
        <f t="shared" si="101"/>
        <v>0</v>
      </c>
      <c r="O434" s="11" t="e">
        <f t="shared" si="102"/>
        <v>#VALUE!</v>
      </c>
      <c r="P434" s="58" t="str">
        <f t="shared" si="103"/>
        <v/>
      </c>
      <c r="Q434" s="60"/>
      <c r="R434" s="11">
        <f t="shared" si="92"/>
        <v>0</v>
      </c>
      <c r="S434" s="11">
        <f t="shared" si="94"/>
        <v>403.90958333333333</v>
      </c>
    </row>
    <row r="435" spans="2:19">
      <c r="B435" s="56" t="str">
        <f t="shared" si="95"/>
        <v/>
      </c>
      <c r="C435" s="57"/>
      <c r="D435" s="13" t="str">
        <f t="shared" si="96"/>
        <v/>
      </c>
      <c r="E435" s="58" t="str">
        <f t="shared" si="104"/>
        <v/>
      </c>
      <c r="F435" s="59"/>
      <c r="G435" s="58" t="str">
        <f t="shared" si="105"/>
        <v/>
      </c>
      <c r="H435" s="59"/>
      <c r="I435" s="14" t="str">
        <f t="shared" si="93"/>
        <v/>
      </c>
      <c r="J435" s="14" t="str">
        <f t="shared" si="97"/>
        <v/>
      </c>
      <c r="K435" s="29">
        <f t="shared" si="98"/>
        <v>0</v>
      </c>
      <c r="L435" s="29">
        <f t="shared" si="99"/>
        <v>0</v>
      </c>
      <c r="M435" s="29">
        <f t="shared" si="100"/>
        <v>0</v>
      </c>
      <c r="N435" s="29">
        <f t="shared" si="101"/>
        <v>0</v>
      </c>
      <c r="O435" s="11" t="e">
        <f t="shared" si="102"/>
        <v>#VALUE!</v>
      </c>
      <c r="P435" s="58" t="str">
        <f t="shared" si="103"/>
        <v/>
      </c>
      <c r="Q435" s="60"/>
      <c r="R435" s="11">
        <f t="shared" si="92"/>
        <v>0</v>
      </c>
      <c r="S435" s="11">
        <f t="shared" si="94"/>
        <v>403.90958333333333</v>
      </c>
    </row>
    <row r="436" spans="2:19">
      <c r="B436" s="56" t="str">
        <f t="shared" si="95"/>
        <v/>
      </c>
      <c r="C436" s="57"/>
      <c r="D436" s="13" t="str">
        <f t="shared" si="96"/>
        <v/>
      </c>
      <c r="E436" s="58" t="str">
        <f t="shared" si="104"/>
        <v/>
      </c>
      <c r="F436" s="59"/>
      <c r="G436" s="58" t="str">
        <f t="shared" si="105"/>
        <v/>
      </c>
      <c r="H436" s="59"/>
      <c r="I436" s="14" t="str">
        <f t="shared" si="93"/>
        <v/>
      </c>
      <c r="J436" s="14" t="str">
        <f t="shared" si="97"/>
        <v/>
      </c>
      <c r="K436" s="29">
        <f t="shared" si="98"/>
        <v>0</v>
      </c>
      <c r="L436" s="29">
        <f t="shared" si="99"/>
        <v>0</v>
      </c>
      <c r="M436" s="29">
        <f t="shared" si="100"/>
        <v>0</v>
      </c>
      <c r="N436" s="29">
        <f t="shared" si="101"/>
        <v>0</v>
      </c>
      <c r="O436" s="11" t="e">
        <f t="shared" si="102"/>
        <v>#VALUE!</v>
      </c>
      <c r="P436" s="58" t="str">
        <f t="shared" si="103"/>
        <v/>
      </c>
      <c r="Q436" s="60"/>
      <c r="R436" s="11">
        <f t="shared" si="92"/>
        <v>0</v>
      </c>
      <c r="S436" s="11">
        <f t="shared" si="94"/>
        <v>403.90958333333333</v>
      </c>
    </row>
    <row r="437" spans="2:19">
      <c r="B437" s="56" t="str">
        <f t="shared" si="95"/>
        <v/>
      </c>
      <c r="C437" s="57"/>
      <c r="D437" s="13" t="str">
        <f t="shared" si="96"/>
        <v/>
      </c>
      <c r="E437" s="58" t="str">
        <f t="shared" si="104"/>
        <v/>
      </c>
      <c r="F437" s="59"/>
      <c r="G437" s="58" t="str">
        <f t="shared" si="105"/>
        <v/>
      </c>
      <c r="H437" s="59"/>
      <c r="I437" s="14" t="str">
        <f t="shared" si="93"/>
        <v/>
      </c>
      <c r="J437" s="14" t="str">
        <f t="shared" si="97"/>
        <v/>
      </c>
      <c r="K437" s="29">
        <f t="shared" si="98"/>
        <v>0</v>
      </c>
      <c r="L437" s="29">
        <f t="shared" si="99"/>
        <v>0</v>
      </c>
      <c r="M437" s="29">
        <f t="shared" si="100"/>
        <v>0</v>
      </c>
      <c r="N437" s="29">
        <f t="shared" si="101"/>
        <v>0</v>
      </c>
      <c r="O437" s="11" t="e">
        <f t="shared" si="102"/>
        <v>#VALUE!</v>
      </c>
      <c r="P437" s="58" t="str">
        <f t="shared" si="103"/>
        <v/>
      </c>
      <c r="Q437" s="60"/>
      <c r="R437" s="11">
        <f t="shared" si="92"/>
        <v>0</v>
      </c>
      <c r="S437" s="11">
        <f t="shared" si="94"/>
        <v>403.90958333333333</v>
      </c>
    </row>
    <row r="438" spans="2:19">
      <c r="B438" s="56" t="str">
        <f t="shared" si="95"/>
        <v/>
      </c>
      <c r="C438" s="57"/>
      <c r="D438" s="13" t="str">
        <f t="shared" si="96"/>
        <v/>
      </c>
      <c r="E438" s="58" t="str">
        <f t="shared" si="104"/>
        <v/>
      </c>
      <c r="F438" s="59"/>
      <c r="G438" s="58" t="str">
        <f t="shared" si="105"/>
        <v/>
      </c>
      <c r="H438" s="59"/>
      <c r="I438" s="14" t="str">
        <f t="shared" si="93"/>
        <v/>
      </c>
      <c r="J438" s="14" t="str">
        <f t="shared" si="97"/>
        <v/>
      </c>
      <c r="K438" s="29">
        <f t="shared" si="98"/>
        <v>0</v>
      </c>
      <c r="L438" s="29">
        <f t="shared" si="99"/>
        <v>0</v>
      </c>
      <c r="M438" s="29">
        <f t="shared" si="100"/>
        <v>0</v>
      </c>
      <c r="N438" s="29">
        <f t="shared" si="101"/>
        <v>0</v>
      </c>
      <c r="O438" s="11" t="e">
        <f t="shared" si="102"/>
        <v>#VALUE!</v>
      </c>
      <c r="P438" s="58" t="str">
        <f t="shared" si="103"/>
        <v/>
      </c>
      <c r="Q438" s="60"/>
      <c r="R438" s="11">
        <f t="shared" si="92"/>
        <v>0</v>
      </c>
      <c r="S438" s="11">
        <f t="shared" si="94"/>
        <v>403.90958333333333</v>
      </c>
    </row>
    <row r="439" spans="2:19">
      <c r="B439" s="56" t="str">
        <f t="shared" si="95"/>
        <v/>
      </c>
      <c r="C439" s="57"/>
      <c r="D439" s="13" t="str">
        <f t="shared" si="96"/>
        <v/>
      </c>
      <c r="E439" s="58" t="str">
        <f t="shared" si="104"/>
        <v/>
      </c>
      <c r="F439" s="59"/>
      <c r="G439" s="58" t="str">
        <f t="shared" si="105"/>
        <v/>
      </c>
      <c r="H439" s="59"/>
      <c r="I439" s="14" t="str">
        <f t="shared" si="93"/>
        <v/>
      </c>
      <c r="J439" s="14" t="str">
        <f t="shared" si="97"/>
        <v/>
      </c>
      <c r="K439" s="29">
        <f t="shared" si="98"/>
        <v>0</v>
      </c>
      <c r="L439" s="29">
        <f t="shared" si="99"/>
        <v>0</v>
      </c>
      <c r="M439" s="29">
        <f t="shared" si="100"/>
        <v>0</v>
      </c>
      <c r="N439" s="29">
        <f t="shared" si="101"/>
        <v>0</v>
      </c>
      <c r="O439" s="11" t="e">
        <f t="shared" si="102"/>
        <v>#VALUE!</v>
      </c>
      <c r="P439" s="58" t="str">
        <f t="shared" si="103"/>
        <v/>
      </c>
      <c r="Q439" s="60"/>
      <c r="R439" s="11">
        <f t="shared" si="92"/>
        <v>0</v>
      </c>
      <c r="S439" s="11">
        <f t="shared" si="94"/>
        <v>403.90958333333333</v>
      </c>
    </row>
    <row r="440" spans="2:19">
      <c r="B440" s="56" t="str">
        <f t="shared" si="95"/>
        <v/>
      </c>
      <c r="C440" s="57"/>
      <c r="D440" s="13" t="str">
        <f t="shared" si="96"/>
        <v/>
      </c>
      <c r="E440" s="58" t="str">
        <f t="shared" si="104"/>
        <v/>
      </c>
      <c r="F440" s="59"/>
      <c r="G440" s="58" t="str">
        <f t="shared" si="105"/>
        <v/>
      </c>
      <c r="H440" s="59"/>
      <c r="I440" s="14" t="str">
        <f t="shared" si="93"/>
        <v/>
      </c>
      <c r="J440" s="14" t="str">
        <f t="shared" si="97"/>
        <v/>
      </c>
      <c r="K440" s="29">
        <f t="shared" si="98"/>
        <v>0</v>
      </c>
      <c r="L440" s="29">
        <f t="shared" si="99"/>
        <v>0</v>
      </c>
      <c r="M440" s="29">
        <f t="shared" si="100"/>
        <v>0</v>
      </c>
      <c r="N440" s="29">
        <f t="shared" si="101"/>
        <v>0</v>
      </c>
      <c r="O440" s="11" t="e">
        <f t="shared" si="102"/>
        <v>#VALUE!</v>
      </c>
      <c r="P440" s="58" t="str">
        <f t="shared" si="103"/>
        <v/>
      </c>
      <c r="Q440" s="60"/>
      <c r="R440" s="11">
        <f t="shared" si="92"/>
        <v>0</v>
      </c>
      <c r="S440" s="11">
        <f t="shared" si="94"/>
        <v>403.90958333333333</v>
      </c>
    </row>
    <row r="441" spans="2:19">
      <c r="B441" s="56" t="str">
        <f t="shared" si="95"/>
        <v/>
      </c>
      <c r="C441" s="57"/>
      <c r="D441" s="13" t="str">
        <f t="shared" si="96"/>
        <v/>
      </c>
      <c r="E441" s="58" t="str">
        <f t="shared" si="104"/>
        <v/>
      </c>
      <c r="F441" s="59"/>
      <c r="G441" s="58" t="str">
        <f t="shared" si="105"/>
        <v/>
      </c>
      <c r="H441" s="59"/>
      <c r="I441" s="14" t="str">
        <f t="shared" si="93"/>
        <v/>
      </c>
      <c r="J441" s="14" t="str">
        <f t="shared" si="97"/>
        <v/>
      </c>
      <c r="K441" s="29">
        <f t="shared" si="98"/>
        <v>0</v>
      </c>
      <c r="L441" s="29">
        <f t="shared" si="99"/>
        <v>0</v>
      </c>
      <c r="M441" s="29">
        <f t="shared" si="100"/>
        <v>0</v>
      </c>
      <c r="N441" s="29">
        <f t="shared" si="101"/>
        <v>0</v>
      </c>
      <c r="O441" s="11" t="e">
        <f t="shared" si="102"/>
        <v>#VALUE!</v>
      </c>
      <c r="P441" s="58" t="str">
        <f t="shared" si="103"/>
        <v/>
      </c>
      <c r="Q441" s="60"/>
      <c r="R441" s="11">
        <f t="shared" ref="R441:R504" si="106">K441+L441+M441</f>
        <v>0</v>
      </c>
      <c r="S441" s="11">
        <f t="shared" si="94"/>
        <v>403.90958333333333</v>
      </c>
    </row>
    <row r="442" spans="2:19">
      <c r="B442" s="56" t="str">
        <f t="shared" si="95"/>
        <v/>
      </c>
      <c r="C442" s="57"/>
      <c r="D442" s="13" t="str">
        <f t="shared" si="96"/>
        <v/>
      </c>
      <c r="E442" s="58" t="str">
        <f t="shared" si="104"/>
        <v/>
      </c>
      <c r="F442" s="59"/>
      <c r="G442" s="58" t="str">
        <f t="shared" si="105"/>
        <v/>
      </c>
      <c r="H442" s="59"/>
      <c r="I442" s="14" t="str">
        <f t="shared" si="93"/>
        <v/>
      </c>
      <c r="J442" s="14" t="str">
        <f t="shared" si="97"/>
        <v/>
      </c>
      <c r="K442" s="29">
        <f t="shared" si="98"/>
        <v>0</v>
      </c>
      <c r="L442" s="29">
        <f t="shared" si="99"/>
        <v>0</v>
      </c>
      <c r="M442" s="29">
        <f t="shared" si="100"/>
        <v>0</v>
      </c>
      <c r="N442" s="29">
        <f t="shared" si="101"/>
        <v>0</v>
      </c>
      <c r="O442" s="11" t="e">
        <f t="shared" si="102"/>
        <v>#VALUE!</v>
      </c>
      <c r="P442" s="58" t="str">
        <f t="shared" si="103"/>
        <v/>
      </c>
      <c r="Q442" s="60"/>
      <c r="R442" s="11">
        <f t="shared" si="106"/>
        <v>0</v>
      </c>
      <c r="S442" s="11">
        <f t="shared" si="94"/>
        <v>403.90958333333333</v>
      </c>
    </row>
    <row r="443" spans="2:19">
      <c r="B443" s="56" t="str">
        <f t="shared" si="95"/>
        <v/>
      </c>
      <c r="C443" s="57"/>
      <c r="D443" s="13" t="str">
        <f t="shared" si="96"/>
        <v/>
      </c>
      <c r="E443" s="58" t="str">
        <f t="shared" si="104"/>
        <v/>
      </c>
      <c r="F443" s="59"/>
      <c r="G443" s="58" t="str">
        <f t="shared" si="105"/>
        <v/>
      </c>
      <c r="H443" s="59"/>
      <c r="I443" s="14" t="str">
        <f t="shared" si="93"/>
        <v/>
      </c>
      <c r="J443" s="14" t="str">
        <f t="shared" si="97"/>
        <v/>
      </c>
      <c r="K443" s="29">
        <f t="shared" si="98"/>
        <v>0</v>
      </c>
      <c r="L443" s="29">
        <f t="shared" si="99"/>
        <v>0</v>
      </c>
      <c r="M443" s="29">
        <f t="shared" si="100"/>
        <v>0</v>
      </c>
      <c r="N443" s="29">
        <f t="shared" si="101"/>
        <v>0</v>
      </c>
      <c r="O443" s="11" t="e">
        <f t="shared" si="102"/>
        <v>#VALUE!</v>
      </c>
      <c r="P443" s="58" t="str">
        <f t="shared" si="103"/>
        <v/>
      </c>
      <c r="Q443" s="60"/>
      <c r="R443" s="11">
        <f t="shared" si="106"/>
        <v>0</v>
      </c>
      <c r="S443" s="11">
        <f t="shared" si="94"/>
        <v>403.90958333333333</v>
      </c>
    </row>
    <row r="444" spans="2:19">
      <c r="B444" s="56" t="str">
        <f t="shared" si="95"/>
        <v/>
      </c>
      <c r="C444" s="57"/>
      <c r="D444" s="13" t="str">
        <f t="shared" si="96"/>
        <v/>
      </c>
      <c r="E444" s="58" t="str">
        <f t="shared" si="104"/>
        <v/>
      </c>
      <c r="F444" s="59"/>
      <c r="G444" s="58" t="str">
        <f t="shared" si="105"/>
        <v/>
      </c>
      <c r="H444" s="59"/>
      <c r="I444" s="14" t="str">
        <f t="shared" si="93"/>
        <v/>
      </c>
      <c r="J444" s="14" t="str">
        <f t="shared" si="97"/>
        <v/>
      </c>
      <c r="K444" s="29">
        <f t="shared" si="98"/>
        <v>0</v>
      </c>
      <c r="L444" s="29">
        <f t="shared" si="99"/>
        <v>0</v>
      </c>
      <c r="M444" s="29">
        <f t="shared" si="100"/>
        <v>0</v>
      </c>
      <c r="N444" s="29">
        <f t="shared" si="101"/>
        <v>0</v>
      </c>
      <c r="O444" s="11" t="e">
        <f t="shared" si="102"/>
        <v>#VALUE!</v>
      </c>
      <c r="P444" s="58" t="str">
        <f t="shared" si="103"/>
        <v/>
      </c>
      <c r="Q444" s="60"/>
      <c r="R444" s="11">
        <f t="shared" si="106"/>
        <v>0</v>
      </c>
      <c r="S444" s="11">
        <f t="shared" si="94"/>
        <v>403.90958333333333</v>
      </c>
    </row>
    <row r="445" spans="2:19">
      <c r="B445" s="56" t="str">
        <f t="shared" si="95"/>
        <v/>
      </c>
      <c r="C445" s="57"/>
      <c r="D445" s="13" t="str">
        <f t="shared" si="96"/>
        <v/>
      </c>
      <c r="E445" s="58" t="str">
        <f t="shared" si="104"/>
        <v/>
      </c>
      <c r="F445" s="59"/>
      <c r="G445" s="58" t="str">
        <f t="shared" si="105"/>
        <v/>
      </c>
      <c r="H445" s="59"/>
      <c r="I445" s="14" t="str">
        <f t="shared" si="93"/>
        <v/>
      </c>
      <c r="J445" s="14" t="str">
        <f t="shared" si="97"/>
        <v/>
      </c>
      <c r="K445" s="29">
        <f t="shared" si="98"/>
        <v>0</v>
      </c>
      <c r="L445" s="29">
        <f t="shared" si="99"/>
        <v>0</v>
      </c>
      <c r="M445" s="29">
        <f t="shared" si="100"/>
        <v>0</v>
      </c>
      <c r="N445" s="29">
        <f t="shared" si="101"/>
        <v>0</v>
      </c>
      <c r="O445" s="11" t="e">
        <f t="shared" si="102"/>
        <v>#VALUE!</v>
      </c>
      <c r="P445" s="58" t="str">
        <f t="shared" si="103"/>
        <v/>
      </c>
      <c r="Q445" s="60"/>
      <c r="R445" s="11">
        <f t="shared" si="106"/>
        <v>0</v>
      </c>
      <c r="S445" s="11">
        <f t="shared" si="94"/>
        <v>403.90958333333333</v>
      </c>
    </row>
    <row r="446" spans="2:19">
      <c r="B446" s="56" t="str">
        <f t="shared" si="95"/>
        <v/>
      </c>
      <c r="C446" s="57"/>
      <c r="D446" s="13" t="str">
        <f t="shared" si="96"/>
        <v/>
      </c>
      <c r="E446" s="58" t="str">
        <f t="shared" si="104"/>
        <v/>
      </c>
      <c r="F446" s="59"/>
      <c r="G446" s="58" t="str">
        <f t="shared" si="105"/>
        <v/>
      </c>
      <c r="H446" s="59"/>
      <c r="I446" s="14" t="str">
        <f t="shared" si="93"/>
        <v/>
      </c>
      <c r="J446" s="14" t="str">
        <f t="shared" si="97"/>
        <v/>
      </c>
      <c r="K446" s="29">
        <f t="shared" si="98"/>
        <v>0</v>
      </c>
      <c r="L446" s="29">
        <f t="shared" si="99"/>
        <v>0</v>
      </c>
      <c r="M446" s="29">
        <f t="shared" si="100"/>
        <v>0</v>
      </c>
      <c r="N446" s="29">
        <f t="shared" si="101"/>
        <v>0</v>
      </c>
      <c r="O446" s="11" t="e">
        <f t="shared" si="102"/>
        <v>#VALUE!</v>
      </c>
      <c r="P446" s="58" t="str">
        <f t="shared" si="103"/>
        <v/>
      </c>
      <c r="Q446" s="60"/>
      <c r="R446" s="11">
        <f t="shared" si="106"/>
        <v>0</v>
      </c>
      <c r="S446" s="11">
        <f t="shared" si="94"/>
        <v>403.90958333333333</v>
      </c>
    </row>
    <row r="447" spans="2:19">
      <c r="B447" s="56" t="str">
        <f t="shared" si="95"/>
        <v/>
      </c>
      <c r="C447" s="57"/>
      <c r="D447" s="13" t="str">
        <f t="shared" si="96"/>
        <v/>
      </c>
      <c r="E447" s="58" t="str">
        <f t="shared" si="104"/>
        <v/>
      </c>
      <c r="F447" s="59"/>
      <c r="G447" s="58" t="str">
        <f t="shared" si="105"/>
        <v/>
      </c>
      <c r="H447" s="59"/>
      <c r="I447" s="14" t="str">
        <f t="shared" si="93"/>
        <v/>
      </c>
      <c r="J447" s="14" t="str">
        <f t="shared" si="97"/>
        <v/>
      </c>
      <c r="K447" s="29">
        <f t="shared" si="98"/>
        <v>0</v>
      </c>
      <c r="L447" s="29">
        <f t="shared" si="99"/>
        <v>0</v>
      </c>
      <c r="M447" s="29">
        <f t="shared" si="100"/>
        <v>0</v>
      </c>
      <c r="N447" s="29">
        <f t="shared" si="101"/>
        <v>0</v>
      </c>
      <c r="O447" s="11" t="e">
        <f t="shared" si="102"/>
        <v>#VALUE!</v>
      </c>
      <c r="P447" s="58" t="str">
        <f t="shared" si="103"/>
        <v/>
      </c>
      <c r="Q447" s="60"/>
      <c r="R447" s="11">
        <f t="shared" si="106"/>
        <v>0</v>
      </c>
      <c r="S447" s="11">
        <f t="shared" si="94"/>
        <v>403.90958333333333</v>
      </c>
    </row>
    <row r="448" spans="2:19">
      <c r="B448" s="56" t="str">
        <f t="shared" si="95"/>
        <v/>
      </c>
      <c r="C448" s="57"/>
      <c r="D448" s="13" t="str">
        <f t="shared" si="96"/>
        <v/>
      </c>
      <c r="E448" s="58" t="str">
        <f t="shared" si="104"/>
        <v/>
      </c>
      <c r="F448" s="59"/>
      <c r="G448" s="58" t="str">
        <f t="shared" si="105"/>
        <v/>
      </c>
      <c r="H448" s="59"/>
      <c r="I448" s="14" t="str">
        <f t="shared" si="93"/>
        <v/>
      </c>
      <c r="J448" s="14" t="str">
        <f t="shared" si="97"/>
        <v/>
      </c>
      <c r="K448" s="29">
        <f t="shared" si="98"/>
        <v>0</v>
      </c>
      <c r="L448" s="29">
        <f t="shared" si="99"/>
        <v>0</v>
      </c>
      <c r="M448" s="29">
        <f t="shared" si="100"/>
        <v>0</v>
      </c>
      <c r="N448" s="29">
        <f t="shared" si="101"/>
        <v>0</v>
      </c>
      <c r="O448" s="11" t="e">
        <f t="shared" si="102"/>
        <v>#VALUE!</v>
      </c>
      <c r="P448" s="58" t="str">
        <f t="shared" si="103"/>
        <v/>
      </c>
      <c r="Q448" s="60"/>
      <c r="R448" s="11">
        <f t="shared" si="106"/>
        <v>0</v>
      </c>
      <c r="S448" s="11">
        <f t="shared" si="94"/>
        <v>403.90958333333333</v>
      </c>
    </row>
    <row r="449" spans="2:19">
      <c r="B449" s="56" t="str">
        <f t="shared" si="95"/>
        <v/>
      </c>
      <c r="C449" s="57"/>
      <c r="D449" s="13" t="str">
        <f t="shared" si="96"/>
        <v/>
      </c>
      <c r="E449" s="58" t="str">
        <f t="shared" si="104"/>
        <v/>
      </c>
      <c r="F449" s="59"/>
      <c r="G449" s="58" t="str">
        <f t="shared" si="105"/>
        <v/>
      </c>
      <c r="H449" s="59"/>
      <c r="I449" s="14" t="str">
        <f t="shared" si="93"/>
        <v/>
      </c>
      <c r="J449" s="14" t="str">
        <f t="shared" si="97"/>
        <v/>
      </c>
      <c r="K449" s="29">
        <f t="shared" si="98"/>
        <v>0</v>
      </c>
      <c r="L449" s="29">
        <f t="shared" si="99"/>
        <v>0</v>
      </c>
      <c r="M449" s="29">
        <f t="shared" si="100"/>
        <v>0</v>
      </c>
      <c r="N449" s="29">
        <f t="shared" si="101"/>
        <v>0</v>
      </c>
      <c r="O449" s="11" t="e">
        <f t="shared" si="102"/>
        <v>#VALUE!</v>
      </c>
      <c r="P449" s="58" t="str">
        <f t="shared" si="103"/>
        <v/>
      </c>
      <c r="Q449" s="60"/>
      <c r="R449" s="11">
        <f t="shared" si="106"/>
        <v>0</v>
      </c>
      <c r="S449" s="11">
        <f t="shared" si="94"/>
        <v>403.90958333333333</v>
      </c>
    </row>
    <row r="450" spans="2:19">
      <c r="B450" s="56" t="str">
        <f t="shared" si="95"/>
        <v/>
      </c>
      <c r="C450" s="57"/>
      <c r="D450" s="13" t="str">
        <f t="shared" si="96"/>
        <v/>
      </c>
      <c r="E450" s="58" t="str">
        <f t="shared" si="104"/>
        <v/>
      </c>
      <c r="F450" s="59"/>
      <c r="G450" s="58" t="str">
        <f t="shared" si="105"/>
        <v/>
      </c>
      <c r="H450" s="59"/>
      <c r="I450" s="14" t="str">
        <f t="shared" si="93"/>
        <v/>
      </c>
      <c r="J450" s="14" t="str">
        <f t="shared" si="97"/>
        <v/>
      </c>
      <c r="K450" s="29">
        <f t="shared" si="98"/>
        <v>0</v>
      </c>
      <c r="L450" s="29">
        <f t="shared" si="99"/>
        <v>0</v>
      </c>
      <c r="M450" s="29">
        <f t="shared" si="100"/>
        <v>0</v>
      </c>
      <c r="N450" s="29">
        <f t="shared" si="101"/>
        <v>0</v>
      </c>
      <c r="O450" s="11" t="e">
        <f t="shared" si="102"/>
        <v>#VALUE!</v>
      </c>
      <c r="P450" s="58" t="str">
        <f t="shared" si="103"/>
        <v/>
      </c>
      <c r="Q450" s="60"/>
      <c r="R450" s="11">
        <f t="shared" si="106"/>
        <v>0</v>
      </c>
      <c r="S450" s="11">
        <f t="shared" si="94"/>
        <v>403.90958333333333</v>
      </c>
    </row>
    <row r="451" spans="2:19">
      <c r="B451" s="56" t="str">
        <f t="shared" si="95"/>
        <v/>
      </c>
      <c r="C451" s="57"/>
      <c r="D451" s="13" t="str">
        <f t="shared" si="96"/>
        <v/>
      </c>
      <c r="E451" s="58" t="str">
        <f t="shared" si="104"/>
        <v/>
      </c>
      <c r="F451" s="59"/>
      <c r="G451" s="58" t="str">
        <f t="shared" si="105"/>
        <v/>
      </c>
      <c r="H451" s="59"/>
      <c r="I451" s="14" t="str">
        <f t="shared" si="93"/>
        <v/>
      </c>
      <c r="J451" s="14" t="str">
        <f t="shared" si="97"/>
        <v/>
      </c>
      <c r="K451" s="29">
        <f t="shared" si="98"/>
        <v>0</v>
      </c>
      <c r="L451" s="29">
        <f t="shared" si="99"/>
        <v>0</v>
      </c>
      <c r="M451" s="29">
        <f t="shared" si="100"/>
        <v>0</v>
      </c>
      <c r="N451" s="29">
        <f t="shared" si="101"/>
        <v>0</v>
      </c>
      <c r="O451" s="11" t="e">
        <f t="shared" si="102"/>
        <v>#VALUE!</v>
      </c>
      <c r="P451" s="58" t="str">
        <f t="shared" si="103"/>
        <v/>
      </c>
      <c r="Q451" s="60"/>
      <c r="R451" s="11">
        <f t="shared" si="106"/>
        <v>0</v>
      </c>
      <c r="S451" s="11">
        <f t="shared" si="94"/>
        <v>403.90958333333333</v>
      </c>
    </row>
    <row r="452" spans="2:19">
      <c r="B452" s="56" t="str">
        <f t="shared" si="95"/>
        <v/>
      </c>
      <c r="C452" s="57"/>
      <c r="D452" s="13" t="str">
        <f t="shared" si="96"/>
        <v/>
      </c>
      <c r="E452" s="58" t="str">
        <f t="shared" si="104"/>
        <v/>
      </c>
      <c r="F452" s="59"/>
      <c r="G452" s="58" t="str">
        <f t="shared" si="105"/>
        <v/>
      </c>
      <c r="H452" s="59"/>
      <c r="I452" s="14" t="str">
        <f t="shared" si="93"/>
        <v/>
      </c>
      <c r="J452" s="14" t="str">
        <f t="shared" si="97"/>
        <v/>
      </c>
      <c r="K452" s="29">
        <f t="shared" si="98"/>
        <v>0</v>
      </c>
      <c r="L452" s="29">
        <f t="shared" si="99"/>
        <v>0</v>
      </c>
      <c r="M452" s="29">
        <f t="shared" si="100"/>
        <v>0</v>
      </c>
      <c r="N452" s="29">
        <f t="shared" si="101"/>
        <v>0</v>
      </c>
      <c r="O452" s="11" t="e">
        <f t="shared" si="102"/>
        <v>#VALUE!</v>
      </c>
      <c r="P452" s="58" t="str">
        <f t="shared" si="103"/>
        <v/>
      </c>
      <c r="Q452" s="60"/>
      <c r="R452" s="11">
        <f t="shared" si="106"/>
        <v>0</v>
      </c>
      <c r="S452" s="11">
        <f t="shared" si="94"/>
        <v>403.90958333333333</v>
      </c>
    </row>
    <row r="453" spans="2:19">
      <c r="B453" s="56" t="str">
        <f t="shared" si="95"/>
        <v/>
      </c>
      <c r="C453" s="57"/>
      <c r="D453" s="13" t="str">
        <f t="shared" si="96"/>
        <v/>
      </c>
      <c r="E453" s="58" t="str">
        <f t="shared" si="104"/>
        <v/>
      </c>
      <c r="F453" s="59"/>
      <c r="G453" s="58" t="str">
        <f t="shared" si="105"/>
        <v/>
      </c>
      <c r="H453" s="59"/>
      <c r="I453" s="14" t="str">
        <f t="shared" si="93"/>
        <v/>
      </c>
      <c r="J453" s="14" t="str">
        <f t="shared" si="97"/>
        <v/>
      </c>
      <c r="K453" s="29">
        <f t="shared" si="98"/>
        <v>0</v>
      </c>
      <c r="L453" s="29">
        <f t="shared" si="99"/>
        <v>0</v>
      </c>
      <c r="M453" s="29">
        <f t="shared" si="100"/>
        <v>0</v>
      </c>
      <c r="N453" s="29">
        <f t="shared" si="101"/>
        <v>0</v>
      </c>
      <c r="O453" s="11" t="e">
        <f t="shared" si="102"/>
        <v>#VALUE!</v>
      </c>
      <c r="P453" s="58" t="str">
        <f t="shared" si="103"/>
        <v/>
      </c>
      <c r="Q453" s="60"/>
      <c r="R453" s="11">
        <f t="shared" si="106"/>
        <v>0</v>
      </c>
      <c r="S453" s="11">
        <f t="shared" si="94"/>
        <v>403.90958333333333</v>
      </c>
    </row>
    <row r="454" spans="2:19">
      <c r="B454" s="56" t="str">
        <f t="shared" si="95"/>
        <v/>
      </c>
      <c r="C454" s="57"/>
      <c r="D454" s="13" t="str">
        <f t="shared" si="96"/>
        <v/>
      </c>
      <c r="E454" s="58" t="str">
        <f t="shared" si="104"/>
        <v/>
      </c>
      <c r="F454" s="59"/>
      <c r="G454" s="58" t="str">
        <f t="shared" si="105"/>
        <v/>
      </c>
      <c r="H454" s="59"/>
      <c r="I454" s="14" t="str">
        <f t="shared" si="93"/>
        <v/>
      </c>
      <c r="J454" s="14" t="str">
        <f t="shared" si="97"/>
        <v/>
      </c>
      <c r="K454" s="29">
        <f t="shared" si="98"/>
        <v>0</v>
      </c>
      <c r="L454" s="29">
        <f t="shared" si="99"/>
        <v>0</v>
      </c>
      <c r="M454" s="29">
        <f t="shared" si="100"/>
        <v>0</v>
      </c>
      <c r="N454" s="29">
        <f t="shared" si="101"/>
        <v>0</v>
      </c>
      <c r="O454" s="11" t="e">
        <f t="shared" si="102"/>
        <v>#VALUE!</v>
      </c>
      <c r="P454" s="58" t="str">
        <f t="shared" si="103"/>
        <v/>
      </c>
      <c r="Q454" s="60"/>
      <c r="R454" s="11">
        <f t="shared" si="106"/>
        <v>0</v>
      </c>
      <c r="S454" s="11">
        <f t="shared" si="94"/>
        <v>403.90958333333333</v>
      </c>
    </row>
    <row r="455" spans="2:19">
      <c r="B455" s="56" t="str">
        <f t="shared" si="95"/>
        <v/>
      </c>
      <c r="C455" s="57"/>
      <c r="D455" s="13" t="str">
        <f t="shared" si="96"/>
        <v/>
      </c>
      <c r="E455" s="58" t="str">
        <f t="shared" si="104"/>
        <v/>
      </c>
      <c r="F455" s="59"/>
      <c r="G455" s="58" t="str">
        <f t="shared" si="105"/>
        <v/>
      </c>
      <c r="H455" s="59"/>
      <c r="I455" s="14" t="str">
        <f t="shared" si="93"/>
        <v/>
      </c>
      <c r="J455" s="14" t="str">
        <f t="shared" si="97"/>
        <v/>
      </c>
      <c r="K455" s="29">
        <f t="shared" si="98"/>
        <v>0</v>
      </c>
      <c r="L455" s="29">
        <f t="shared" si="99"/>
        <v>0</v>
      </c>
      <c r="M455" s="29">
        <f t="shared" si="100"/>
        <v>0</v>
      </c>
      <c r="N455" s="29">
        <f t="shared" si="101"/>
        <v>0</v>
      </c>
      <c r="O455" s="11" t="e">
        <f t="shared" si="102"/>
        <v>#VALUE!</v>
      </c>
      <c r="P455" s="58" t="str">
        <f t="shared" si="103"/>
        <v/>
      </c>
      <c r="Q455" s="60"/>
      <c r="R455" s="11">
        <f t="shared" si="106"/>
        <v>0</v>
      </c>
      <c r="S455" s="11">
        <f t="shared" si="94"/>
        <v>403.90958333333333</v>
      </c>
    </row>
    <row r="456" spans="2:19">
      <c r="B456" s="56" t="str">
        <f t="shared" si="95"/>
        <v/>
      </c>
      <c r="C456" s="57"/>
      <c r="D456" s="13" t="str">
        <f t="shared" si="96"/>
        <v/>
      </c>
      <c r="E456" s="58" t="str">
        <f t="shared" si="104"/>
        <v/>
      </c>
      <c r="F456" s="59"/>
      <c r="G456" s="58" t="str">
        <f t="shared" si="105"/>
        <v/>
      </c>
      <c r="H456" s="59"/>
      <c r="I456" s="14" t="str">
        <f t="shared" si="93"/>
        <v/>
      </c>
      <c r="J456" s="14" t="str">
        <f t="shared" si="97"/>
        <v/>
      </c>
      <c r="K456" s="29">
        <f t="shared" si="98"/>
        <v>0</v>
      </c>
      <c r="L456" s="29">
        <f t="shared" si="99"/>
        <v>0</v>
      </c>
      <c r="M456" s="29">
        <f t="shared" si="100"/>
        <v>0</v>
      </c>
      <c r="N456" s="29">
        <f t="shared" si="101"/>
        <v>0</v>
      </c>
      <c r="O456" s="11" t="e">
        <f t="shared" si="102"/>
        <v>#VALUE!</v>
      </c>
      <c r="P456" s="58" t="str">
        <f t="shared" si="103"/>
        <v/>
      </c>
      <c r="Q456" s="60"/>
      <c r="R456" s="11">
        <f t="shared" si="106"/>
        <v>0</v>
      </c>
      <c r="S456" s="11">
        <f t="shared" si="94"/>
        <v>403.90958333333333</v>
      </c>
    </row>
    <row r="457" spans="2:19">
      <c r="B457" s="56" t="str">
        <f t="shared" si="95"/>
        <v/>
      </c>
      <c r="C457" s="57"/>
      <c r="D457" s="13" t="str">
        <f t="shared" si="96"/>
        <v/>
      </c>
      <c r="E457" s="58" t="str">
        <f t="shared" si="104"/>
        <v/>
      </c>
      <c r="F457" s="59"/>
      <c r="G457" s="58" t="str">
        <f t="shared" si="105"/>
        <v/>
      </c>
      <c r="H457" s="59"/>
      <c r="I457" s="14" t="str">
        <f t="shared" si="93"/>
        <v/>
      </c>
      <c r="J457" s="14" t="str">
        <f t="shared" si="97"/>
        <v/>
      </c>
      <c r="K457" s="29">
        <f t="shared" si="98"/>
        <v>0</v>
      </c>
      <c r="L457" s="29">
        <f t="shared" si="99"/>
        <v>0</v>
      </c>
      <c r="M457" s="29">
        <f t="shared" si="100"/>
        <v>0</v>
      </c>
      <c r="N457" s="29">
        <f t="shared" si="101"/>
        <v>0</v>
      </c>
      <c r="O457" s="11" t="e">
        <f t="shared" si="102"/>
        <v>#VALUE!</v>
      </c>
      <c r="P457" s="58" t="str">
        <f t="shared" si="103"/>
        <v/>
      </c>
      <c r="Q457" s="60"/>
      <c r="R457" s="11">
        <f t="shared" si="106"/>
        <v>0</v>
      </c>
      <c r="S457" s="11">
        <f t="shared" si="94"/>
        <v>403.90958333333333</v>
      </c>
    </row>
    <row r="458" spans="2:19">
      <c r="B458" s="56" t="str">
        <f t="shared" si="95"/>
        <v/>
      </c>
      <c r="C458" s="57"/>
      <c r="D458" s="13" t="str">
        <f t="shared" si="96"/>
        <v/>
      </c>
      <c r="E458" s="58" t="str">
        <f t="shared" si="104"/>
        <v/>
      </c>
      <c r="F458" s="59"/>
      <c r="G458" s="58" t="str">
        <f t="shared" si="105"/>
        <v/>
      </c>
      <c r="H458" s="59"/>
      <c r="I458" s="14" t="str">
        <f t="shared" ref="I458:I521" si="107">IF($B458="","",$G458-$J458)</f>
        <v/>
      </c>
      <c r="J458" s="14" t="str">
        <f t="shared" si="97"/>
        <v/>
      </c>
      <c r="K458" s="29">
        <f t="shared" si="98"/>
        <v>0</v>
      </c>
      <c r="L458" s="29">
        <f t="shared" si="99"/>
        <v>0</v>
      </c>
      <c r="M458" s="29">
        <f t="shared" si="100"/>
        <v>0</v>
      </c>
      <c r="N458" s="29">
        <f t="shared" si="101"/>
        <v>0</v>
      </c>
      <c r="O458" s="11" t="e">
        <f t="shared" si="102"/>
        <v>#VALUE!</v>
      </c>
      <c r="P458" s="58" t="str">
        <f t="shared" si="103"/>
        <v/>
      </c>
      <c r="Q458" s="60"/>
      <c r="R458" s="11">
        <f t="shared" si="106"/>
        <v>0</v>
      </c>
      <c r="S458" s="11">
        <f t="shared" ref="S458:S521" si="108">$V$15</f>
        <v>403.90958333333333</v>
      </c>
    </row>
    <row r="459" spans="2:19">
      <c r="B459" s="56" t="str">
        <f t="shared" ref="B459:B522" si="109">IF($L$3="","",IF(ROW()&lt;=$L$4+9,ROW()-9,""))</f>
        <v/>
      </c>
      <c r="C459" s="57"/>
      <c r="D459" s="13" t="str">
        <f t="shared" ref="D459:D522" si="110">IF(OR($B459="",$F$7="",$P458=0),"",IF(INT(12*($B459-1)/$F$6) = 12*($B459-1)/$F$6, DATE(YEAR($F$7),MONTH($F$7)+CEILING(12*($B459-1)/$F$6,1),DAY($F$7)),DATE(YEAR($F$7),MONTH($F$7)+CEILING(12*($B459-1)/$F$6,1),DAY($F$7)-15)))</f>
        <v/>
      </c>
      <c r="E459" s="58" t="str">
        <f t="shared" si="104"/>
        <v/>
      </c>
      <c r="F459" s="59"/>
      <c r="G459" s="58" t="str">
        <f t="shared" si="105"/>
        <v/>
      </c>
      <c r="H459" s="59"/>
      <c r="I459" s="14" t="str">
        <f t="shared" si="107"/>
        <v/>
      </c>
      <c r="J459" s="14" t="str">
        <f t="shared" ref="J459:J522" si="111">IF($B459="","",$E459*$F$4/$F$6)</f>
        <v/>
      </c>
      <c r="K459" s="29">
        <f t="shared" ref="K459:K522" si="112">IF(D459&lt;&gt;"",$W$4*12/$F$6,0)</f>
        <v>0</v>
      </c>
      <c r="L459" s="29">
        <f t="shared" ref="L459:L522" si="113">IF(D459&lt;&gt;"",$X$4*12/$F$6,0)</f>
        <v>0</v>
      </c>
      <c r="M459" s="29">
        <f t="shared" ref="M459:M522" si="114">IF(D459&lt;&gt;"",$Y$4*12/$F$6,0)</f>
        <v>0</v>
      </c>
      <c r="N459" s="29">
        <f t="shared" ref="N459:N522" si="115">IF(D459&lt;&gt;"",$Z$4*12/$F$6,0)</f>
        <v>0</v>
      </c>
      <c r="O459" s="11" t="e">
        <f t="shared" ref="O459:O522" si="116">G459+(K459+L459+M459+N459)</f>
        <v>#VALUE!</v>
      </c>
      <c r="P459" s="58" t="str">
        <f t="shared" ref="P459:P522" si="117">IF($B459="","",IF($E459*(1+$F$4/$F$6)-$G459-$N459&lt;0,0,$E459*(1+$F$4/$F$6)-$G459-$N459))</f>
        <v/>
      </c>
      <c r="Q459" s="60"/>
      <c r="R459" s="11">
        <f t="shared" si="106"/>
        <v>0</v>
      </c>
      <c r="S459" s="11">
        <f t="shared" si="108"/>
        <v>403.90958333333333</v>
      </c>
    </row>
    <row r="460" spans="2:19">
      <c r="B460" s="56" t="str">
        <f t="shared" si="109"/>
        <v/>
      </c>
      <c r="C460" s="57"/>
      <c r="D460" s="13" t="str">
        <f t="shared" si="110"/>
        <v/>
      </c>
      <c r="E460" s="58" t="str">
        <f t="shared" si="104"/>
        <v/>
      </c>
      <c r="F460" s="59"/>
      <c r="G460" s="58" t="str">
        <f t="shared" si="105"/>
        <v/>
      </c>
      <c r="H460" s="59"/>
      <c r="I460" s="14" t="str">
        <f t="shared" si="107"/>
        <v/>
      </c>
      <c r="J460" s="14" t="str">
        <f t="shared" si="111"/>
        <v/>
      </c>
      <c r="K460" s="29">
        <f t="shared" si="112"/>
        <v>0</v>
      </c>
      <c r="L460" s="29">
        <f t="shared" si="113"/>
        <v>0</v>
      </c>
      <c r="M460" s="29">
        <f t="shared" si="114"/>
        <v>0</v>
      </c>
      <c r="N460" s="29">
        <f t="shared" si="115"/>
        <v>0</v>
      </c>
      <c r="O460" s="11" t="e">
        <f t="shared" si="116"/>
        <v>#VALUE!</v>
      </c>
      <c r="P460" s="58" t="str">
        <f t="shared" si="117"/>
        <v/>
      </c>
      <c r="Q460" s="60"/>
      <c r="R460" s="11">
        <f t="shared" si="106"/>
        <v>0</v>
      </c>
      <c r="S460" s="11">
        <f t="shared" si="108"/>
        <v>403.90958333333333</v>
      </c>
    </row>
    <row r="461" spans="2:19">
      <c r="B461" s="56" t="str">
        <f t="shared" si="109"/>
        <v/>
      </c>
      <c r="C461" s="57"/>
      <c r="D461" s="13" t="str">
        <f t="shared" si="110"/>
        <v/>
      </c>
      <c r="E461" s="58" t="str">
        <f t="shared" si="104"/>
        <v/>
      </c>
      <c r="F461" s="59"/>
      <c r="G461" s="58" t="str">
        <f t="shared" si="105"/>
        <v/>
      </c>
      <c r="H461" s="59"/>
      <c r="I461" s="14" t="str">
        <f t="shared" si="107"/>
        <v/>
      </c>
      <c r="J461" s="14" t="str">
        <f t="shared" si="111"/>
        <v/>
      </c>
      <c r="K461" s="29">
        <f t="shared" si="112"/>
        <v>0</v>
      </c>
      <c r="L461" s="29">
        <f t="shared" si="113"/>
        <v>0</v>
      </c>
      <c r="M461" s="29">
        <f t="shared" si="114"/>
        <v>0</v>
      </c>
      <c r="N461" s="29">
        <f t="shared" si="115"/>
        <v>0</v>
      </c>
      <c r="O461" s="11" t="e">
        <f t="shared" si="116"/>
        <v>#VALUE!</v>
      </c>
      <c r="P461" s="58" t="str">
        <f t="shared" si="117"/>
        <v/>
      </c>
      <c r="Q461" s="60"/>
      <c r="R461" s="11">
        <f t="shared" si="106"/>
        <v>0</v>
      </c>
      <c r="S461" s="11">
        <f t="shared" si="108"/>
        <v>403.90958333333333</v>
      </c>
    </row>
    <row r="462" spans="2:19">
      <c r="B462" s="56" t="str">
        <f t="shared" si="109"/>
        <v/>
      </c>
      <c r="C462" s="57"/>
      <c r="D462" s="13" t="str">
        <f t="shared" si="110"/>
        <v/>
      </c>
      <c r="E462" s="58" t="str">
        <f t="shared" si="104"/>
        <v/>
      </c>
      <c r="F462" s="59"/>
      <c r="G462" s="58" t="str">
        <f t="shared" si="105"/>
        <v/>
      </c>
      <c r="H462" s="59"/>
      <c r="I462" s="14" t="str">
        <f t="shared" si="107"/>
        <v/>
      </c>
      <c r="J462" s="14" t="str">
        <f t="shared" si="111"/>
        <v/>
      </c>
      <c r="K462" s="29">
        <f t="shared" si="112"/>
        <v>0</v>
      </c>
      <c r="L462" s="29">
        <f t="shared" si="113"/>
        <v>0</v>
      </c>
      <c r="M462" s="29">
        <f t="shared" si="114"/>
        <v>0</v>
      </c>
      <c r="N462" s="29">
        <f t="shared" si="115"/>
        <v>0</v>
      </c>
      <c r="O462" s="11" t="e">
        <f t="shared" si="116"/>
        <v>#VALUE!</v>
      </c>
      <c r="P462" s="58" t="str">
        <f t="shared" si="117"/>
        <v/>
      </c>
      <c r="Q462" s="60"/>
      <c r="R462" s="11">
        <f t="shared" si="106"/>
        <v>0</v>
      </c>
      <c r="S462" s="11">
        <f t="shared" si="108"/>
        <v>403.90958333333333</v>
      </c>
    </row>
    <row r="463" spans="2:19">
      <c r="B463" s="56" t="str">
        <f t="shared" si="109"/>
        <v/>
      </c>
      <c r="C463" s="57"/>
      <c r="D463" s="13" t="str">
        <f t="shared" si="110"/>
        <v/>
      </c>
      <c r="E463" s="58" t="str">
        <f t="shared" si="104"/>
        <v/>
      </c>
      <c r="F463" s="59"/>
      <c r="G463" s="58" t="str">
        <f t="shared" si="105"/>
        <v/>
      </c>
      <c r="H463" s="59"/>
      <c r="I463" s="14" t="str">
        <f t="shared" si="107"/>
        <v/>
      </c>
      <c r="J463" s="14" t="str">
        <f t="shared" si="111"/>
        <v/>
      </c>
      <c r="K463" s="29">
        <f t="shared" si="112"/>
        <v>0</v>
      </c>
      <c r="L463" s="29">
        <f t="shared" si="113"/>
        <v>0</v>
      </c>
      <c r="M463" s="29">
        <f t="shared" si="114"/>
        <v>0</v>
      </c>
      <c r="N463" s="29">
        <f t="shared" si="115"/>
        <v>0</v>
      </c>
      <c r="O463" s="11" t="e">
        <f t="shared" si="116"/>
        <v>#VALUE!</v>
      </c>
      <c r="P463" s="58" t="str">
        <f t="shared" si="117"/>
        <v/>
      </c>
      <c r="Q463" s="60"/>
      <c r="R463" s="11">
        <f t="shared" si="106"/>
        <v>0</v>
      </c>
      <c r="S463" s="11">
        <f t="shared" si="108"/>
        <v>403.90958333333333</v>
      </c>
    </row>
    <row r="464" spans="2:19">
      <c r="B464" s="56" t="str">
        <f t="shared" si="109"/>
        <v/>
      </c>
      <c r="C464" s="57"/>
      <c r="D464" s="13" t="str">
        <f t="shared" si="110"/>
        <v/>
      </c>
      <c r="E464" s="58" t="str">
        <f t="shared" si="104"/>
        <v/>
      </c>
      <c r="F464" s="59"/>
      <c r="G464" s="58" t="str">
        <f t="shared" si="105"/>
        <v/>
      </c>
      <c r="H464" s="59"/>
      <c r="I464" s="14" t="str">
        <f t="shared" si="107"/>
        <v/>
      </c>
      <c r="J464" s="14" t="str">
        <f t="shared" si="111"/>
        <v/>
      </c>
      <c r="K464" s="29">
        <f t="shared" si="112"/>
        <v>0</v>
      </c>
      <c r="L464" s="29">
        <f t="shared" si="113"/>
        <v>0</v>
      </c>
      <c r="M464" s="29">
        <f t="shared" si="114"/>
        <v>0</v>
      </c>
      <c r="N464" s="29">
        <f t="shared" si="115"/>
        <v>0</v>
      </c>
      <c r="O464" s="11" t="e">
        <f t="shared" si="116"/>
        <v>#VALUE!</v>
      </c>
      <c r="P464" s="58" t="str">
        <f t="shared" si="117"/>
        <v/>
      </c>
      <c r="Q464" s="60"/>
      <c r="R464" s="11">
        <f t="shared" si="106"/>
        <v>0</v>
      </c>
      <c r="S464" s="11">
        <f t="shared" si="108"/>
        <v>403.90958333333333</v>
      </c>
    </row>
    <row r="465" spans="2:19">
      <c r="B465" s="56" t="str">
        <f t="shared" si="109"/>
        <v/>
      </c>
      <c r="C465" s="57"/>
      <c r="D465" s="13" t="str">
        <f t="shared" si="110"/>
        <v/>
      </c>
      <c r="E465" s="58" t="str">
        <f t="shared" si="104"/>
        <v/>
      </c>
      <c r="F465" s="59"/>
      <c r="G465" s="58" t="str">
        <f t="shared" si="105"/>
        <v/>
      </c>
      <c r="H465" s="59"/>
      <c r="I465" s="14" t="str">
        <f t="shared" si="107"/>
        <v/>
      </c>
      <c r="J465" s="14" t="str">
        <f t="shared" si="111"/>
        <v/>
      </c>
      <c r="K465" s="29">
        <f t="shared" si="112"/>
        <v>0</v>
      </c>
      <c r="L465" s="29">
        <f t="shared" si="113"/>
        <v>0</v>
      </c>
      <c r="M465" s="29">
        <f t="shared" si="114"/>
        <v>0</v>
      </c>
      <c r="N465" s="29">
        <f t="shared" si="115"/>
        <v>0</v>
      </c>
      <c r="O465" s="11" t="e">
        <f t="shared" si="116"/>
        <v>#VALUE!</v>
      </c>
      <c r="P465" s="58" t="str">
        <f t="shared" si="117"/>
        <v/>
      </c>
      <c r="Q465" s="60"/>
      <c r="R465" s="11">
        <f t="shared" si="106"/>
        <v>0</v>
      </c>
      <c r="S465" s="11">
        <f t="shared" si="108"/>
        <v>403.90958333333333</v>
      </c>
    </row>
    <row r="466" spans="2:19">
      <c r="B466" s="56" t="str">
        <f t="shared" si="109"/>
        <v/>
      </c>
      <c r="C466" s="57"/>
      <c r="D466" s="13" t="str">
        <f t="shared" si="110"/>
        <v/>
      </c>
      <c r="E466" s="58" t="str">
        <f t="shared" ref="E466:E529" si="118">IF($B466="","",$P465)</f>
        <v/>
      </c>
      <c r="F466" s="59"/>
      <c r="G466" s="58" t="str">
        <f t="shared" ref="G466:G529" si="119">IF($B466="","",IF($L$3&lt;E466*(1+$F$4/$F$6),$L$3,E466*(1+$F$4/$F$6) ))</f>
        <v/>
      </c>
      <c r="H466" s="59"/>
      <c r="I466" s="14" t="str">
        <f t="shared" si="107"/>
        <v/>
      </c>
      <c r="J466" s="14" t="str">
        <f t="shared" si="111"/>
        <v/>
      </c>
      <c r="K466" s="29">
        <f t="shared" si="112"/>
        <v>0</v>
      </c>
      <c r="L466" s="29">
        <f t="shared" si="113"/>
        <v>0</v>
      </c>
      <c r="M466" s="29">
        <f t="shared" si="114"/>
        <v>0</v>
      </c>
      <c r="N466" s="29">
        <f t="shared" si="115"/>
        <v>0</v>
      </c>
      <c r="O466" s="11" t="e">
        <f t="shared" si="116"/>
        <v>#VALUE!</v>
      </c>
      <c r="P466" s="58" t="str">
        <f t="shared" si="117"/>
        <v/>
      </c>
      <c r="Q466" s="60"/>
      <c r="R466" s="11">
        <f t="shared" si="106"/>
        <v>0</v>
      </c>
      <c r="S466" s="11">
        <f t="shared" si="108"/>
        <v>403.90958333333333</v>
      </c>
    </row>
    <row r="467" spans="2:19">
      <c r="B467" s="56" t="str">
        <f t="shared" si="109"/>
        <v/>
      </c>
      <c r="C467" s="57"/>
      <c r="D467" s="13" t="str">
        <f t="shared" si="110"/>
        <v/>
      </c>
      <c r="E467" s="58" t="str">
        <f t="shared" si="118"/>
        <v/>
      </c>
      <c r="F467" s="59"/>
      <c r="G467" s="58" t="str">
        <f t="shared" si="119"/>
        <v/>
      </c>
      <c r="H467" s="59"/>
      <c r="I467" s="14" t="str">
        <f t="shared" si="107"/>
        <v/>
      </c>
      <c r="J467" s="14" t="str">
        <f t="shared" si="111"/>
        <v/>
      </c>
      <c r="K467" s="29">
        <f t="shared" si="112"/>
        <v>0</v>
      </c>
      <c r="L467" s="29">
        <f t="shared" si="113"/>
        <v>0</v>
      </c>
      <c r="M467" s="29">
        <f t="shared" si="114"/>
        <v>0</v>
      </c>
      <c r="N467" s="29">
        <f t="shared" si="115"/>
        <v>0</v>
      </c>
      <c r="O467" s="11" t="e">
        <f t="shared" si="116"/>
        <v>#VALUE!</v>
      </c>
      <c r="P467" s="58" t="str">
        <f t="shared" si="117"/>
        <v/>
      </c>
      <c r="Q467" s="60"/>
      <c r="R467" s="11">
        <f t="shared" si="106"/>
        <v>0</v>
      </c>
      <c r="S467" s="11">
        <f t="shared" si="108"/>
        <v>403.90958333333333</v>
      </c>
    </row>
    <row r="468" spans="2:19">
      <c r="B468" s="56" t="str">
        <f t="shared" si="109"/>
        <v/>
      </c>
      <c r="C468" s="57"/>
      <c r="D468" s="13" t="str">
        <f t="shared" si="110"/>
        <v/>
      </c>
      <c r="E468" s="58" t="str">
        <f t="shared" si="118"/>
        <v/>
      </c>
      <c r="F468" s="59"/>
      <c r="G468" s="58" t="str">
        <f t="shared" si="119"/>
        <v/>
      </c>
      <c r="H468" s="59"/>
      <c r="I468" s="14" t="str">
        <f t="shared" si="107"/>
        <v/>
      </c>
      <c r="J468" s="14" t="str">
        <f t="shared" si="111"/>
        <v/>
      </c>
      <c r="K468" s="29">
        <f t="shared" si="112"/>
        <v>0</v>
      </c>
      <c r="L468" s="29">
        <f t="shared" si="113"/>
        <v>0</v>
      </c>
      <c r="M468" s="29">
        <f t="shared" si="114"/>
        <v>0</v>
      </c>
      <c r="N468" s="29">
        <f t="shared" si="115"/>
        <v>0</v>
      </c>
      <c r="O468" s="11" t="e">
        <f t="shared" si="116"/>
        <v>#VALUE!</v>
      </c>
      <c r="P468" s="58" t="str">
        <f t="shared" si="117"/>
        <v/>
      </c>
      <c r="Q468" s="60"/>
      <c r="R468" s="11">
        <f t="shared" si="106"/>
        <v>0</v>
      </c>
      <c r="S468" s="11">
        <f t="shared" si="108"/>
        <v>403.90958333333333</v>
      </c>
    </row>
    <row r="469" spans="2:19">
      <c r="B469" s="56" t="str">
        <f t="shared" si="109"/>
        <v/>
      </c>
      <c r="C469" s="57"/>
      <c r="D469" s="13" t="str">
        <f t="shared" si="110"/>
        <v/>
      </c>
      <c r="E469" s="58" t="str">
        <f t="shared" si="118"/>
        <v/>
      </c>
      <c r="F469" s="59"/>
      <c r="G469" s="58" t="str">
        <f t="shared" si="119"/>
        <v/>
      </c>
      <c r="H469" s="59"/>
      <c r="I469" s="14" t="str">
        <f t="shared" si="107"/>
        <v/>
      </c>
      <c r="J469" s="14" t="str">
        <f t="shared" si="111"/>
        <v/>
      </c>
      <c r="K469" s="29">
        <f t="shared" si="112"/>
        <v>0</v>
      </c>
      <c r="L469" s="29">
        <f t="shared" si="113"/>
        <v>0</v>
      </c>
      <c r="M469" s="29">
        <f t="shared" si="114"/>
        <v>0</v>
      </c>
      <c r="N469" s="29">
        <f t="shared" si="115"/>
        <v>0</v>
      </c>
      <c r="O469" s="11" t="e">
        <f t="shared" si="116"/>
        <v>#VALUE!</v>
      </c>
      <c r="P469" s="58" t="str">
        <f t="shared" si="117"/>
        <v/>
      </c>
      <c r="Q469" s="60"/>
      <c r="R469" s="11">
        <f t="shared" si="106"/>
        <v>0</v>
      </c>
      <c r="S469" s="11">
        <f t="shared" si="108"/>
        <v>403.90958333333333</v>
      </c>
    </row>
    <row r="470" spans="2:19">
      <c r="B470" s="56" t="str">
        <f t="shared" si="109"/>
        <v/>
      </c>
      <c r="C470" s="57"/>
      <c r="D470" s="13" t="str">
        <f t="shared" si="110"/>
        <v/>
      </c>
      <c r="E470" s="58" t="str">
        <f t="shared" si="118"/>
        <v/>
      </c>
      <c r="F470" s="59"/>
      <c r="G470" s="58" t="str">
        <f t="shared" si="119"/>
        <v/>
      </c>
      <c r="H470" s="59"/>
      <c r="I470" s="14" t="str">
        <f t="shared" si="107"/>
        <v/>
      </c>
      <c r="J470" s="14" t="str">
        <f t="shared" si="111"/>
        <v/>
      </c>
      <c r="K470" s="29">
        <f t="shared" si="112"/>
        <v>0</v>
      </c>
      <c r="L470" s="29">
        <f t="shared" si="113"/>
        <v>0</v>
      </c>
      <c r="M470" s="29">
        <f t="shared" si="114"/>
        <v>0</v>
      </c>
      <c r="N470" s="29">
        <f t="shared" si="115"/>
        <v>0</v>
      </c>
      <c r="O470" s="11" t="e">
        <f t="shared" si="116"/>
        <v>#VALUE!</v>
      </c>
      <c r="P470" s="58" t="str">
        <f t="shared" si="117"/>
        <v/>
      </c>
      <c r="Q470" s="60"/>
      <c r="R470" s="11">
        <f t="shared" si="106"/>
        <v>0</v>
      </c>
      <c r="S470" s="11">
        <f t="shared" si="108"/>
        <v>403.90958333333333</v>
      </c>
    </row>
    <row r="471" spans="2:19">
      <c r="B471" s="56" t="str">
        <f t="shared" si="109"/>
        <v/>
      </c>
      <c r="C471" s="57"/>
      <c r="D471" s="13" t="str">
        <f t="shared" si="110"/>
        <v/>
      </c>
      <c r="E471" s="58" t="str">
        <f t="shared" si="118"/>
        <v/>
      </c>
      <c r="F471" s="59"/>
      <c r="G471" s="58" t="str">
        <f t="shared" si="119"/>
        <v/>
      </c>
      <c r="H471" s="59"/>
      <c r="I471" s="14" t="str">
        <f t="shared" si="107"/>
        <v/>
      </c>
      <c r="J471" s="14" t="str">
        <f t="shared" si="111"/>
        <v/>
      </c>
      <c r="K471" s="29">
        <f t="shared" si="112"/>
        <v>0</v>
      </c>
      <c r="L471" s="29">
        <f t="shared" si="113"/>
        <v>0</v>
      </c>
      <c r="M471" s="29">
        <f t="shared" si="114"/>
        <v>0</v>
      </c>
      <c r="N471" s="29">
        <f t="shared" si="115"/>
        <v>0</v>
      </c>
      <c r="O471" s="11" t="e">
        <f t="shared" si="116"/>
        <v>#VALUE!</v>
      </c>
      <c r="P471" s="58" t="str">
        <f t="shared" si="117"/>
        <v/>
      </c>
      <c r="Q471" s="60"/>
      <c r="R471" s="11">
        <f t="shared" si="106"/>
        <v>0</v>
      </c>
      <c r="S471" s="11">
        <f t="shared" si="108"/>
        <v>403.90958333333333</v>
      </c>
    </row>
    <row r="472" spans="2:19">
      <c r="B472" s="56" t="str">
        <f t="shared" si="109"/>
        <v/>
      </c>
      <c r="C472" s="57"/>
      <c r="D472" s="13" t="str">
        <f t="shared" si="110"/>
        <v/>
      </c>
      <c r="E472" s="58" t="str">
        <f t="shared" si="118"/>
        <v/>
      </c>
      <c r="F472" s="59"/>
      <c r="G472" s="58" t="str">
        <f t="shared" si="119"/>
        <v/>
      </c>
      <c r="H472" s="59"/>
      <c r="I472" s="14" t="str">
        <f t="shared" si="107"/>
        <v/>
      </c>
      <c r="J472" s="14" t="str">
        <f t="shared" si="111"/>
        <v/>
      </c>
      <c r="K472" s="29">
        <f t="shared" si="112"/>
        <v>0</v>
      </c>
      <c r="L472" s="29">
        <f t="shared" si="113"/>
        <v>0</v>
      </c>
      <c r="M472" s="29">
        <f t="shared" si="114"/>
        <v>0</v>
      </c>
      <c r="N472" s="29">
        <f t="shared" si="115"/>
        <v>0</v>
      </c>
      <c r="O472" s="11" t="e">
        <f t="shared" si="116"/>
        <v>#VALUE!</v>
      </c>
      <c r="P472" s="58" t="str">
        <f t="shared" si="117"/>
        <v/>
      </c>
      <c r="Q472" s="60"/>
      <c r="R472" s="11">
        <f t="shared" si="106"/>
        <v>0</v>
      </c>
      <c r="S472" s="11">
        <f t="shared" si="108"/>
        <v>403.90958333333333</v>
      </c>
    </row>
    <row r="473" spans="2:19">
      <c r="B473" s="56" t="str">
        <f t="shared" si="109"/>
        <v/>
      </c>
      <c r="C473" s="57"/>
      <c r="D473" s="13" t="str">
        <f t="shared" si="110"/>
        <v/>
      </c>
      <c r="E473" s="58" t="str">
        <f t="shared" si="118"/>
        <v/>
      </c>
      <c r="F473" s="59"/>
      <c r="G473" s="58" t="str">
        <f t="shared" si="119"/>
        <v/>
      </c>
      <c r="H473" s="59"/>
      <c r="I473" s="14" t="str">
        <f t="shared" si="107"/>
        <v/>
      </c>
      <c r="J473" s="14" t="str">
        <f t="shared" si="111"/>
        <v/>
      </c>
      <c r="K473" s="29">
        <f t="shared" si="112"/>
        <v>0</v>
      </c>
      <c r="L473" s="29">
        <f t="shared" si="113"/>
        <v>0</v>
      </c>
      <c r="M473" s="29">
        <f t="shared" si="114"/>
        <v>0</v>
      </c>
      <c r="N473" s="29">
        <f t="shared" si="115"/>
        <v>0</v>
      </c>
      <c r="O473" s="11" t="e">
        <f t="shared" si="116"/>
        <v>#VALUE!</v>
      </c>
      <c r="P473" s="58" t="str">
        <f t="shared" si="117"/>
        <v/>
      </c>
      <c r="Q473" s="60"/>
      <c r="R473" s="11">
        <f t="shared" si="106"/>
        <v>0</v>
      </c>
      <c r="S473" s="11">
        <f t="shared" si="108"/>
        <v>403.90958333333333</v>
      </c>
    </row>
    <row r="474" spans="2:19">
      <c r="B474" s="56" t="str">
        <f t="shared" si="109"/>
        <v/>
      </c>
      <c r="C474" s="57"/>
      <c r="D474" s="13" t="str">
        <f t="shared" si="110"/>
        <v/>
      </c>
      <c r="E474" s="58" t="str">
        <f t="shared" si="118"/>
        <v/>
      </c>
      <c r="F474" s="59"/>
      <c r="G474" s="58" t="str">
        <f t="shared" si="119"/>
        <v/>
      </c>
      <c r="H474" s="59"/>
      <c r="I474" s="14" t="str">
        <f t="shared" si="107"/>
        <v/>
      </c>
      <c r="J474" s="14" t="str">
        <f t="shared" si="111"/>
        <v/>
      </c>
      <c r="K474" s="29">
        <f t="shared" si="112"/>
        <v>0</v>
      </c>
      <c r="L474" s="29">
        <f t="shared" si="113"/>
        <v>0</v>
      </c>
      <c r="M474" s="29">
        <f t="shared" si="114"/>
        <v>0</v>
      </c>
      <c r="N474" s="29">
        <f t="shared" si="115"/>
        <v>0</v>
      </c>
      <c r="O474" s="11" t="e">
        <f t="shared" si="116"/>
        <v>#VALUE!</v>
      </c>
      <c r="P474" s="58" t="str">
        <f t="shared" si="117"/>
        <v/>
      </c>
      <c r="Q474" s="60"/>
      <c r="R474" s="11">
        <f t="shared" si="106"/>
        <v>0</v>
      </c>
      <c r="S474" s="11">
        <f t="shared" si="108"/>
        <v>403.90958333333333</v>
      </c>
    </row>
    <row r="475" spans="2:19">
      <c r="B475" s="56" t="str">
        <f t="shared" si="109"/>
        <v/>
      </c>
      <c r="C475" s="57"/>
      <c r="D475" s="13" t="str">
        <f t="shared" si="110"/>
        <v/>
      </c>
      <c r="E475" s="58" t="str">
        <f t="shared" si="118"/>
        <v/>
      </c>
      <c r="F475" s="59"/>
      <c r="G475" s="58" t="str">
        <f t="shared" si="119"/>
        <v/>
      </c>
      <c r="H475" s="59"/>
      <c r="I475" s="14" t="str">
        <f t="shared" si="107"/>
        <v/>
      </c>
      <c r="J475" s="14" t="str">
        <f t="shared" si="111"/>
        <v/>
      </c>
      <c r="K475" s="29">
        <f t="shared" si="112"/>
        <v>0</v>
      </c>
      <c r="L475" s="29">
        <f t="shared" si="113"/>
        <v>0</v>
      </c>
      <c r="M475" s="29">
        <f t="shared" si="114"/>
        <v>0</v>
      </c>
      <c r="N475" s="29">
        <f t="shared" si="115"/>
        <v>0</v>
      </c>
      <c r="O475" s="11" t="e">
        <f t="shared" si="116"/>
        <v>#VALUE!</v>
      </c>
      <c r="P475" s="58" t="str">
        <f t="shared" si="117"/>
        <v/>
      </c>
      <c r="Q475" s="60"/>
      <c r="R475" s="11">
        <f t="shared" si="106"/>
        <v>0</v>
      </c>
      <c r="S475" s="11">
        <f t="shared" si="108"/>
        <v>403.90958333333333</v>
      </c>
    </row>
    <row r="476" spans="2:19">
      <c r="B476" s="56" t="str">
        <f t="shared" si="109"/>
        <v/>
      </c>
      <c r="C476" s="57"/>
      <c r="D476" s="13" t="str">
        <f t="shared" si="110"/>
        <v/>
      </c>
      <c r="E476" s="58" t="str">
        <f t="shared" si="118"/>
        <v/>
      </c>
      <c r="F476" s="59"/>
      <c r="G476" s="58" t="str">
        <f t="shared" si="119"/>
        <v/>
      </c>
      <c r="H476" s="59"/>
      <c r="I476" s="14" t="str">
        <f t="shared" si="107"/>
        <v/>
      </c>
      <c r="J476" s="14" t="str">
        <f t="shared" si="111"/>
        <v/>
      </c>
      <c r="K476" s="29">
        <f t="shared" si="112"/>
        <v>0</v>
      </c>
      <c r="L476" s="29">
        <f t="shared" si="113"/>
        <v>0</v>
      </c>
      <c r="M476" s="29">
        <f t="shared" si="114"/>
        <v>0</v>
      </c>
      <c r="N476" s="29">
        <f t="shared" si="115"/>
        <v>0</v>
      </c>
      <c r="O476" s="11" t="e">
        <f t="shared" si="116"/>
        <v>#VALUE!</v>
      </c>
      <c r="P476" s="58" t="str">
        <f t="shared" si="117"/>
        <v/>
      </c>
      <c r="Q476" s="60"/>
      <c r="R476" s="11">
        <f t="shared" si="106"/>
        <v>0</v>
      </c>
      <c r="S476" s="11">
        <f t="shared" si="108"/>
        <v>403.90958333333333</v>
      </c>
    </row>
    <row r="477" spans="2:19">
      <c r="B477" s="56" t="str">
        <f t="shared" si="109"/>
        <v/>
      </c>
      <c r="C477" s="57"/>
      <c r="D477" s="13" t="str">
        <f t="shared" si="110"/>
        <v/>
      </c>
      <c r="E477" s="58" t="str">
        <f t="shared" si="118"/>
        <v/>
      </c>
      <c r="F477" s="59"/>
      <c r="G477" s="58" t="str">
        <f t="shared" si="119"/>
        <v/>
      </c>
      <c r="H477" s="59"/>
      <c r="I477" s="14" t="str">
        <f t="shared" si="107"/>
        <v/>
      </c>
      <c r="J477" s="14" t="str">
        <f t="shared" si="111"/>
        <v/>
      </c>
      <c r="K477" s="29">
        <f t="shared" si="112"/>
        <v>0</v>
      </c>
      <c r="L477" s="29">
        <f t="shared" si="113"/>
        <v>0</v>
      </c>
      <c r="M477" s="29">
        <f t="shared" si="114"/>
        <v>0</v>
      </c>
      <c r="N477" s="29">
        <f t="shared" si="115"/>
        <v>0</v>
      </c>
      <c r="O477" s="11" t="e">
        <f t="shared" si="116"/>
        <v>#VALUE!</v>
      </c>
      <c r="P477" s="58" t="str">
        <f t="shared" si="117"/>
        <v/>
      </c>
      <c r="Q477" s="60"/>
      <c r="R477" s="11">
        <f t="shared" si="106"/>
        <v>0</v>
      </c>
      <c r="S477" s="11">
        <f t="shared" si="108"/>
        <v>403.90958333333333</v>
      </c>
    </row>
    <row r="478" spans="2:19">
      <c r="B478" s="56" t="str">
        <f t="shared" si="109"/>
        <v/>
      </c>
      <c r="C478" s="57"/>
      <c r="D478" s="13" t="str">
        <f t="shared" si="110"/>
        <v/>
      </c>
      <c r="E478" s="58" t="str">
        <f t="shared" si="118"/>
        <v/>
      </c>
      <c r="F478" s="59"/>
      <c r="G478" s="58" t="str">
        <f t="shared" si="119"/>
        <v/>
      </c>
      <c r="H478" s="59"/>
      <c r="I478" s="14" t="str">
        <f t="shared" si="107"/>
        <v/>
      </c>
      <c r="J478" s="14" t="str">
        <f t="shared" si="111"/>
        <v/>
      </c>
      <c r="K478" s="29">
        <f t="shared" si="112"/>
        <v>0</v>
      </c>
      <c r="L478" s="29">
        <f t="shared" si="113"/>
        <v>0</v>
      </c>
      <c r="M478" s="29">
        <f t="shared" si="114"/>
        <v>0</v>
      </c>
      <c r="N478" s="29">
        <f t="shared" si="115"/>
        <v>0</v>
      </c>
      <c r="O478" s="11" t="e">
        <f t="shared" si="116"/>
        <v>#VALUE!</v>
      </c>
      <c r="P478" s="58" t="str">
        <f t="shared" si="117"/>
        <v/>
      </c>
      <c r="Q478" s="60"/>
      <c r="R478" s="11">
        <f t="shared" si="106"/>
        <v>0</v>
      </c>
      <c r="S478" s="11">
        <f t="shared" si="108"/>
        <v>403.90958333333333</v>
      </c>
    </row>
    <row r="479" spans="2:19">
      <c r="B479" s="56" t="str">
        <f t="shared" si="109"/>
        <v/>
      </c>
      <c r="C479" s="57"/>
      <c r="D479" s="13" t="str">
        <f t="shared" si="110"/>
        <v/>
      </c>
      <c r="E479" s="58" t="str">
        <f t="shared" si="118"/>
        <v/>
      </c>
      <c r="F479" s="59"/>
      <c r="G479" s="58" t="str">
        <f t="shared" si="119"/>
        <v/>
      </c>
      <c r="H479" s="59"/>
      <c r="I479" s="14" t="str">
        <f t="shared" si="107"/>
        <v/>
      </c>
      <c r="J479" s="14" t="str">
        <f t="shared" si="111"/>
        <v/>
      </c>
      <c r="K479" s="29">
        <f t="shared" si="112"/>
        <v>0</v>
      </c>
      <c r="L479" s="29">
        <f t="shared" si="113"/>
        <v>0</v>
      </c>
      <c r="M479" s="29">
        <f t="shared" si="114"/>
        <v>0</v>
      </c>
      <c r="N479" s="29">
        <f t="shared" si="115"/>
        <v>0</v>
      </c>
      <c r="O479" s="11" t="e">
        <f t="shared" si="116"/>
        <v>#VALUE!</v>
      </c>
      <c r="P479" s="58" t="str">
        <f t="shared" si="117"/>
        <v/>
      </c>
      <c r="Q479" s="60"/>
      <c r="R479" s="11">
        <f t="shared" si="106"/>
        <v>0</v>
      </c>
      <c r="S479" s="11">
        <f t="shared" si="108"/>
        <v>403.90958333333333</v>
      </c>
    </row>
    <row r="480" spans="2:19">
      <c r="B480" s="56" t="str">
        <f t="shared" si="109"/>
        <v/>
      </c>
      <c r="C480" s="57"/>
      <c r="D480" s="13" t="str">
        <f t="shared" si="110"/>
        <v/>
      </c>
      <c r="E480" s="58" t="str">
        <f t="shared" si="118"/>
        <v/>
      </c>
      <c r="F480" s="59"/>
      <c r="G480" s="58" t="str">
        <f t="shared" si="119"/>
        <v/>
      </c>
      <c r="H480" s="59"/>
      <c r="I480" s="14" t="str">
        <f t="shared" si="107"/>
        <v/>
      </c>
      <c r="J480" s="14" t="str">
        <f t="shared" si="111"/>
        <v/>
      </c>
      <c r="K480" s="29">
        <f t="shared" si="112"/>
        <v>0</v>
      </c>
      <c r="L480" s="29">
        <f t="shared" si="113"/>
        <v>0</v>
      </c>
      <c r="M480" s="29">
        <f t="shared" si="114"/>
        <v>0</v>
      </c>
      <c r="N480" s="29">
        <f t="shared" si="115"/>
        <v>0</v>
      </c>
      <c r="O480" s="11" t="e">
        <f t="shared" si="116"/>
        <v>#VALUE!</v>
      </c>
      <c r="P480" s="58" t="str">
        <f t="shared" si="117"/>
        <v/>
      </c>
      <c r="Q480" s="60"/>
      <c r="R480" s="11">
        <f t="shared" si="106"/>
        <v>0</v>
      </c>
      <c r="S480" s="11">
        <f t="shared" si="108"/>
        <v>403.90958333333333</v>
      </c>
    </row>
    <row r="481" spans="2:19">
      <c r="B481" s="56" t="str">
        <f t="shared" si="109"/>
        <v/>
      </c>
      <c r="C481" s="57"/>
      <c r="D481" s="13" t="str">
        <f t="shared" si="110"/>
        <v/>
      </c>
      <c r="E481" s="58" t="str">
        <f t="shared" si="118"/>
        <v/>
      </c>
      <c r="F481" s="59"/>
      <c r="G481" s="58" t="str">
        <f t="shared" si="119"/>
        <v/>
      </c>
      <c r="H481" s="59"/>
      <c r="I481" s="14" t="str">
        <f t="shared" si="107"/>
        <v/>
      </c>
      <c r="J481" s="14" t="str">
        <f t="shared" si="111"/>
        <v/>
      </c>
      <c r="K481" s="29">
        <f t="shared" si="112"/>
        <v>0</v>
      </c>
      <c r="L481" s="29">
        <f t="shared" si="113"/>
        <v>0</v>
      </c>
      <c r="M481" s="29">
        <f t="shared" si="114"/>
        <v>0</v>
      </c>
      <c r="N481" s="29">
        <f t="shared" si="115"/>
        <v>0</v>
      </c>
      <c r="O481" s="11" t="e">
        <f t="shared" si="116"/>
        <v>#VALUE!</v>
      </c>
      <c r="P481" s="58" t="str">
        <f t="shared" si="117"/>
        <v/>
      </c>
      <c r="Q481" s="60"/>
      <c r="R481" s="11">
        <f t="shared" si="106"/>
        <v>0</v>
      </c>
      <c r="S481" s="11">
        <f t="shared" si="108"/>
        <v>403.90958333333333</v>
      </c>
    </row>
    <row r="482" spans="2:19">
      <c r="B482" s="56" t="str">
        <f t="shared" si="109"/>
        <v/>
      </c>
      <c r="C482" s="57"/>
      <c r="D482" s="13" t="str">
        <f t="shared" si="110"/>
        <v/>
      </c>
      <c r="E482" s="58" t="str">
        <f t="shared" si="118"/>
        <v/>
      </c>
      <c r="F482" s="59"/>
      <c r="G482" s="58" t="str">
        <f t="shared" si="119"/>
        <v/>
      </c>
      <c r="H482" s="59"/>
      <c r="I482" s="14" t="str">
        <f t="shared" si="107"/>
        <v/>
      </c>
      <c r="J482" s="14" t="str">
        <f t="shared" si="111"/>
        <v/>
      </c>
      <c r="K482" s="29">
        <f t="shared" si="112"/>
        <v>0</v>
      </c>
      <c r="L482" s="29">
        <f t="shared" si="113"/>
        <v>0</v>
      </c>
      <c r="M482" s="29">
        <f t="shared" si="114"/>
        <v>0</v>
      </c>
      <c r="N482" s="29">
        <f t="shared" si="115"/>
        <v>0</v>
      </c>
      <c r="O482" s="11" t="e">
        <f t="shared" si="116"/>
        <v>#VALUE!</v>
      </c>
      <c r="P482" s="58" t="str">
        <f t="shared" si="117"/>
        <v/>
      </c>
      <c r="Q482" s="60"/>
      <c r="R482" s="11">
        <f t="shared" si="106"/>
        <v>0</v>
      </c>
      <c r="S482" s="11">
        <f t="shared" si="108"/>
        <v>403.90958333333333</v>
      </c>
    </row>
    <row r="483" spans="2:19">
      <c r="B483" s="56" t="str">
        <f t="shared" si="109"/>
        <v/>
      </c>
      <c r="C483" s="57"/>
      <c r="D483" s="13" t="str">
        <f t="shared" si="110"/>
        <v/>
      </c>
      <c r="E483" s="58" t="str">
        <f t="shared" si="118"/>
        <v/>
      </c>
      <c r="F483" s="59"/>
      <c r="G483" s="58" t="str">
        <f t="shared" si="119"/>
        <v/>
      </c>
      <c r="H483" s="59"/>
      <c r="I483" s="14" t="str">
        <f t="shared" si="107"/>
        <v/>
      </c>
      <c r="J483" s="14" t="str">
        <f t="shared" si="111"/>
        <v/>
      </c>
      <c r="K483" s="29">
        <f t="shared" si="112"/>
        <v>0</v>
      </c>
      <c r="L483" s="29">
        <f t="shared" si="113"/>
        <v>0</v>
      </c>
      <c r="M483" s="29">
        <f t="shared" si="114"/>
        <v>0</v>
      </c>
      <c r="N483" s="29">
        <f t="shared" si="115"/>
        <v>0</v>
      </c>
      <c r="O483" s="11" t="e">
        <f t="shared" si="116"/>
        <v>#VALUE!</v>
      </c>
      <c r="P483" s="58" t="str">
        <f t="shared" si="117"/>
        <v/>
      </c>
      <c r="Q483" s="60"/>
      <c r="R483" s="11">
        <f t="shared" si="106"/>
        <v>0</v>
      </c>
      <c r="S483" s="11">
        <f t="shared" si="108"/>
        <v>403.90958333333333</v>
      </c>
    </row>
    <row r="484" spans="2:19">
      <c r="B484" s="56" t="str">
        <f t="shared" si="109"/>
        <v/>
      </c>
      <c r="C484" s="57"/>
      <c r="D484" s="13" t="str">
        <f t="shared" si="110"/>
        <v/>
      </c>
      <c r="E484" s="58" t="str">
        <f t="shared" si="118"/>
        <v/>
      </c>
      <c r="F484" s="59"/>
      <c r="G484" s="58" t="str">
        <f t="shared" si="119"/>
        <v/>
      </c>
      <c r="H484" s="59"/>
      <c r="I484" s="14" t="str">
        <f t="shared" si="107"/>
        <v/>
      </c>
      <c r="J484" s="14" t="str">
        <f t="shared" si="111"/>
        <v/>
      </c>
      <c r="K484" s="29">
        <f t="shared" si="112"/>
        <v>0</v>
      </c>
      <c r="L484" s="29">
        <f t="shared" si="113"/>
        <v>0</v>
      </c>
      <c r="M484" s="29">
        <f t="shared" si="114"/>
        <v>0</v>
      </c>
      <c r="N484" s="29">
        <f t="shared" si="115"/>
        <v>0</v>
      </c>
      <c r="O484" s="11" t="e">
        <f t="shared" si="116"/>
        <v>#VALUE!</v>
      </c>
      <c r="P484" s="58" t="str">
        <f t="shared" si="117"/>
        <v/>
      </c>
      <c r="Q484" s="60"/>
      <c r="R484" s="11">
        <f t="shared" si="106"/>
        <v>0</v>
      </c>
      <c r="S484" s="11">
        <f t="shared" si="108"/>
        <v>403.90958333333333</v>
      </c>
    </row>
    <row r="485" spans="2:19">
      <c r="B485" s="56" t="str">
        <f t="shared" si="109"/>
        <v/>
      </c>
      <c r="C485" s="57"/>
      <c r="D485" s="13" t="str">
        <f t="shared" si="110"/>
        <v/>
      </c>
      <c r="E485" s="58" t="str">
        <f t="shared" si="118"/>
        <v/>
      </c>
      <c r="F485" s="59"/>
      <c r="G485" s="58" t="str">
        <f t="shared" si="119"/>
        <v/>
      </c>
      <c r="H485" s="59"/>
      <c r="I485" s="14" t="str">
        <f t="shared" si="107"/>
        <v/>
      </c>
      <c r="J485" s="14" t="str">
        <f t="shared" si="111"/>
        <v/>
      </c>
      <c r="K485" s="29">
        <f t="shared" si="112"/>
        <v>0</v>
      </c>
      <c r="L485" s="29">
        <f t="shared" si="113"/>
        <v>0</v>
      </c>
      <c r="M485" s="29">
        <f t="shared" si="114"/>
        <v>0</v>
      </c>
      <c r="N485" s="29">
        <f t="shared" si="115"/>
        <v>0</v>
      </c>
      <c r="O485" s="11" t="e">
        <f t="shared" si="116"/>
        <v>#VALUE!</v>
      </c>
      <c r="P485" s="58" t="str">
        <f t="shared" si="117"/>
        <v/>
      </c>
      <c r="Q485" s="60"/>
      <c r="R485" s="11">
        <f t="shared" si="106"/>
        <v>0</v>
      </c>
      <c r="S485" s="11">
        <f t="shared" si="108"/>
        <v>403.90958333333333</v>
      </c>
    </row>
    <row r="486" spans="2:19">
      <c r="B486" s="56" t="str">
        <f t="shared" si="109"/>
        <v/>
      </c>
      <c r="C486" s="57"/>
      <c r="D486" s="13" t="str">
        <f t="shared" si="110"/>
        <v/>
      </c>
      <c r="E486" s="58" t="str">
        <f t="shared" si="118"/>
        <v/>
      </c>
      <c r="F486" s="59"/>
      <c r="G486" s="58" t="str">
        <f t="shared" si="119"/>
        <v/>
      </c>
      <c r="H486" s="59"/>
      <c r="I486" s="14" t="str">
        <f t="shared" si="107"/>
        <v/>
      </c>
      <c r="J486" s="14" t="str">
        <f t="shared" si="111"/>
        <v/>
      </c>
      <c r="K486" s="29">
        <f t="shared" si="112"/>
        <v>0</v>
      </c>
      <c r="L486" s="29">
        <f t="shared" si="113"/>
        <v>0</v>
      </c>
      <c r="M486" s="29">
        <f t="shared" si="114"/>
        <v>0</v>
      </c>
      <c r="N486" s="29">
        <f t="shared" si="115"/>
        <v>0</v>
      </c>
      <c r="O486" s="11" t="e">
        <f t="shared" si="116"/>
        <v>#VALUE!</v>
      </c>
      <c r="P486" s="58" t="str">
        <f t="shared" si="117"/>
        <v/>
      </c>
      <c r="Q486" s="60"/>
      <c r="R486" s="11">
        <f t="shared" si="106"/>
        <v>0</v>
      </c>
      <c r="S486" s="11">
        <f t="shared" si="108"/>
        <v>403.90958333333333</v>
      </c>
    </row>
    <row r="487" spans="2:19">
      <c r="B487" s="56" t="str">
        <f t="shared" si="109"/>
        <v/>
      </c>
      <c r="C487" s="57"/>
      <c r="D487" s="13" t="str">
        <f t="shared" si="110"/>
        <v/>
      </c>
      <c r="E487" s="58" t="str">
        <f t="shared" si="118"/>
        <v/>
      </c>
      <c r="F487" s="59"/>
      <c r="G487" s="58" t="str">
        <f t="shared" si="119"/>
        <v/>
      </c>
      <c r="H487" s="59"/>
      <c r="I487" s="14" t="str">
        <f t="shared" si="107"/>
        <v/>
      </c>
      <c r="J487" s="14" t="str">
        <f t="shared" si="111"/>
        <v/>
      </c>
      <c r="K487" s="29">
        <f t="shared" si="112"/>
        <v>0</v>
      </c>
      <c r="L487" s="29">
        <f t="shared" si="113"/>
        <v>0</v>
      </c>
      <c r="M487" s="29">
        <f t="shared" si="114"/>
        <v>0</v>
      </c>
      <c r="N487" s="29">
        <f t="shared" si="115"/>
        <v>0</v>
      </c>
      <c r="O487" s="11" t="e">
        <f t="shared" si="116"/>
        <v>#VALUE!</v>
      </c>
      <c r="P487" s="58" t="str">
        <f t="shared" si="117"/>
        <v/>
      </c>
      <c r="Q487" s="60"/>
      <c r="R487" s="11">
        <f t="shared" si="106"/>
        <v>0</v>
      </c>
      <c r="S487" s="11">
        <f t="shared" si="108"/>
        <v>403.90958333333333</v>
      </c>
    </row>
    <row r="488" spans="2:19">
      <c r="B488" s="56" t="str">
        <f t="shared" si="109"/>
        <v/>
      </c>
      <c r="C488" s="57"/>
      <c r="D488" s="13" t="str">
        <f t="shared" si="110"/>
        <v/>
      </c>
      <c r="E488" s="58" t="str">
        <f t="shared" si="118"/>
        <v/>
      </c>
      <c r="F488" s="59"/>
      <c r="G488" s="58" t="str">
        <f t="shared" si="119"/>
        <v/>
      </c>
      <c r="H488" s="59"/>
      <c r="I488" s="14" t="str">
        <f t="shared" si="107"/>
        <v/>
      </c>
      <c r="J488" s="14" t="str">
        <f t="shared" si="111"/>
        <v/>
      </c>
      <c r="K488" s="29">
        <f t="shared" si="112"/>
        <v>0</v>
      </c>
      <c r="L488" s="29">
        <f t="shared" si="113"/>
        <v>0</v>
      </c>
      <c r="M488" s="29">
        <f t="shared" si="114"/>
        <v>0</v>
      </c>
      <c r="N488" s="29">
        <f t="shared" si="115"/>
        <v>0</v>
      </c>
      <c r="O488" s="11" t="e">
        <f t="shared" si="116"/>
        <v>#VALUE!</v>
      </c>
      <c r="P488" s="58" t="str">
        <f t="shared" si="117"/>
        <v/>
      </c>
      <c r="Q488" s="60"/>
      <c r="R488" s="11">
        <f t="shared" si="106"/>
        <v>0</v>
      </c>
      <c r="S488" s="11">
        <f t="shared" si="108"/>
        <v>403.90958333333333</v>
      </c>
    </row>
    <row r="489" spans="2:19">
      <c r="B489" s="56" t="str">
        <f t="shared" si="109"/>
        <v/>
      </c>
      <c r="C489" s="57"/>
      <c r="D489" s="13" t="str">
        <f t="shared" si="110"/>
        <v/>
      </c>
      <c r="E489" s="58" t="str">
        <f t="shared" si="118"/>
        <v/>
      </c>
      <c r="F489" s="59"/>
      <c r="G489" s="58" t="str">
        <f t="shared" si="119"/>
        <v/>
      </c>
      <c r="H489" s="59"/>
      <c r="I489" s="14" t="str">
        <f t="shared" si="107"/>
        <v/>
      </c>
      <c r="J489" s="14" t="str">
        <f t="shared" si="111"/>
        <v/>
      </c>
      <c r="K489" s="29">
        <f t="shared" si="112"/>
        <v>0</v>
      </c>
      <c r="L489" s="29">
        <f t="shared" si="113"/>
        <v>0</v>
      </c>
      <c r="M489" s="29">
        <f t="shared" si="114"/>
        <v>0</v>
      </c>
      <c r="N489" s="29">
        <f t="shared" si="115"/>
        <v>0</v>
      </c>
      <c r="O489" s="11" t="e">
        <f t="shared" si="116"/>
        <v>#VALUE!</v>
      </c>
      <c r="P489" s="58" t="str">
        <f t="shared" si="117"/>
        <v/>
      </c>
      <c r="Q489" s="60"/>
      <c r="R489" s="11">
        <f t="shared" si="106"/>
        <v>0</v>
      </c>
      <c r="S489" s="11">
        <f t="shared" si="108"/>
        <v>403.90958333333333</v>
      </c>
    </row>
    <row r="490" spans="2:19">
      <c r="B490" s="56" t="str">
        <f t="shared" si="109"/>
        <v/>
      </c>
      <c r="C490" s="57"/>
      <c r="D490" s="13" t="str">
        <f t="shared" si="110"/>
        <v/>
      </c>
      <c r="E490" s="58" t="str">
        <f t="shared" si="118"/>
        <v/>
      </c>
      <c r="F490" s="59"/>
      <c r="G490" s="58" t="str">
        <f t="shared" si="119"/>
        <v/>
      </c>
      <c r="H490" s="59"/>
      <c r="I490" s="14" t="str">
        <f t="shared" si="107"/>
        <v/>
      </c>
      <c r="J490" s="14" t="str">
        <f t="shared" si="111"/>
        <v/>
      </c>
      <c r="K490" s="29">
        <f t="shared" si="112"/>
        <v>0</v>
      </c>
      <c r="L490" s="29">
        <f t="shared" si="113"/>
        <v>0</v>
      </c>
      <c r="M490" s="29">
        <f t="shared" si="114"/>
        <v>0</v>
      </c>
      <c r="N490" s="29">
        <f t="shared" si="115"/>
        <v>0</v>
      </c>
      <c r="O490" s="11" t="e">
        <f t="shared" si="116"/>
        <v>#VALUE!</v>
      </c>
      <c r="P490" s="58" t="str">
        <f t="shared" si="117"/>
        <v/>
      </c>
      <c r="Q490" s="60"/>
      <c r="R490" s="11">
        <f t="shared" si="106"/>
        <v>0</v>
      </c>
      <c r="S490" s="11">
        <f t="shared" si="108"/>
        <v>403.90958333333333</v>
      </c>
    </row>
    <row r="491" spans="2:19">
      <c r="B491" s="56" t="str">
        <f t="shared" si="109"/>
        <v/>
      </c>
      <c r="C491" s="57"/>
      <c r="D491" s="13" t="str">
        <f t="shared" si="110"/>
        <v/>
      </c>
      <c r="E491" s="58" t="str">
        <f t="shared" si="118"/>
        <v/>
      </c>
      <c r="F491" s="59"/>
      <c r="G491" s="58" t="str">
        <f t="shared" si="119"/>
        <v/>
      </c>
      <c r="H491" s="59"/>
      <c r="I491" s="14" t="str">
        <f t="shared" si="107"/>
        <v/>
      </c>
      <c r="J491" s="14" t="str">
        <f t="shared" si="111"/>
        <v/>
      </c>
      <c r="K491" s="29">
        <f t="shared" si="112"/>
        <v>0</v>
      </c>
      <c r="L491" s="29">
        <f t="shared" si="113"/>
        <v>0</v>
      </c>
      <c r="M491" s="29">
        <f t="shared" si="114"/>
        <v>0</v>
      </c>
      <c r="N491" s="29">
        <f t="shared" si="115"/>
        <v>0</v>
      </c>
      <c r="O491" s="11" t="e">
        <f t="shared" si="116"/>
        <v>#VALUE!</v>
      </c>
      <c r="P491" s="58" t="str">
        <f t="shared" si="117"/>
        <v/>
      </c>
      <c r="Q491" s="60"/>
      <c r="R491" s="11">
        <f t="shared" si="106"/>
        <v>0</v>
      </c>
      <c r="S491" s="11">
        <f t="shared" si="108"/>
        <v>403.90958333333333</v>
      </c>
    </row>
    <row r="492" spans="2:19">
      <c r="B492" s="56" t="str">
        <f t="shared" si="109"/>
        <v/>
      </c>
      <c r="C492" s="57"/>
      <c r="D492" s="13" t="str">
        <f t="shared" si="110"/>
        <v/>
      </c>
      <c r="E492" s="58" t="str">
        <f t="shared" si="118"/>
        <v/>
      </c>
      <c r="F492" s="59"/>
      <c r="G492" s="58" t="str">
        <f t="shared" si="119"/>
        <v/>
      </c>
      <c r="H492" s="59"/>
      <c r="I492" s="14" t="str">
        <f t="shared" si="107"/>
        <v/>
      </c>
      <c r="J492" s="14" t="str">
        <f t="shared" si="111"/>
        <v/>
      </c>
      <c r="K492" s="29">
        <f t="shared" si="112"/>
        <v>0</v>
      </c>
      <c r="L492" s="29">
        <f t="shared" si="113"/>
        <v>0</v>
      </c>
      <c r="M492" s="29">
        <f t="shared" si="114"/>
        <v>0</v>
      </c>
      <c r="N492" s="29">
        <f t="shared" si="115"/>
        <v>0</v>
      </c>
      <c r="O492" s="11" t="e">
        <f t="shared" si="116"/>
        <v>#VALUE!</v>
      </c>
      <c r="P492" s="58" t="str">
        <f t="shared" si="117"/>
        <v/>
      </c>
      <c r="Q492" s="60"/>
      <c r="R492" s="11">
        <f t="shared" si="106"/>
        <v>0</v>
      </c>
      <c r="S492" s="11">
        <f t="shared" si="108"/>
        <v>403.90958333333333</v>
      </c>
    </row>
    <row r="493" spans="2:19">
      <c r="B493" s="56" t="str">
        <f t="shared" si="109"/>
        <v/>
      </c>
      <c r="C493" s="57"/>
      <c r="D493" s="13" t="str">
        <f t="shared" si="110"/>
        <v/>
      </c>
      <c r="E493" s="58" t="str">
        <f t="shared" si="118"/>
        <v/>
      </c>
      <c r="F493" s="59"/>
      <c r="G493" s="58" t="str">
        <f t="shared" si="119"/>
        <v/>
      </c>
      <c r="H493" s="59"/>
      <c r="I493" s="14" t="str">
        <f t="shared" si="107"/>
        <v/>
      </c>
      <c r="J493" s="14" t="str">
        <f t="shared" si="111"/>
        <v/>
      </c>
      <c r="K493" s="29">
        <f t="shared" si="112"/>
        <v>0</v>
      </c>
      <c r="L493" s="29">
        <f t="shared" si="113"/>
        <v>0</v>
      </c>
      <c r="M493" s="29">
        <f t="shared" si="114"/>
        <v>0</v>
      </c>
      <c r="N493" s="29">
        <f t="shared" si="115"/>
        <v>0</v>
      </c>
      <c r="O493" s="11" t="e">
        <f t="shared" si="116"/>
        <v>#VALUE!</v>
      </c>
      <c r="P493" s="58" t="str">
        <f t="shared" si="117"/>
        <v/>
      </c>
      <c r="Q493" s="60"/>
      <c r="R493" s="11">
        <f t="shared" si="106"/>
        <v>0</v>
      </c>
      <c r="S493" s="11">
        <f t="shared" si="108"/>
        <v>403.90958333333333</v>
      </c>
    </row>
    <row r="494" spans="2:19">
      <c r="B494" s="56" t="str">
        <f t="shared" si="109"/>
        <v/>
      </c>
      <c r="C494" s="57"/>
      <c r="D494" s="13" t="str">
        <f t="shared" si="110"/>
        <v/>
      </c>
      <c r="E494" s="58" t="str">
        <f t="shared" si="118"/>
        <v/>
      </c>
      <c r="F494" s="59"/>
      <c r="G494" s="58" t="str">
        <f t="shared" si="119"/>
        <v/>
      </c>
      <c r="H494" s="59"/>
      <c r="I494" s="14" t="str">
        <f t="shared" si="107"/>
        <v/>
      </c>
      <c r="J494" s="14" t="str">
        <f t="shared" si="111"/>
        <v/>
      </c>
      <c r="K494" s="29">
        <f t="shared" si="112"/>
        <v>0</v>
      </c>
      <c r="L494" s="29">
        <f t="shared" si="113"/>
        <v>0</v>
      </c>
      <c r="M494" s="29">
        <f t="shared" si="114"/>
        <v>0</v>
      </c>
      <c r="N494" s="29">
        <f t="shared" si="115"/>
        <v>0</v>
      </c>
      <c r="O494" s="11" t="e">
        <f t="shared" si="116"/>
        <v>#VALUE!</v>
      </c>
      <c r="P494" s="58" t="str">
        <f t="shared" si="117"/>
        <v/>
      </c>
      <c r="Q494" s="60"/>
      <c r="R494" s="11">
        <f t="shared" si="106"/>
        <v>0</v>
      </c>
      <c r="S494" s="11">
        <f t="shared" si="108"/>
        <v>403.90958333333333</v>
      </c>
    </row>
    <row r="495" spans="2:19">
      <c r="B495" s="56" t="str">
        <f t="shared" si="109"/>
        <v/>
      </c>
      <c r="C495" s="57"/>
      <c r="D495" s="13" t="str">
        <f t="shared" si="110"/>
        <v/>
      </c>
      <c r="E495" s="58" t="str">
        <f t="shared" si="118"/>
        <v/>
      </c>
      <c r="F495" s="59"/>
      <c r="G495" s="58" t="str">
        <f t="shared" si="119"/>
        <v/>
      </c>
      <c r="H495" s="59"/>
      <c r="I495" s="14" t="str">
        <f t="shared" si="107"/>
        <v/>
      </c>
      <c r="J495" s="14" t="str">
        <f t="shared" si="111"/>
        <v/>
      </c>
      <c r="K495" s="29">
        <f t="shared" si="112"/>
        <v>0</v>
      </c>
      <c r="L495" s="29">
        <f t="shared" si="113"/>
        <v>0</v>
      </c>
      <c r="M495" s="29">
        <f t="shared" si="114"/>
        <v>0</v>
      </c>
      <c r="N495" s="29">
        <f t="shared" si="115"/>
        <v>0</v>
      </c>
      <c r="O495" s="11" t="e">
        <f t="shared" si="116"/>
        <v>#VALUE!</v>
      </c>
      <c r="P495" s="58" t="str">
        <f t="shared" si="117"/>
        <v/>
      </c>
      <c r="Q495" s="60"/>
      <c r="R495" s="11">
        <f t="shared" si="106"/>
        <v>0</v>
      </c>
      <c r="S495" s="11">
        <f t="shared" si="108"/>
        <v>403.90958333333333</v>
      </c>
    </row>
    <row r="496" spans="2:19">
      <c r="B496" s="56" t="str">
        <f t="shared" si="109"/>
        <v/>
      </c>
      <c r="C496" s="57"/>
      <c r="D496" s="13" t="str">
        <f t="shared" si="110"/>
        <v/>
      </c>
      <c r="E496" s="58" t="str">
        <f t="shared" si="118"/>
        <v/>
      </c>
      <c r="F496" s="59"/>
      <c r="G496" s="58" t="str">
        <f t="shared" si="119"/>
        <v/>
      </c>
      <c r="H496" s="59"/>
      <c r="I496" s="14" t="str">
        <f t="shared" si="107"/>
        <v/>
      </c>
      <c r="J496" s="14" t="str">
        <f t="shared" si="111"/>
        <v/>
      </c>
      <c r="K496" s="29">
        <f t="shared" si="112"/>
        <v>0</v>
      </c>
      <c r="L496" s="29">
        <f t="shared" si="113"/>
        <v>0</v>
      </c>
      <c r="M496" s="29">
        <f t="shared" si="114"/>
        <v>0</v>
      </c>
      <c r="N496" s="29">
        <f t="shared" si="115"/>
        <v>0</v>
      </c>
      <c r="O496" s="11" t="e">
        <f t="shared" si="116"/>
        <v>#VALUE!</v>
      </c>
      <c r="P496" s="58" t="str">
        <f t="shared" si="117"/>
        <v/>
      </c>
      <c r="Q496" s="60"/>
      <c r="R496" s="11">
        <f t="shared" si="106"/>
        <v>0</v>
      </c>
      <c r="S496" s="11">
        <f t="shared" si="108"/>
        <v>403.90958333333333</v>
      </c>
    </row>
    <row r="497" spans="2:19">
      <c r="B497" s="56" t="str">
        <f t="shared" si="109"/>
        <v/>
      </c>
      <c r="C497" s="57"/>
      <c r="D497" s="13" t="str">
        <f t="shared" si="110"/>
        <v/>
      </c>
      <c r="E497" s="58" t="str">
        <f t="shared" si="118"/>
        <v/>
      </c>
      <c r="F497" s="59"/>
      <c r="G497" s="58" t="str">
        <f t="shared" si="119"/>
        <v/>
      </c>
      <c r="H497" s="59"/>
      <c r="I497" s="14" t="str">
        <f t="shared" si="107"/>
        <v/>
      </c>
      <c r="J497" s="14" t="str">
        <f t="shared" si="111"/>
        <v/>
      </c>
      <c r="K497" s="29">
        <f t="shared" si="112"/>
        <v>0</v>
      </c>
      <c r="L497" s="29">
        <f t="shared" si="113"/>
        <v>0</v>
      </c>
      <c r="M497" s="29">
        <f t="shared" si="114"/>
        <v>0</v>
      </c>
      <c r="N497" s="29">
        <f t="shared" si="115"/>
        <v>0</v>
      </c>
      <c r="O497" s="11" t="e">
        <f t="shared" si="116"/>
        <v>#VALUE!</v>
      </c>
      <c r="P497" s="58" t="str">
        <f t="shared" si="117"/>
        <v/>
      </c>
      <c r="Q497" s="60"/>
      <c r="R497" s="11">
        <f t="shared" si="106"/>
        <v>0</v>
      </c>
      <c r="S497" s="11">
        <f t="shared" si="108"/>
        <v>403.90958333333333</v>
      </c>
    </row>
    <row r="498" spans="2:19">
      <c r="B498" s="56" t="str">
        <f t="shared" si="109"/>
        <v/>
      </c>
      <c r="C498" s="57"/>
      <c r="D498" s="13" t="str">
        <f t="shared" si="110"/>
        <v/>
      </c>
      <c r="E498" s="58" t="str">
        <f t="shared" si="118"/>
        <v/>
      </c>
      <c r="F498" s="59"/>
      <c r="G498" s="58" t="str">
        <f t="shared" si="119"/>
        <v/>
      </c>
      <c r="H498" s="59"/>
      <c r="I498" s="14" t="str">
        <f t="shared" si="107"/>
        <v/>
      </c>
      <c r="J498" s="14" t="str">
        <f t="shared" si="111"/>
        <v/>
      </c>
      <c r="K498" s="29">
        <f t="shared" si="112"/>
        <v>0</v>
      </c>
      <c r="L498" s="29">
        <f t="shared" si="113"/>
        <v>0</v>
      </c>
      <c r="M498" s="29">
        <f t="shared" si="114"/>
        <v>0</v>
      </c>
      <c r="N498" s="29">
        <f t="shared" si="115"/>
        <v>0</v>
      </c>
      <c r="O498" s="11" t="e">
        <f t="shared" si="116"/>
        <v>#VALUE!</v>
      </c>
      <c r="P498" s="58" t="str">
        <f t="shared" si="117"/>
        <v/>
      </c>
      <c r="Q498" s="60"/>
      <c r="R498" s="11">
        <f t="shared" si="106"/>
        <v>0</v>
      </c>
      <c r="S498" s="11">
        <f t="shared" si="108"/>
        <v>403.90958333333333</v>
      </c>
    </row>
    <row r="499" spans="2:19">
      <c r="B499" s="56" t="str">
        <f t="shared" si="109"/>
        <v/>
      </c>
      <c r="C499" s="57"/>
      <c r="D499" s="13" t="str">
        <f t="shared" si="110"/>
        <v/>
      </c>
      <c r="E499" s="58" t="str">
        <f t="shared" si="118"/>
        <v/>
      </c>
      <c r="F499" s="59"/>
      <c r="G499" s="58" t="str">
        <f t="shared" si="119"/>
        <v/>
      </c>
      <c r="H499" s="59"/>
      <c r="I499" s="14" t="str">
        <f t="shared" si="107"/>
        <v/>
      </c>
      <c r="J499" s="14" t="str">
        <f t="shared" si="111"/>
        <v/>
      </c>
      <c r="K499" s="29">
        <f t="shared" si="112"/>
        <v>0</v>
      </c>
      <c r="L499" s="29">
        <f t="shared" si="113"/>
        <v>0</v>
      </c>
      <c r="M499" s="29">
        <f t="shared" si="114"/>
        <v>0</v>
      </c>
      <c r="N499" s="29">
        <f t="shared" si="115"/>
        <v>0</v>
      </c>
      <c r="O499" s="11" t="e">
        <f t="shared" si="116"/>
        <v>#VALUE!</v>
      </c>
      <c r="P499" s="58" t="str">
        <f t="shared" si="117"/>
        <v/>
      </c>
      <c r="Q499" s="60"/>
      <c r="R499" s="11">
        <f t="shared" si="106"/>
        <v>0</v>
      </c>
      <c r="S499" s="11">
        <f t="shared" si="108"/>
        <v>403.90958333333333</v>
      </c>
    </row>
    <row r="500" spans="2:19">
      <c r="B500" s="56" t="str">
        <f t="shared" si="109"/>
        <v/>
      </c>
      <c r="C500" s="57"/>
      <c r="D500" s="13" t="str">
        <f t="shared" si="110"/>
        <v/>
      </c>
      <c r="E500" s="58" t="str">
        <f t="shared" si="118"/>
        <v/>
      </c>
      <c r="F500" s="59"/>
      <c r="G500" s="58" t="str">
        <f t="shared" si="119"/>
        <v/>
      </c>
      <c r="H500" s="59"/>
      <c r="I500" s="14" t="str">
        <f t="shared" si="107"/>
        <v/>
      </c>
      <c r="J500" s="14" t="str">
        <f t="shared" si="111"/>
        <v/>
      </c>
      <c r="K500" s="29">
        <f t="shared" si="112"/>
        <v>0</v>
      </c>
      <c r="L500" s="29">
        <f t="shared" si="113"/>
        <v>0</v>
      </c>
      <c r="M500" s="29">
        <f t="shared" si="114"/>
        <v>0</v>
      </c>
      <c r="N500" s="29">
        <f t="shared" si="115"/>
        <v>0</v>
      </c>
      <c r="O500" s="11" t="e">
        <f t="shared" si="116"/>
        <v>#VALUE!</v>
      </c>
      <c r="P500" s="58" t="str">
        <f t="shared" si="117"/>
        <v/>
      </c>
      <c r="Q500" s="60"/>
      <c r="R500" s="11">
        <f t="shared" si="106"/>
        <v>0</v>
      </c>
      <c r="S500" s="11">
        <f t="shared" si="108"/>
        <v>403.90958333333333</v>
      </c>
    </row>
    <row r="501" spans="2:19">
      <c r="B501" s="56" t="str">
        <f t="shared" si="109"/>
        <v/>
      </c>
      <c r="C501" s="57"/>
      <c r="D501" s="13" t="str">
        <f t="shared" si="110"/>
        <v/>
      </c>
      <c r="E501" s="58" t="str">
        <f t="shared" si="118"/>
        <v/>
      </c>
      <c r="F501" s="59"/>
      <c r="G501" s="58" t="str">
        <f t="shared" si="119"/>
        <v/>
      </c>
      <c r="H501" s="59"/>
      <c r="I501" s="14" t="str">
        <f t="shared" si="107"/>
        <v/>
      </c>
      <c r="J501" s="14" t="str">
        <f t="shared" si="111"/>
        <v/>
      </c>
      <c r="K501" s="29">
        <f t="shared" si="112"/>
        <v>0</v>
      </c>
      <c r="L501" s="29">
        <f t="shared" si="113"/>
        <v>0</v>
      </c>
      <c r="M501" s="29">
        <f t="shared" si="114"/>
        <v>0</v>
      </c>
      <c r="N501" s="29">
        <f t="shared" si="115"/>
        <v>0</v>
      </c>
      <c r="O501" s="11" t="e">
        <f t="shared" si="116"/>
        <v>#VALUE!</v>
      </c>
      <c r="P501" s="58" t="str">
        <f t="shared" si="117"/>
        <v/>
      </c>
      <c r="Q501" s="60"/>
      <c r="R501" s="11">
        <f t="shared" si="106"/>
        <v>0</v>
      </c>
      <c r="S501" s="11">
        <f t="shared" si="108"/>
        <v>403.90958333333333</v>
      </c>
    </row>
    <row r="502" spans="2:19">
      <c r="B502" s="56" t="str">
        <f t="shared" si="109"/>
        <v/>
      </c>
      <c r="C502" s="57"/>
      <c r="D502" s="13" t="str">
        <f t="shared" si="110"/>
        <v/>
      </c>
      <c r="E502" s="58" t="str">
        <f t="shared" si="118"/>
        <v/>
      </c>
      <c r="F502" s="59"/>
      <c r="G502" s="58" t="str">
        <f t="shared" si="119"/>
        <v/>
      </c>
      <c r="H502" s="59"/>
      <c r="I502" s="14" t="str">
        <f t="shared" si="107"/>
        <v/>
      </c>
      <c r="J502" s="14" t="str">
        <f t="shared" si="111"/>
        <v/>
      </c>
      <c r="K502" s="29">
        <f t="shared" si="112"/>
        <v>0</v>
      </c>
      <c r="L502" s="29">
        <f t="shared" si="113"/>
        <v>0</v>
      </c>
      <c r="M502" s="29">
        <f t="shared" si="114"/>
        <v>0</v>
      </c>
      <c r="N502" s="29">
        <f t="shared" si="115"/>
        <v>0</v>
      </c>
      <c r="O502" s="11" t="e">
        <f t="shared" si="116"/>
        <v>#VALUE!</v>
      </c>
      <c r="P502" s="58" t="str">
        <f t="shared" si="117"/>
        <v/>
      </c>
      <c r="Q502" s="60"/>
      <c r="R502" s="11">
        <f t="shared" si="106"/>
        <v>0</v>
      </c>
      <c r="S502" s="11">
        <f t="shared" si="108"/>
        <v>403.90958333333333</v>
      </c>
    </row>
    <row r="503" spans="2:19">
      <c r="B503" s="56" t="str">
        <f t="shared" si="109"/>
        <v/>
      </c>
      <c r="C503" s="57"/>
      <c r="D503" s="13" t="str">
        <f t="shared" si="110"/>
        <v/>
      </c>
      <c r="E503" s="58" t="str">
        <f t="shared" si="118"/>
        <v/>
      </c>
      <c r="F503" s="59"/>
      <c r="G503" s="58" t="str">
        <f t="shared" si="119"/>
        <v/>
      </c>
      <c r="H503" s="59"/>
      <c r="I503" s="14" t="str">
        <f t="shared" si="107"/>
        <v/>
      </c>
      <c r="J503" s="14" t="str">
        <f t="shared" si="111"/>
        <v/>
      </c>
      <c r="K503" s="29">
        <f t="shared" si="112"/>
        <v>0</v>
      </c>
      <c r="L503" s="29">
        <f t="shared" si="113"/>
        <v>0</v>
      </c>
      <c r="M503" s="29">
        <f t="shared" si="114"/>
        <v>0</v>
      </c>
      <c r="N503" s="29">
        <f t="shared" si="115"/>
        <v>0</v>
      </c>
      <c r="O503" s="11" t="e">
        <f t="shared" si="116"/>
        <v>#VALUE!</v>
      </c>
      <c r="P503" s="58" t="str">
        <f t="shared" si="117"/>
        <v/>
      </c>
      <c r="Q503" s="60"/>
      <c r="R503" s="11">
        <f t="shared" si="106"/>
        <v>0</v>
      </c>
      <c r="S503" s="11">
        <f t="shared" si="108"/>
        <v>403.90958333333333</v>
      </c>
    </row>
    <row r="504" spans="2:19">
      <c r="B504" s="56" t="str">
        <f t="shared" si="109"/>
        <v/>
      </c>
      <c r="C504" s="57"/>
      <c r="D504" s="13" t="str">
        <f t="shared" si="110"/>
        <v/>
      </c>
      <c r="E504" s="58" t="str">
        <f t="shared" si="118"/>
        <v/>
      </c>
      <c r="F504" s="59"/>
      <c r="G504" s="58" t="str">
        <f t="shared" si="119"/>
        <v/>
      </c>
      <c r="H504" s="59"/>
      <c r="I504" s="14" t="str">
        <f t="shared" si="107"/>
        <v/>
      </c>
      <c r="J504" s="14" t="str">
        <f t="shared" si="111"/>
        <v/>
      </c>
      <c r="K504" s="29">
        <f t="shared" si="112"/>
        <v>0</v>
      </c>
      <c r="L504" s="29">
        <f t="shared" si="113"/>
        <v>0</v>
      </c>
      <c r="M504" s="29">
        <f t="shared" si="114"/>
        <v>0</v>
      </c>
      <c r="N504" s="29">
        <f t="shared" si="115"/>
        <v>0</v>
      </c>
      <c r="O504" s="11" t="e">
        <f t="shared" si="116"/>
        <v>#VALUE!</v>
      </c>
      <c r="P504" s="58" t="str">
        <f t="shared" si="117"/>
        <v/>
      </c>
      <c r="Q504" s="60"/>
      <c r="R504" s="11">
        <f t="shared" si="106"/>
        <v>0</v>
      </c>
      <c r="S504" s="11">
        <f t="shared" si="108"/>
        <v>403.90958333333333</v>
      </c>
    </row>
    <row r="505" spans="2:19">
      <c r="B505" s="56" t="str">
        <f t="shared" si="109"/>
        <v/>
      </c>
      <c r="C505" s="57"/>
      <c r="D505" s="13" t="str">
        <f t="shared" si="110"/>
        <v/>
      </c>
      <c r="E505" s="58" t="str">
        <f t="shared" si="118"/>
        <v/>
      </c>
      <c r="F505" s="59"/>
      <c r="G505" s="58" t="str">
        <f t="shared" si="119"/>
        <v/>
      </c>
      <c r="H505" s="59"/>
      <c r="I505" s="14" t="str">
        <f t="shared" si="107"/>
        <v/>
      </c>
      <c r="J505" s="14" t="str">
        <f t="shared" si="111"/>
        <v/>
      </c>
      <c r="K505" s="29">
        <f t="shared" si="112"/>
        <v>0</v>
      </c>
      <c r="L505" s="29">
        <f t="shared" si="113"/>
        <v>0</v>
      </c>
      <c r="M505" s="29">
        <f t="shared" si="114"/>
        <v>0</v>
      </c>
      <c r="N505" s="29">
        <f t="shared" si="115"/>
        <v>0</v>
      </c>
      <c r="O505" s="11" t="e">
        <f t="shared" si="116"/>
        <v>#VALUE!</v>
      </c>
      <c r="P505" s="58" t="str">
        <f t="shared" si="117"/>
        <v/>
      </c>
      <c r="Q505" s="60"/>
      <c r="R505" s="11">
        <f t="shared" ref="R505:R568" si="120">K505+L505+M505</f>
        <v>0</v>
      </c>
      <c r="S505" s="11">
        <f t="shared" si="108"/>
        <v>403.90958333333333</v>
      </c>
    </row>
    <row r="506" spans="2:19">
      <c r="B506" s="56" t="str">
        <f t="shared" si="109"/>
        <v/>
      </c>
      <c r="C506" s="57"/>
      <c r="D506" s="13" t="str">
        <f t="shared" si="110"/>
        <v/>
      </c>
      <c r="E506" s="58" t="str">
        <f t="shared" si="118"/>
        <v/>
      </c>
      <c r="F506" s="59"/>
      <c r="G506" s="58" t="str">
        <f t="shared" si="119"/>
        <v/>
      </c>
      <c r="H506" s="59"/>
      <c r="I506" s="14" t="str">
        <f t="shared" si="107"/>
        <v/>
      </c>
      <c r="J506" s="14" t="str">
        <f t="shared" si="111"/>
        <v/>
      </c>
      <c r="K506" s="29">
        <f t="shared" si="112"/>
        <v>0</v>
      </c>
      <c r="L506" s="29">
        <f t="shared" si="113"/>
        <v>0</v>
      </c>
      <c r="M506" s="29">
        <f t="shared" si="114"/>
        <v>0</v>
      </c>
      <c r="N506" s="29">
        <f t="shared" si="115"/>
        <v>0</v>
      </c>
      <c r="O506" s="11" t="e">
        <f t="shared" si="116"/>
        <v>#VALUE!</v>
      </c>
      <c r="P506" s="58" t="str">
        <f t="shared" si="117"/>
        <v/>
      </c>
      <c r="Q506" s="60"/>
      <c r="R506" s="11">
        <f t="shared" si="120"/>
        <v>0</v>
      </c>
      <c r="S506" s="11">
        <f t="shared" si="108"/>
        <v>403.90958333333333</v>
      </c>
    </row>
    <row r="507" spans="2:19">
      <c r="B507" s="56" t="str">
        <f t="shared" si="109"/>
        <v/>
      </c>
      <c r="C507" s="57"/>
      <c r="D507" s="13" t="str">
        <f t="shared" si="110"/>
        <v/>
      </c>
      <c r="E507" s="58" t="str">
        <f t="shared" si="118"/>
        <v/>
      </c>
      <c r="F507" s="59"/>
      <c r="G507" s="58" t="str">
        <f t="shared" si="119"/>
        <v/>
      </c>
      <c r="H507" s="59"/>
      <c r="I507" s="14" t="str">
        <f t="shared" si="107"/>
        <v/>
      </c>
      <c r="J507" s="14" t="str">
        <f t="shared" si="111"/>
        <v/>
      </c>
      <c r="K507" s="29">
        <f t="shared" si="112"/>
        <v>0</v>
      </c>
      <c r="L507" s="29">
        <f t="shared" si="113"/>
        <v>0</v>
      </c>
      <c r="M507" s="29">
        <f t="shared" si="114"/>
        <v>0</v>
      </c>
      <c r="N507" s="29">
        <f t="shared" si="115"/>
        <v>0</v>
      </c>
      <c r="O507" s="11" t="e">
        <f t="shared" si="116"/>
        <v>#VALUE!</v>
      </c>
      <c r="P507" s="58" t="str">
        <f t="shared" si="117"/>
        <v/>
      </c>
      <c r="Q507" s="60"/>
      <c r="R507" s="11">
        <f t="shared" si="120"/>
        <v>0</v>
      </c>
      <c r="S507" s="11">
        <f t="shared" si="108"/>
        <v>403.90958333333333</v>
      </c>
    </row>
    <row r="508" spans="2:19">
      <c r="B508" s="56" t="str">
        <f t="shared" si="109"/>
        <v/>
      </c>
      <c r="C508" s="57"/>
      <c r="D508" s="13" t="str">
        <f t="shared" si="110"/>
        <v/>
      </c>
      <c r="E508" s="58" t="str">
        <f t="shared" si="118"/>
        <v/>
      </c>
      <c r="F508" s="59"/>
      <c r="G508" s="58" t="str">
        <f t="shared" si="119"/>
        <v/>
      </c>
      <c r="H508" s="59"/>
      <c r="I508" s="14" t="str">
        <f t="shared" si="107"/>
        <v/>
      </c>
      <c r="J508" s="14" t="str">
        <f t="shared" si="111"/>
        <v/>
      </c>
      <c r="K508" s="29">
        <f t="shared" si="112"/>
        <v>0</v>
      </c>
      <c r="L508" s="29">
        <f t="shared" si="113"/>
        <v>0</v>
      </c>
      <c r="M508" s="29">
        <f t="shared" si="114"/>
        <v>0</v>
      </c>
      <c r="N508" s="29">
        <f t="shared" si="115"/>
        <v>0</v>
      </c>
      <c r="O508" s="11" t="e">
        <f t="shared" si="116"/>
        <v>#VALUE!</v>
      </c>
      <c r="P508" s="58" t="str">
        <f t="shared" si="117"/>
        <v/>
      </c>
      <c r="Q508" s="60"/>
      <c r="R508" s="11">
        <f t="shared" si="120"/>
        <v>0</v>
      </c>
      <c r="S508" s="11">
        <f t="shared" si="108"/>
        <v>403.90958333333333</v>
      </c>
    </row>
    <row r="509" spans="2:19">
      <c r="B509" s="56" t="str">
        <f t="shared" si="109"/>
        <v/>
      </c>
      <c r="C509" s="57"/>
      <c r="D509" s="13" t="str">
        <f t="shared" si="110"/>
        <v/>
      </c>
      <c r="E509" s="58" t="str">
        <f t="shared" si="118"/>
        <v/>
      </c>
      <c r="F509" s="59"/>
      <c r="G509" s="58" t="str">
        <f t="shared" si="119"/>
        <v/>
      </c>
      <c r="H509" s="59"/>
      <c r="I509" s="14" t="str">
        <f t="shared" si="107"/>
        <v/>
      </c>
      <c r="J509" s="14" t="str">
        <f t="shared" si="111"/>
        <v/>
      </c>
      <c r="K509" s="29">
        <f t="shared" si="112"/>
        <v>0</v>
      </c>
      <c r="L509" s="29">
        <f t="shared" si="113"/>
        <v>0</v>
      </c>
      <c r="M509" s="29">
        <f t="shared" si="114"/>
        <v>0</v>
      </c>
      <c r="N509" s="29">
        <f t="shared" si="115"/>
        <v>0</v>
      </c>
      <c r="O509" s="11" t="e">
        <f t="shared" si="116"/>
        <v>#VALUE!</v>
      </c>
      <c r="P509" s="58" t="str">
        <f t="shared" si="117"/>
        <v/>
      </c>
      <c r="Q509" s="60"/>
      <c r="R509" s="11">
        <f t="shared" si="120"/>
        <v>0</v>
      </c>
      <c r="S509" s="11">
        <f t="shared" si="108"/>
        <v>403.90958333333333</v>
      </c>
    </row>
    <row r="510" spans="2:19">
      <c r="B510" s="56" t="str">
        <f t="shared" si="109"/>
        <v/>
      </c>
      <c r="C510" s="57"/>
      <c r="D510" s="13" t="str">
        <f t="shared" si="110"/>
        <v/>
      </c>
      <c r="E510" s="58" t="str">
        <f t="shared" si="118"/>
        <v/>
      </c>
      <c r="F510" s="59"/>
      <c r="G510" s="58" t="str">
        <f t="shared" si="119"/>
        <v/>
      </c>
      <c r="H510" s="59"/>
      <c r="I510" s="14" t="str">
        <f t="shared" si="107"/>
        <v/>
      </c>
      <c r="J510" s="14" t="str">
        <f t="shared" si="111"/>
        <v/>
      </c>
      <c r="K510" s="29">
        <f t="shared" si="112"/>
        <v>0</v>
      </c>
      <c r="L510" s="29">
        <f t="shared" si="113"/>
        <v>0</v>
      </c>
      <c r="M510" s="29">
        <f t="shared" si="114"/>
        <v>0</v>
      </c>
      <c r="N510" s="29">
        <f t="shared" si="115"/>
        <v>0</v>
      </c>
      <c r="O510" s="11" t="e">
        <f t="shared" si="116"/>
        <v>#VALUE!</v>
      </c>
      <c r="P510" s="58" t="str">
        <f t="shared" si="117"/>
        <v/>
      </c>
      <c r="Q510" s="60"/>
      <c r="R510" s="11">
        <f t="shared" si="120"/>
        <v>0</v>
      </c>
      <c r="S510" s="11">
        <f t="shared" si="108"/>
        <v>403.90958333333333</v>
      </c>
    </row>
    <row r="511" spans="2:19">
      <c r="B511" s="56" t="str">
        <f t="shared" si="109"/>
        <v/>
      </c>
      <c r="C511" s="57"/>
      <c r="D511" s="13" t="str">
        <f t="shared" si="110"/>
        <v/>
      </c>
      <c r="E511" s="58" t="str">
        <f t="shared" si="118"/>
        <v/>
      </c>
      <c r="F511" s="59"/>
      <c r="G511" s="58" t="str">
        <f t="shared" si="119"/>
        <v/>
      </c>
      <c r="H511" s="59"/>
      <c r="I511" s="14" t="str">
        <f t="shared" si="107"/>
        <v/>
      </c>
      <c r="J511" s="14" t="str">
        <f t="shared" si="111"/>
        <v/>
      </c>
      <c r="K511" s="29">
        <f t="shared" si="112"/>
        <v>0</v>
      </c>
      <c r="L511" s="29">
        <f t="shared" si="113"/>
        <v>0</v>
      </c>
      <c r="M511" s="29">
        <f t="shared" si="114"/>
        <v>0</v>
      </c>
      <c r="N511" s="29">
        <f t="shared" si="115"/>
        <v>0</v>
      </c>
      <c r="O511" s="11" t="e">
        <f t="shared" si="116"/>
        <v>#VALUE!</v>
      </c>
      <c r="P511" s="58" t="str">
        <f t="shared" si="117"/>
        <v/>
      </c>
      <c r="Q511" s="60"/>
      <c r="R511" s="11">
        <f t="shared" si="120"/>
        <v>0</v>
      </c>
      <c r="S511" s="11">
        <f t="shared" si="108"/>
        <v>403.90958333333333</v>
      </c>
    </row>
    <row r="512" spans="2:19">
      <c r="B512" s="56" t="str">
        <f t="shared" si="109"/>
        <v/>
      </c>
      <c r="C512" s="57"/>
      <c r="D512" s="13" t="str">
        <f t="shared" si="110"/>
        <v/>
      </c>
      <c r="E512" s="58" t="str">
        <f t="shared" si="118"/>
        <v/>
      </c>
      <c r="F512" s="59"/>
      <c r="G512" s="58" t="str">
        <f t="shared" si="119"/>
        <v/>
      </c>
      <c r="H512" s="59"/>
      <c r="I512" s="14" t="str">
        <f t="shared" si="107"/>
        <v/>
      </c>
      <c r="J512" s="14" t="str">
        <f t="shared" si="111"/>
        <v/>
      </c>
      <c r="K512" s="29">
        <f t="shared" si="112"/>
        <v>0</v>
      </c>
      <c r="L512" s="29">
        <f t="shared" si="113"/>
        <v>0</v>
      </c>
      <c r="M512" s="29">
        <f t="shared" si="114"/>
        <v>0</v>
      </c>
      <c r="N512" s="29">
        <f t="shared" si="115"/>
        <v>0</v>
      </c>
      <c r="O512" s="11" t="e">
        <f t="shared" si="116"/>
        <v>#VALUE!</v>
      </c>
      <c r="P512" s="58" t="str">
        <f t="shared" si="117"/>
        <v/>
      </c>
      <c r="Q512" s="60"/>
      <c r="R512" s="11">
        <f t="shared" si="120"/>
        <v>0</v>
      </c>
      <c r="S512" s="11">
        <f t="shared" si="108"/>
        <v>403.90958333333333</v>
      </c>
    </row>
    <row r="513" spans="2:19">
      <c r="B513" s="56" t="str">
        <f t="shared" si="109"/>
        <v/>
      </c>
      <c r="C513" s="57"/>
      <c r="D513" s="13" t="str">
        <f t="shared" si="110"/>
        <v/>
      </c>
      <c r="E513" s="58" t="str">
        <f t="shared" si="118"/>
        <v/>
      </c>
      <c r="F513" s="59"/>
      <c r="G513" s="58" t="str">
        <f t="shared" si="119"/>
        <v/>
      </c>
      <c r="H513" s="59"/>
      <c r="I513" s="14" t="str">
        <f t="shared" si="107"/>
        <v/>
      </c>
      <c r="J513" s="14" t="str">
        <f t="shared" si="111"/>
        <v/>
      </c>
      <c r="K513" s="29">
        <f t="shared" si="112"/>
        <v>0</v>
      </c>
      <c r="L513" s="29">
        <f t="shared" si="113"/>
        <v>0</v>
      </c>
      <c r="M513" s="29">
        <f t="shared" si="114"/>
        <v>0</v>
      </c>
      <c r="N513" s="29">
        <f t="shared" si="115"/>
        <v>0</v>
      </c>
      <c r="O513" s="11" t="e">
        <f t="shared" si="116"/>
        <v>#VALUE!</v>
      </c>
      <c r="P513" s="58" t="str">
        <f t="shared" si="117"/>
        <v/>
      </c>
      <c r="Q513" s="60"/>
      <c r="R513" s="11">
        <f t="shared" si="120"/>
        <v>0</v>
      </c>
      <c r="S513" s="11">
        <f t="shared" si="108"/>
        <v>403.90958333333333</v>
      </c>
    </row>
    <row r="514" spans="2:19">
      <c r="B514" s="56" t="str">
        <f t="shared" si="109"/>
        <v/>
      </c>
      <c r="C514" s="57"/>
      <c r="D514" s="13" t="str">
        <f t="shared" si="110"/>
        <v/>
      </c>
      <c r="E514" s="58" t="str">
        <f t="shared" si="118"/>
        <v/>
      </c>
      <c r="F514" s="59"/>
      <c r="G514" s="58" t="str">
        <f t="shared" si="119"/>
        <v/>
      </c>
      <c r="H514" s="59"/>
      <c r="I514" s="14" t="str">
        <f t="shared" si="107"/>
        <v/>
      </c>
      <c r="J514" s="14" t="str">
        <f t="shared" si="111"/>
        <v/>
      </c>
      <c r="K514" s="29">
        <f t="shared" si="112"/>
        <v>0</v>
      </c>
      <c r="L514" s="29">
        <f t="shared" si="113"/>
        <v>0</v>
      </c>
      <c r="M514" s="29">
        <f t="shared" si="114"/>
        <v>0</v>
      </c>
      <c r="N514" s="29">
        <f t="shared" si="115"/>
        <v>0</v>
      </c>
      <c r="O514" s="11" t="e">
        <f t="shared" si="116"/>
        <v>#VALUE!</v>
      </c>
      <c r="P514" s="58" t="str">
        <f t="shared" si="117"/>
        <v/>
      </c>
      <c r="Q514" s="60"/>
      <c r="R514" s="11">
        <f t="shared" si="120"/>
        <v>0</v>
      </c>
      <c r="S514" s="11">
        <f t="shared" si="108"/>
        <v>403.90958333333333</v>
      </c>
    </row>
    <row r="515" spans="2:19">
      <c r="B515" s="56" t="str">
        <f t="shared" si="109"/>
        <v/>
      </c>
      <c r="C515" s="57"/>
      <c r="D515" s="13" t="str">
        <f t="shared" si="110"/>
        <v/>
      </c>
      <c r="E515" s="58" t="str">
        <f t="shared" si="118"/>
        <v/>
      </c>
      <c r="F515" s="59"/>
      <c r="G515" s="58" t="str">
        <f t="shared" si="119"/>
        <v/>
      </c>
      <c r="H515" s="59"/>
      <c r="I515" s="14" t="str">
        <f t="shared" si="107"/>
        <v/>
      </c>
      <c r="J515" s="14" t="str">
        <f t="shared" si="111"/>
        <v/>
      </c>
      <c r="K515" s="29">
        <f t="shared" si="112"/>
        <v>0</v>
      </c>
      <c r="L515" s="29">
        <f t="shared" si="113"/>
        <v>0</v>
      </c>
      <c r="M515" s="29">
        <f t="shared" si="114"/>
        <v>0</v>
      </c>
      <c r="N515" s="29">
        <f t="shared" si="115"/>
        <v>0</v>
      </c>
      <c r="O515" s="11" t="e">
        <f t="shared" si="116"/>
        <v>#VALUE!</v>
      </c>
      <c r="P515" s="58" t="str">
        <f t="shared" si="117"/>
        <v/>
      </c>
      <c r="Q515" s="60"/>
      <c r="R515" s="11">
        <f t="shared" si="120"/>
        <v>0</v>
      </c>
      <c r="S515" s="11">
        <f t="shared" si="108"/>
        <v>403.90958333333333</v>
      </c>
    </row>
    <row r="516" spans="2:19">
      <c r="B516" s="56" t="str">
        <f t="shared" si="109"/>
        <v/>
      </c>
      <c r="C516" s="57"/>
      <c r="D516" s="13" t="str">
        <f t="shared" si="110"/>
        <v/>
      </c>
      <c r="E516" s="58" t="str">
        <f t="shared" si="118"/>
        <v/>
      </c>
      <c r="F516" s="59"/>
      <c r="G516" s="58" t="str">
        <f t="shared" si="119"/>
        <v/>
      </c>
      <c r="H516" s="59"/>
      <c r="I516" s="14" t="str">
        <f t="shared" si="107"/>
        <v/>
      </c>
      <c r="J516" s="14" t="str">
        <f t="shared" si="111"/>
        <v/>
      </c>
      <c r="K516" s="29">
        <f t="shared" si="112"/>
        <v>0</v>
      </c>
      <c r="L516" s="29">
        <f t="shared" si="113"/>
        <v>0</v>
      </c>
      <c r="M516" s="29">
        <f t="shared" si="114"/>
        <v>0</v>
      </c>
      <c r="N516" s="29">
        <f t="shared" si="115"/>
        <v>0</v>
      </c>
      <c r="O516" s="11" t="e">
        <f t="shared" si="116"/>
        <v>#VALUE!</v>
      </c>
      <c r="P516" s="58" t="str">
        <f t="shared" si="117"/>
        <v/>
      </c>
      <c r="Q516" s="60"/>
      <c r="R516" s="11">
        <f t="shared" si="120"/>
        <v>0</v>
      </c>
      <c r="S516" s="11">
        <f t="shared" si="108"/>
        <v>403.90958333333333</v>
      </c>
    </row>
    <row r="517" spans="2:19">
      <c r="B517" s="56" t="str">
        <f t="shared" si="109"/>
        <v/>
      </c>
      <c r="C517" s="57"/>
      <c r="D517" s="13" t="str">
        <f t="shared" si="110"/>
        <v/>
      </c>
      <c r="E517" s="58" t="str">
        <f t="shared" si="118"/>
        <v/>
      </c>
      <c r="F517" s="59"/>
      <c r="G517" s="58" t="str">
        <f t="shared" si="119"/>
        <v/>
      </c>
      <c r="H517" s="59"/>
      <c r="I517" s="14" t="str">
        <f t="shared" si="107"/>
        <v/>
      </c>
      <c r="J517" s="14" t="str">
        <f t="shared" si="111"/>
        <v/>
      </c>
      <c r="K517" s="29">
        <f t="shared" si="112"/>
        <v>0</v>
      </c>
      <c r="L517" s="29">
        <f t="shared" si="113"/>
        <v>0</v>
      </c>
      <c r="M517" s="29">
        <f t="shared" si="114"/>
        <v>0</v>
      </c>
      <c r="N517" s="29">
        <f t="shared" si="115"/>
        <v>0</v>
      </c>
      <c r="O517" s="11" t="e">
        <f t="shared" si="116"/>
        <v>#VALUE!</v>
      </c>
      <c r="P517" s="58" t="str">
        <f t="shared" si="117"/>
        <v/>
      </c>
      <c r="Q517" s="60"/>
      <c r="R517" s="11">
        <f t="shared" si="120"/>
        <v>0</v>
      </c>
      <c r="S517" s="11">
        <f t="shared" si="108"/>
        <v>403.90958333333333</v>
      </c>
    </row>
    <row r="518" spans="2:19">
      <c r="B518" s="56" t="str">
        <f t="shared" si="109"/>
        <v/>
      </c>
      <c r="C518" s="57"/>
      <c r="D518" s="13" t="str">
        <f t="shared" si="110"/>
        <v/>
      </c>
      <c r="E518" s="58" t="str">
        <f t="shared" si="118"/>
        <v/>
      </c>
      <c r="F518" s="59"/>
      <c r="G518" s="58" t="str">
        <f t="shared" si="119"/>
        <v/>
      </c>
      <c r="H518" s="59"/>
      <c r="I518" s="14" t="str">
        <f t="shared" si="107"/>
        <v/>
      </c>
      <c r="J518" s="14" t="str">
        <f t="shared" si="111"/>
        <v/>
      </c>
      <c r="K518" s="29">
        <f t="shared" si="112"/>
        <v>0</v>
      </c>
      <c r="L518" s="29">
        <f t="shared" si="113"/>
        <v>0</v>
      </c>
      <c r="M518" s="29">
        <f t="shared" si="114"/>
        <v>0</v>
      </c>
      <c r="N518" s="29">
        <f t="shared" si="115"/>
        <v>0</v>
      </c>
      <c r="O518" s="11" t="e">
        <f t="shared" si="116"/>
        <v>#VALUE!</v>
      </c>
      <c r="P518" s="58" t="str">
        <f t="shared" si="117"/>
        <v/>
      </c>
      <c r="Q518" s="60"/>
      <c r="R518" s="11">
        <f t="shared" si="120"/>
        <v>0</v>
      </c>
      <c r="S518" s="11">
        <f t="shared" si="108"/>
        <v>403.90958333333333</v>
      </c>
    </row>
    <row r="519" spans="2:19">
      <c r="B519" s="56" t="str">
        <f t="shared" si="109"/>
        <v/>
      </c>
      <c r="C519" s="57"/>
      <c r="D519" s="13" t="str">
        <f t="shared" si="110"/>
        <v/>
      </c>
      <c r="E519" s="58" t="str">
        <f t="shared" si="118"/>
        <v/>
      </c>
      <c r="F519" s="59"/>
      <c r="G519" s="58" t="str">
        <f t="shared" si="119"/>
        <v/>
      </c>
      <c r="H519" s="59"/>
      <c r="I519" s="14" t="str">
        <f t="shared" si="107"/>
        <v/>
      </c>
      <c r="J519" s="14" t="str">
        <f t="shared" si="111"/>
        <v/>
      </c>
      <c r="K519" s="29">
        <f t="shared" si="112"/>
        <v>0</v>
      </c>
      <c r="L519" s="29">
        <f t="shared" si="113"/>
        <v>0</v>
      </c>
      <c r="M519" s="29">
        <f t="shared" si="114"/>
        <v>0</v>
      </c>
      <c r="N519" s="29">
        <f t="shared" si="115"/>
        <v>0</v>
      </c>
      <c r="O519" s="11" t="e">
        <f t="shared" si="116"/>
        <v>#VALUE!</v>
      </c>
      <c r="P519" s="58" t="str">
        <f t="shared" si="117"/>
        <v/>
      </c>
      <c r="Q519" s="60"/>
      <c r="R519" s="11">
        <f t="shared" si="120"/>
        <v>0</v>
      </c>
      <c r="S519" s="11">
        <f t="shared" si="108"/>
        <v>403.90958333333333</v>
      </c>
    </row>
    <row r="520" spans="2:19">
      <c r="B520" s="56" t="str">
        <f t="shared" si="109"/>
        <v/>
      </c>
      <c r="C520" s="57"/>
      <c r="D520" s="13" t="str">
        <f t="shared" si="110"/>
        <v/>
      </c>
      <c r="E520" s="58" t="str">
        <f t="shared" si="118"/>
        <v/>
      </c>
      <c r="F520" s="59"/>
      <c r="G520" s="58" t="str">
        <f t="shared" si="119"/>
        <v/>
      </c>
      <c r="H520" s="59"/>
      <c r="I520" s="14" t="str">
        <f t="shared" si="107"/>
        <v/>
      </c>
      <c r="J520" s="14" t="str">
        <f t="shared" si="111"/>
        <v/>
      </c>
      <c r="K520" s="29">
        <f t="shared" si="112"/>
        <v>0</v>
      </c>
      <c r="L520" s="29">
        <f t="shared" si="113"/>
        <v>0</v>
      </c>
      <c r="M520" s="29">
        <f t="shared" si="114"/>
        <v>0</v>
      </c>
      <c r="N520" s="29">
        <f t="shared" si="115"/>
        <v>0</v>
      </c>
      <c r="O520" s="11" t="e">
        <f t="shared" si="116"/>
        <v>#VALUE!</v>
      </c>
      <c r="P520" s="58" t="str">
        <f t="shared" si="117"/>
        <v/>
      </c>
      <c r="Q520" s="60"/>
      <c r="R520" s="11">
        <f t="shared" si="120"/>
        <v>0</v>
      </c>
      <c r="S520" s="11">
        <f t="shared" si="108"/>
        <v>403.90958333333333</v>
      </c>
    </row>
    <row r="521" spans="2:19">
      <c r="B521" s="56" t="str">
        <f t="shared" si="109"/>
        <v/>
      </c>
      <c r="C521" s="57"/>
      <c r="D521" s="13" t="str">
        <f t="shared" si="110"/>
        <v/>
      </c>
      <c r="E521" s="58" t="str">
        <f t="shared" si="118"/>
        <v/>
      </c>
      <c r="F521" s="59"/>
      <c r="G521" s="58" t="str">
        <f t="shared" si="119"/>
        <v/>
      </c>
      <c r="H521" s="59"/>
      <c r="I521" s="14" t="str">
        <f t="shared" si="107"/>
        <v/>
      </c>
      <c r="J521" s="14" t="str">
        <f t="shared" si="111"/>
        <v/>
      </c>
      <c r="K521" s="29">
        <f t="shared" si="112"/>
        <v>0</v>
      </c>
      <c r="L521" s="29">
        <f t="shared" si="113"/>
        <v>0</v>
      </c>
      <c r="M521" s="29">
        <f t="shared" si="114"/>
        <v>0</v>
      </c>
      <c r="N521" s="29">
        <f t="shared" si="115"/>
        <v>0</v>
      </c>
      <c r="O521" s="11" t="e">
        <f t="shared" si="116"/>
        <v>#VALUE!</v>
      </c>
      <c r="P521" s="58" t="str">
        <f t="shared" si="117"/>
        <v/>
      </c>
      <c r="Q521" s="60"/>
      <c r="R521" s="11">
        <f t="shared" si="120"/>
        <v>0</v>
      </c>
      <c r="S521" s="11">
        <f t="shared" si="108"/>
        <v>403.90958333333333</v>
      </c>
    </row>
    <row r="522" spans="2:19">
      <c r="B522" s="56" t="str">
        <f t="shared" si="109"/>
        <v/>
      </c>
      <c r="C522" s="57"/>
      <c r="D522" s="13" t="str">
        <f t="shared" si="110"/>
        <v/>
      </c>
      <c r="E522" s="58" t="str">
        <f t="shared" si="118"/>
        <v/>
      </c>
      <c r="F522" s="59"/>
      <c r="G522" s="58" t="str">
        <f t="shared" si="119"/>
        <v/>
      </c>
      <c r="H522" s="59"/>
      <c r="I522" s="14" t="str">
        <f t="shared" ref="I522:I585" si="121">IF($B522="","",$G522-$J522)</f>
        <v/>
      </c>
      <c r="J522" s="14" t="str">
        <f t="shared" si="111"/>
        <v/>
      </c>
      <c r="K522" s="29">
        <f t="shared" si="112"/>
        <v>0</v>
      </c>
      <c r="L522" s="29">
        <f t="shared" si="113"/>
        <v>0</v>
      </c>
      <c r="M522" s="29">
        <f t="shared" si="114"/>
        <v>0</v>
      </c>
      <c r="N522" s="29">
        <f t="shared" si="115"/>
        <v>0</v>
      </c>
      <c r="O522" s="11" t="e">
        <f t="shared" si="116"/>
        <v>#VALUE!</v>
      </c>
      <c r="P522" s="58" t="str">
        <f t="shared" si="117"/>
        <v/>
      </c>
      <c r="Q522" s="60"/>
      <c r="R522" s="11">
        <f t="shared" si="120"/>
        <v>0</v>
      </c>
      <c r="S522" s="11">
        <f t="shared" ref="S522:S585" si="122">$V$15</f>
        <v>403.90958333333333</v>
      </c>
    </row>
    <row r="523" spans="2:19">
      <c r="B523" s="56" t="str">
        <f t="shared" ref="B523:B586" si="123">IF($L$3="","",IF(ROW()&lt;=$L$4+9,ROW()-9,""))</f>
        <v/>
      </c>
      <c r="C523" s="57"/>
      <c r="D523" s="13" t="str">
        <f t="shared" ref="D523:D586" si="124">IF(OR($B523="",$F$7="",$P522=0),"",IF(INT(12*($B523-1)/$F$6) = 12*($B523-1)/$F$6, DATE(YEAR($F$7),MONTH($F$7)+CEILING(12*($B523-1)/$F$6,1),DAY($F$7)),DATE(YEAR($F$7),MONTH($F$7)+CEILING(12*($B523-1)/$F$6,1),DAY($F$7)-15)))</f>
        <v/>
      </c>
      <c r="E523" s="58" t="str">
        <f t="shared" si="118"/>
        <v/>
      </c>
      <c r="F523" s="59"/>
      <c r="G523" s="58" t="str">
        <f t="shared" si="119"/>
        <v/>
      </c>
      <c r="H523" s="59"/>
      <c r="I523" s="14" t="str">
        <f t="shared" si="121"/>
        <v/>
      </c>
      <c r="J523" s="14" t="str">
        <f t="shared" ref="J523:J586" si="125">IF($B523="","",$E523*$F$4/$F$6)</f>
        <v/>
      </c>
      <c r="K523" s="29">
        <f t="shared" ref="K523:K586" si="126">IF(D523&lt;&gt;"",$W$4*12/$F$6,0)</f>
        <v>0</v>
      </c>
      <c r="L523" s="29">
        <f t="shared" ref="L523:L586" si="127">IF(D523&lt;&gt;"",$X$4*12/$F$6,0)</f>
        <v>0</v>
      </c>
      <c r="M523" s="29">
        <f t="shared" ref="M523:M586" si="128">IF(D523&lt;&gt;"",$Y$4*12/$F$6,0)</f>
        <v>0</v>
      </c>
      <c r="N523" s="29">
        <f t="shared" ref="N523:N586" si="129">IF(D523&lt;&gt;"",$Z$4*12/$F$6,0)</f>
        <v>0</v>
      </c>
      <c r="O523" s="11" t="e">
        <f t="shared" ref="O523:O586" si="130">G523+(K523+L523+M523+N523)</f>
        <v>#VALUE!</v>
      </c>
      <c r="P523" s="58" t="str">
        <f t="shared" ref="P523:P586" si="131">IF($B523="","",IF($E523*(1+$F$4/$F$6)-$G523-$N523&lt;0,0,$E523*(1+$F$4/$F$6)-$G523-$N523))</f>
        <v/>
      </c>
      <c r="Q523" s="60"/>
      <c r="R523" s="11">
        <f t="shared" si="120"/>
        <v>0</v>
      </c>
      <c r="S523" s="11">
        <f t="shared" si="122"/>
        <v>403.90958333333333</v>
      </c>
    </row>
    <row r="524" spans="2:19">
      <c r="B524" s="56" t="str">
        <f t="shared" si="123"/>
        <v/>
      </c>
      <c r="C524" s="57"/>
      <c r="D524" s="13" t="str">
        <f t="shared" si="124"/>
        <v/>
      </c>
      <c r="E524" s="58" t="str">
        <f t="shared" si="118"/>
        <v/>
      </c>
      <c r="F524" s="59"/>
      <c r="G524" s="58" t="str">
        <f t="shared" si="119"/>
        <v/>
      </c>
      <c r="H524" s="59"/>
      <c r="I524" s="14" t="str">
        <f t="shared" si="121"/>
        <v/>
      </c>
      <c r="J524" s="14" t="str">
        <f t="shared" si="125"/>
        <v/>
      </c>
      <c r="K524" s="29">
        <f t="shared" si="126"/>
        <v>0</v>
      </c>
      <c r="L524" s="29">
        <f t="shared" si="127"/>
        <v>0</v>
      </c>
      <c r="M524" s="29">
        <f t="shared" si="128"/>
        <v>0</v>
      </c>
      <c r="N524" s="29">
        <f t="shared" si="129"/>
        <v>0</v>
      </c>
      <c r="O524" s="11" t="e">
        <f t="shared" si="130"/>
        <v>#VALUE!</v>
      </c>
      <c r="P524" s="58" t="str">
        <f t="shared" si="131"/>
        <v/>
      </c>
      <c r="Q524" s="60"/>
      <c r="R524" s="11">
        <f t="shared" si="120"/>
        <v>0</v>
      </c>
      <c r="S524" s="11">
        <f t="shared" si="122"/>
        <v>403.90958333333333</v>
      </c>
    </row>
    <row r="525" spans="2:19">
      <c r="B525" s="56" t="str">
        <f t="shared" si="123"/>
        <v/>
      </c>
      <c r="C525" s="57"/>
      <c r="D525" s="13" t="str">
        <f t="shared" si="124"/>
        <v/>
      </c>
      <c r="E525" s="58" t="str">
        <f t="shared" si="118"/>
        <v/>
      </c>
      <c r="F525" s="59"/>
      <c r="G525" s="58" t="str">
        <f t="shared" si="119"/>
        <v/>
      </c>
      <c r="H525" s="59"/>
      <c r="I525" s="14" t="str">
        <f t="shared" si="121"/>
        <v/>
      </c>
      <c r="J525" s="14" t="str">
        <f t="shared" si="125"/>
        <v/>
      </c>
      <c r="K525" s="29">
        <f t="shared" si="126"/>
        <v>0</v>
      </c>
      <c r="L525" s="29">
        <f t="shared" si="127"/>
        <v>0</v>
      </c>
      <c r="M525" s="29">
        <f t="shared" si="128"/>
        <v>0</v>
      </c>
      <c r="N525" s="29">
        <f t="shared" si="129"/>
        <v>0</v>
      </c>
      <c r="O525" s="11" t="e">
        <f t="shared" si="130"/>
        <v>#VALUE!</v>
      </c>
      <c r="P525" s="58" t="str">
        <f t="shared" si="131"/>
        <v/>
      </c>
      <c r="Q525" s="60"/>
      <c r="R525" s="11">
        <f t="shared" si="120"/>
        <v>0</v>
      </c>
      <c r="S525" s="11">
        <f t="shared" si="122"/>
        <v>403.90958333333333</v>
      </c>
    </row>
    <row r="526" spans="2:19">
      <c r="B526" s="56" t="str">
        <f t="shared" si="123"/>
        <v/>
      </c>
      <c r="C526" s="57"/>
      <c r="D526" s="13" t="str">
        <f t="shared" si="124"/>
        <v/>
      </c>
      <c r="E526" s="58" t="str">
        <f t="shared" si="118"/>
        <v/>
      </c>
      <c r="F526" s="59"/>
      <c r="G526" s="58" t="str">
        <f t="shared" si="119"/>
        <v/>
      </c>
      <c r="H526" s="59"/>
      <c r="I526" s="14" t="str">
        <f t="shared" si="121"/>
        <v/>
      </c>
      <c r="J526" s="14" t="str">
        <f t="shared" si="125"/>
        <v/>
      </c>
      <c r="K526" s="29">
        <f t="shared" si="126"/>
        <v>0</v>
      </c>
      <c r="L526" s="29">
        <f t="shared" si="127"/>
        <v>0</v>
      </c>
      <c r="M526" s="29">
        <f t="shared" si="128"/>
        <v>0</v>
      </c>
      <c r="N526" s="29">
        <f t="shared" si="129"/>
        <v>0</v>
      </c>
      <c r="O526" s="11" t="e">
        <f t="shared" si="130"/>
        <v>#VALUE!</v>
      </c>
      <c r="P526" s="58" t="str">
        <f t="shared" si="131"/>
        <v/>
      </c>
      <c r="Q526" s="60"/>
      <c r="R526" s="11">
        <f t="shared" si="120"/>
        <v>0</v>
      </c>
      <c r="S526" s="11">
        <f t="shared" si="122"/>
        <v>403.90958333333333</v>
      </c>
    </row>
    <row r="527" spans="2:19">
      <c r="B527" s="56" t="str">
        <f t="shared" si="123"/>
        <v/>
      </c>
      <c r="C527" s="57"/>
      <c r="D527" s="13" t="str">
        <f t="shared" si="124"/>
        <v/>
      </c>
      <c r="E527" s="58" t="str">
        <f t="shared" si="118"/>
        <v/>
      </c>
      <c r="F527" s="59"/>
      <c r="G527" s="58" t="str">
        <f t="shared" si="119"/>
        <v/>
      </c>
      <c r="H527" s="59"/>
      <c r="I527" s="14" t="str">
        <f t="shared" si="121"/>
        <v/>
      </c>
      <c r="J527" s="14" t="str">
        <f t="shared" si="125"/>
        <v/>
      </c>
      <c r="K527" s="29">
        <f t="shared" si="126"/>
        <v>0</v>
      </c>
      <c r="L527" s="29">
        <f t="shared" si="127"/>
        <v>0</v>
      </c>
      <c r="M527" s="29">
        <f t="shared" si="128"/>
        <v>0</v>
      </c>
      <c r="N527" s="29">
        <f t="shared" si="129"/>
        <v>0</v>
      </c>
      <c r="O527" s="11" t="e">
        <f t="shared" si="130"/>
        <v>#VALUE!</v>
      </c>
      <c r="P527" s="58" t="str">
        <f t="shared" si="131"/>
        <v/>
      </c>
      <c r="Q527" s="60"/>
      <c r="R527" s="11">
        <f t="shared" si="120"/>
        <v>0</v>
      </c>
      <c r="S527" s="11">
        <f t="shared" si="122"/>
        <v>403.90958333333333</v>
      </c>
    </row>
    <row r="528" spans="2:19">
      <c r="B528" s="56" t="str">
        <f t="shared" si="123"/>
        <v/>
      </c>
      <c r="C528" s="57"/>
      <c r="D528" s="13" t="str">
        <f t="shared" si="124"/>
        <v/>
      </c>
      <c r="E528" s="58" t="str">
        <f t="shared" si="118"/>
        <v/>
      </c>
      <c r="F528" s="59"/>
      <c r="G528" s="58" t="str">
        <f t="shared" si="119"/>
        <v/>
      </c>
      <c r="H528" s="59"/>
      <c r="I528" s="14" t="str">
        <f t="shared" si="121"/>
        <v/>
      </c>
      <c r="J528" s="14" t="str">
        <f t="shared" si="125"/>
        <v/>
      </c>
      <c r="K528" s="29">
        <f t="shared" si="126"/>
        <v>0</v>
      </c>
      <c r="L528" s="29">
        <f t="shared" si="127"/>
        <v>0</v>
      </c>
      <c r="M528" s="29">
        <f t="shared" si="128"/>
        <v>0</v>
      </c>
      <c r="N528" s="29">
        <f t="shared" si="129"/>
        <v>0</v>
      </c>
      <c r="O528" s="11" t="e">
        <f t="shared" si="130"/>
        <v>#VALUE!</v>
      </c>
      <c r="P528" s="58" t="str">
        <f t="shared" si="131"/>
        <v/>
      </c>
      <c r="Q528" s="60"/>
      <c r="R528" s="11">
        <f t="shared" si="120"/>
        <v>0</v>
      </c>
      <c r="S528" s="11">
        <f t="shared" si="122"/>
        <v>403.90958333333333</v>
      </c>
    </row>
    <row r="529" spans="2:19">
      <c r="B529" s="56" t="str">
        <f t="shared" si="123"/>
        <v/>
      </c>
      <c r="C529" s="57"/>
      <c r="D529" s="13" t="str">
        <f t="shared" si="124"/>
        <v/>
      </c>
      <c r="E529" s="58" t="str">
        <f t="shared" si="118"/>
        <v/>
      </c>
      <c r="F529" s="59"/>
      <c r="G529" s="58" t="str">
        <f t="shared" si="119"/>
        <v/>
      </c>
      <c r="H529" s="59"/>
      <c r="I529" s="14" t="str">
        <f t="shared" si="121"/>
        <v/>
      </c>
      <c r="J529" s="14" t="str">
        <f t="shared" si="125"/>
        <v/>
      </c>
      <c r="K529" s="29">
        <f t="shared" si="126"/>
        <v>0</v>
      </c>
      <c r="L529" s="29">
        <f t="shared" si="127"/>
        <v>0</v>
      </c>
      <c r="M529" s="29">
        <f t="shared" si="128"/>
        <v>0</v>
      </c>
      <c r="N529" s="29">
        <f t="shared" si="129"/>
        <v>0</v>
      </c>
      <c r="O529" s="11" t="e">
        <f t="shared" si="130"/>
        <v>#VALUE!</v>
      </c>
      <c r="P529" s="58" t="str">
        <f t="shared" si="131"/>
        <v/>
      </c>
      <c r="Q529" s="60"/>
      <c r="R529" s="11">
        <f t="shared" si="120"/>
        <v>0</v>
      </c>
      <c r="S529" s="11">
        <f t="shared" si="122"/>
        <v>403.90958333333333</v>
      </c>
    </row>
    <row r="530" spans="2:19">
      <c r="B530" s="56" t="str">
        <f t="shared" si="123"/>
        <v/>
      </c>
      <c r="C530" s="57"/>
      <c r="D530" s="13" t="str">
        <f t="shared" si="124"/>
        <v/>
      </c>
      <c r="E530" s="58" t="str">
        <f t="shared" ref="E530:E593" si="132">IF($B530="","",$P529)</f>
        <v/>
      </c>
      <c r="F530" s="59"/>
      <c r="G530" s="58" t="str">
        <f t="shared" ref="G530:G593" si="133">IF($B530="","",IF($L$3&lt;E530*(1+$F$4/$F$6),$L$3,E530*(1+$F$4/$F$6) ))</f>
        <v/>
      </c>
      <c r="H530" s="59"/>
      <c r="I530" s="14" t="str">
        <f t="shared" si="121"/>
        <v/>
      </c>
      <c r="J530" s="14" t="str">
        <f t="shared" si="125"/>
        <v/>
      </c>
      <c r="K530" s="29">
        <f t="shared" si="126"/>
        <v>0</v>
      </c>
      <c r="L530" s="29">
        <f t="shared" si="127"/>
        <v>0</v>
      </c>
      <c r="M530" s="29">
        <f t="shared" si="128"/>
        <v>0</v>
      </c>
      <c r="N530" s="29">
        <f t="shared" si="129"/>
        <v>0</v>
      </c>
      <c r="O530" s="11" t="e">
        <f t="shared" si="130"/>
        <v>#VALUE!</v>
      </c>
      <c r="P530" s="58" t="str">
        <f t="shared" si="131"/>
        <v/>
      </c>
      <c r="Q530" s="60"/>
      <c r="R530" s="11">
        <f t="shared" si="120"/>
        <v>0</v>
      </c>
      <c r="S530" s="11">
        <f t="shared" si="122"/>
        <v>403.90958333333333</v>
      </c>
    </row>
    <row r="531" spans="2:19">
      <c r="B531" s="56" t="str">
        <f t="shared" si="123"/>
        <v/>
      </c>
      <c r="C531" s="57"/>
      <c r="D531" s="13" t="str">
        <f t="shared" si="124"/>
        <v/>
      </c>
      <c r="E531" s="58" t="str">
        <f t="shared" si="132"/>
        <v/>
      </c>
      <c r="F531" s="59"/>
      <c r="G531" s="58" t="str">
        <f t="shared" si="133"/>
        <v/>
      </c>
      <c r="H531" s="59"/>
      <c r="I531" s="14" t="str">
        <f t="shared" si="121"/>
        <v/>
      </c>
      <c r="J531" s="14" t="str">
        <f t="shared" si="125"/>
        <v/>
      </c>
      <c r="K531" s="29">
        <f t="shared" si="126"/>
        <v>0</v>
      </c>
      <c r="L531" s="29">
        <f t="shared" si="127"/>
        <v>0</v>
      </c>
      <c r="M531" s="29">
        <f t="shared" si="128"/>
        <v>0</v>
      </c>
      <c r="N531" s="29">
        <f t="shared" si="129"/>
        <v>0</v>
      </c>
      <c r="O531" s="11" t="e">
        <f t="shared" si="130"/>
        <v>#VALUE!</v>
      </c>
      <c r="P531" s="58" t="str">
        <f t="shared" si="131"/>
        <v/>
      </c>
      <c r="Q531" s="60"/>
      <c r="R531" s="11">
        <f t="shared" si="120"/>
        <v>0</v>
      </c>
      <c r="S531" s="11">
        <f t="shared" si="122"/>
        <v>403.90958333333333</v>
      </c>
    </row>
    <row r="532" spans="2:19">
      <c r="B532" s="56" t="str">
        <f t="shared" si="123"/>
        <v/>
      </c>
      <c r="C532" s="57"/>
      <c r="D532" s="13" t="str">
        <f t="shared" si="124"/>
        <v/>
      </c>
      <c r="E532" s="58" t="str">
        <f t="shared" si="132"/>
        <v/>
      </c>
      <c r="F532" s="59"/>
      <c r="G532" s="58" t="str">
        <f t="shared" si="133"/>
        <v/>
      </c>
      <c r="H532" s="59"/>
      <c r="I532" s="14" t="str">
        <f t="shared" si="121"/>
        <v/>
      </c>
      <c r="J532" s="14" t="str">
        <f t="shared" si="125"/>
        <v/>
      </c>
      <c r="K532" s="29">
        <f t="shared" si="126"/>
        <v>0</v>
      </c>
      <c r="L532" s="29">
        <f t="shared" si="127"/>
        <v>0</v>
      </c>
      <c r="M532" s="29">
        <f t="shared" si="128"/>
        <v>0</v>
      </c>
      <c r="N532" s="29">
        <f t="shared" si="129"/>
        <v>0</v>
      </c>
      <c r="O532" s="11" t="e">
        <f t="shared" si="130"/>
        <v>#VALUE!</v>
      </c>
      <c r="P532" s="58" t="str">
        <f t="shared" si="131"/>
        <v/>
      </c>
      <c r="Q532" s="60"/>
      <c r="R532" s="11">
        <f t="shared" si="120"/>
        <v>0</v>
      </c>
      <c r="S532" s="11">
        <f t="shared" si="122"/>
        <v>403.90958333333333</v>
      </c>
    </row>
    <row r="533" spans="2:19">
      <c r="B533" s="56" t="str">
        <f t="shared" si="123"/>
        <v/>
      </c>
      <c r="C533" s="57"/>
      <c r="D533" s="13" t="str">
        <f t="shared" si="124"/>
        <v/>
      </c>
      <c r="E533" s="58" t="str">
        <f t="shared" si="132"/>
        <v/>
      </c>
      <c r="F533" s="59"/>
      <c r="G533" s="58" t="str">
        <f t="shared" si="133"/>
        <v/>
      </c>
      <c r="H533" s="59"/>
      <c r="I533" s="14" t="str">
        <f t="shared" si="121"/>
        <v/>
      </c>
      <c r="J533" s="14" t="str">
        <f t="shared" si="125"/>
        <v/>
      </c>
      <c r="K533" s="29">
        <f t="shared" si="126"/>
        <v>0</v>
      </c>
      <c r="L533" s="29">
        <f t="shared" si="127"/>
        <v>0</v>
      </c>
      <c r="M533" s="29">
        <f t="shared" si="128"/>
        <v>0</v>
      </c>
      <c r="N533" s="29">
        <f t="shared" si="129"/>
        <v>0</v>
      </c>
      <c r="O533" s="11" t="e">
        <f t="shared" si="130"/>
        <v>#VALUE!</v>
      </c>
      <c r="P533" s="58" t="str">
        <f t="shared" si="131"/>
        <v/>
      </c>
      <c r="Q533" s="60"/>
      <c r="R533" s="11">
        <f t="shared" si="120"/>
        <v>0</v>
      </c>
      <c r="S533" s="11">
        <f t="shared" si="122"/>
        <v>403.90958333333333</v>
      </c>
    </row>
    <row r="534" spans="2:19">
      <c r="B534" s="56" t="str">
        <f t="shared" si="123"/>
        <v/>
      </c>
      <c r="C534" s="57"/>
      <c r="D534" s="13" t="str">
        <f t="shared" si="124"/>
        <v/>
      </c>
      <c r="E534" s="58" t="str">
        <f t="shared" si="132"/>
        <v/>
      </c>
      <c r="F534" s="59"/>
      <c r="G534" s="58" t="str">
        <f t="shared" si="133"/>
        <v/>
      </c>
      <c r="H534" s="59"/>
      <c r="I534" s="14" t="str">
        <f t="shared" si="121"/>
        <v/>
      </c>
      <c r="J534" s="14" t="str">
        <f t="shared" si="125"/>
        <v/>
      </c>
      <c r="K534" s="29">
        <f t="shared" si="126"/>
        <v>0</v>
      </c>
      <c r="L534" s="29">
        <f t="shared" si="127"/>
        <v>0</v>
      </c>
      <c r="M534" s="29">
        <f t="shared" si="128"/>
        <v>0</v>
      </c>
      <c r="N534" s="29">
        <f t="shared" si="129"/>
        <v>0</v>
      </c>
      <c r="O534" s="11" t="e">
        <f t="shared" si="130"/>
        <v>#VALUE!</v>
      </c>
      <c r="P534" s="58" t="str">
        <f t="shared" si="131"/>
        <v/>
      </c>
      <c r="Q534" s="60"/>
      <c r="R534" s="11">
        <f t="shared" si="120"/>
        <v>0</v>
      </c>
      <c r="S534" s="11">
        <f t="shared" si="122"/>
        <v>403.90958333333333</v>
      </c>
    </row>
    <row r="535" spans="2:19">
      <c r="B535" s="56" t="str">
        <f t="shared" si="123"/>
        <v/>
      </c>
      <c r="C535" s="57"/>
      <c r="D535" s="13" t="str">
        <f t="shared" si="124"/>
        <v/>
      </c>
      <c r="E535" s="58" t="str">
        <f t="shared" si="132"/>
        <v/>
      </c>
      <c r="F535" s="59"/>
      <c r="G535" s="58" t="str">
        <f t="shared" si="133"/>
        <v/>
      </c>
      <c r="H535" s="59"/>
      <c r="I535" s="14" t="str">
        <f t="shared" si="121"/>
        <v/>
      </c>
      <c r="J535" s="14" t="str">
        <f t="shared" si="125"/>
        <v/>
      </c>
      <c r="K535" s="29">
        <f t="shared" si="126"/>
        <v>0</v>
      </c>
      <c r="L535" s="29">
        <f t="shared" si="127"/>
        <v>0</v>
      </c>
      <c r="M535" s="29">
        <f t="shared" si="128"/>
        <v>0</v>
      </c>
      <c r="N535" s="29">
        <f t="shared" si="129"/>
        <v>0</v>
      </c>
      <c r="O535" s="11" t="e">
        <f t="shared" si="130"/>
        <v>#VALUE!</v>
      </c>
      <c r="P535" s="58" t="str">
        <f t="shared" si="131"/>
        <v/>
      </c>
      <c r="Q535" s="60"/>
      <c r="R535" s="11">
        <f t="shared" si="120"/>
        <v>0</v>
      </c>
      <c r="S535" s="11">
        <f t="shared" si="122"/>
        <v>403.90958333333333</v>
      </c>
    </row>
    <row r="536" spans="2:19">
      <c r="B536" s="56" t="str">
        <f t="shared" si="123"/>
        <v/>
      </c>
      <c r="C536" s="57"/>
      <c r="D536" s="13" t="str">
        <f t="shared" si="124"/>
        <v/>
      </c>
      <c r="E536" s="58" t="str">
        <f t="shared" si="132"/>
        <v/>
      </c>
      <c r="F536" s="59"/>
      <c r="G536" s="58" t="str">
        <f t="shared" si="133"/>
        <v/>
      </c>
      <c r="H536" s="59"/>
      <c r="I536" s="14" t="str">
        <f t="shared" si="121"/>
        <v/>
      </c>
      <c r="J536" s="14" t="str">
        <f t="shared" si="125"/>
        <v/>
      </c>
      <c r="K536" s="29">
        <f t="shared" si="126"/>
        <v>0</v>
      </c>
      <c r="L536" s="29">
        <f t="shared" si="127"/>
        <v>0</v>
      </c>
      <c r="M536" s="29">
        <f t="shared" si="128"/>
        <v>0</v>
      </c>
      <c r="N536" s="29">
        <f t="shared" si="129"/>
        <v>0</v>
      </c>
      <c r="O536" s="11" t="e">
        <f t="shared" si="130"/>
        <v>#VALUE!</v>
      </c>
      <c r="P536" s="58" t="str">
        <f t="shared" si="131"/>
        <v/>
      </c>
      <c r="Q536" s="60"/>
      <c r="R536" s="11">
        <f t="shared" si="120"/>
        <v>0</v>
      </c>
      <c r="S536" s="11">
        <f t="shared" si="122"/>
        <v>403.90958333333333</v>
      </c>
    </row>
    <row r="537" spans="2:19">
      <c r="B537" s="56" t="str">
        <f t="shared" si="123"/>
        <v/>
      </c>
      <c r="C537" s="57"/>
      <c r="D537" s="13" t="str">
        <f t="shared" si="124"/>
        <v/>
      </c>
      <c r="E537" s="58" t="str">
        <f t="shared" si="132"/>
        <v/>
      </c>
      <c r="F537" s="59"/>
      <c r="G537" s="58" t="str">
        <f t="shared" si="133"/>
        <v/>
      </c>
      <c r="H537" s="59"/>
      <c r="I537" s="14" t="str">
        <f t="shared" si="121"/>
        <v/>
      </c>
      <c r="J537" s="14" t="str">
        <f t="shared" si="125"/>
        <v/>
      </c>
      <c r="K537" s="29">
        <f t="shared" si="126"/>
        <v>0</v>
      </c>
      <c r="L537" s="29">
        <f t="shared" si="127"/>
        <v>0</v>
      </c>
      <c r="M537" s="29">
        <f t="shared" si="128"/>
        <v>0</v>
      </c>
      <c r="N537" s="29">
        <f t="shared" si="129"/>
        <v>0</v>
      </c>
      <c r="O537" s="11" t="e">
        <f t="shared" si="130"/>
        <v>#VALUE!</v>
      </c>
      <c r="P537" s="58" t="str">
        <f t="shared" si="131"/>
        <v/>
      </c>
      <c r="Q537" s="60"/>
      <c r="R537" s="11">
        <f t="shared" si="120"/>
        <v>0</v>
      </c>
      <c r="S537" s="11">
        <f t="shared" si="122"/>
        <v>403.90958333333333</v>
      </c>
    </row>
    <row r="538" spans="2:19">
      <c r="B538" s="56" t="str">
        <f t="shared" si="123"/>
        <v/>
      </c>
      <c r="C538" s="57"/>
      <c r="D538" s="13" t="str">
        <f t="shared" si="124"/>
        <v/>
      </c>
      <c r="E538" s="58" t="str">
        <f t="shared" si="132"/>
        <v/>
      </c>
      <c r="F538" s="59"/>
      <c r="G538" s="58" t="str">
        <f t="shared" si="133"/>
        <v/>
      </c>
      <c r="H538" s="59"/>
      <c r="I538" s="14" t="str">
        <f t="shared" si="121"/>
        <v/>
      </c>
      <c r="J538" s="14" t="str">
        <f t="shared" si="125"/>
        <v/>
      </c>
      <c r="K538" s="29">
        <f t="shared" si="126"/>
        <v>0</v>
      </c>
      <c r="L538" s="29">
        <f t="shared" si="127"/>
        <v>0</v>
      </c>
      <c r="M538" s="29">
        <f t="shared" si="128"/>
        <v>0</v>
      </c>
      <c r="N538" s="29">
        <f t="shared" si="129"/>
        <v>0</v>
      </c>
      <c r="O538" s="11" t="e">
        <f t="shared" si="130"/>
        <v>#VALUE!</v>
      </c>
      <c r="P538" s="58" t="str">
        <f t="shared" si="131"/>
        <v/>
      </c>
      <c r="Q538" s="60"/>
      <c r="R538" s="11">
        <f t="shared" si="120"/>
        <v>0</v>
      </c>
      <c r="S538" s="11">
        <f t="shared" si="122"/>
        <v>403.90958333333333</v>
      </c>
    </row>
    <row r="539" spans="2:19">
      <c r="B539" s="56" t="str">
        <f t="shared" si="123"/>
        <v/>
      </c>
      <c r="C539" s="57"/>
      <c r="D539" s="13" t="str">
        <f t="shared" si="124"/>
        <v/>
      </c>
      <c r="E539" s="58" t="str">
        <f t="shared" si="132"/>
        <v/>
      </c>
      <c r="F539" s="59"/>
      <c r="G539" s="58" t="str">
        <f t="shared" si="133"/>
        <v/>
      </c>
      <c r="H539" s="59"/>
      <c r="I539" s="14" t="str">
        <f t="shared" si="121"/>
        <v/>
      </c>
      <c r="J539" s="14" t="str">
        <f t="shared" si="125"/>
        <v/>
      </c>
      <c r="K539" s="29">
        <f t="shared" si="126"/>
        <v>0</v>
      </c>
      <c r="L539" s="29">
        <f t="shared" si="127"/>
        <v>0</v>
      </c>
      <c r="M539" s="29">
        <f t="shared" si="128"/>
        <v>0</v>
      </c>
      <c r="N539" s="29">
        <f t="shared" si="129"/>
        <v>0</v>
      </c>
      <c r="O539" s="11" t="e">
        <f t="shared" si="130"/>
        <v>#VALUE!</v>
      </c>
      <c r="P539" s="58" t="str">
        <f t="shared" si="131"/>
        <v/>
      </c>
      <c r="Q539" s="60"/>
      <c r="R539" s="11">
        <f t="shared" si="120"/>
        <v>0</v>
      </c>
      <c r="S539" s="11">
        <f t="shared" si="122"/>
        <v>403.90958333333333</v>
      </c>
    </row>
    <row r="540" spans="2:19">
      <c r="B540" s="56" t="str">
        <f t="shared" si="123"/>
        <v/>
      </c>
      <c r="C540" s="57"/>
      <c r="D540" s="13" t="str">
        <f t="shared" si="124"/>
        <v/>
      </c>
      <c r="E540" s="58" t="str">
        <f t="shared" si="132"/>
        <v/>
      </c>
      <c r="F540" s="59"/>
      <c r="G540" s="58" t="str">
        <f t="shared" si="133"/>
        <v/>
      </c>
      <c r="H540" s="59"/>
      <c r="I540" s="14" t="str">
        <f t="shared" si="121"/>
        <v/>
      </c>
      <c r="J540" s="14" t="str">
        <f t="shared" si="125"/>
        <v/>
      </c>
      <c r="K540" s="29">
        <f t="shared" si="126"/>
        <v>0</v>
      </c>
      <c r="L540" s="29">
        <f t="shared" si="127"/>
        <v>0</v>
      </c>
      <c r="M540" s="29">
        <f t="shared" si="128"/>
        <v>0</v>
      </c>
      <c r="N540" s="29">
        <f t="shared" si="129"/>
        <v>0</v>
      </c>
      <c r="O540" s="11" t="e">
        <f t="shared" si="130"/>
        <v>#VALUE!</v>
      </c>
      <c r="P540" s="58" t="str">
        <f t="shared" si="131"/>
        <v/>
      </c>
      <c r="Q540" s="60"/>
      <c r="R540" s="11">
        <f t="shared" si="120"/>
        <v>0</v>
      </c>
      <c r="S540" s="11">
        <f t="shared" si="122"/>
        <v>403.90958333333333</v>
      </c>
    </row>
    <row r="541" spans="2:19">
      <c r="B541" s="56" t="str">
        <f t="shared" si="123"/>
        <v/>
      </c>
      <c r="C541" s="57"/>
      <c r="D541" s="13" t="str">
        <f t="shared" si="124"/>
        <v/>
      </c>
      <c r="E541" s="58" t="str">
        <f t="shared" si="132"/>
        <v/>
      </c>
      <c r="F541" s="59"/>
      <c r="G541" s="58" t="str">
        <f t="shared" si="133"/>
        <v/>
      </c>
      <c r="H541" s="59"/>
      <c r="I541" s="14" t="str">
        <f t="shared" si="121"/>
        <v/>
      </c>
      <c r="J541" s="14" t="str">
        <f t="shared" si="125"/>
        <v/>
      </c>
      <c r="K541" s="29">
        <f t="shared" si="126"/>
        <v>0</v>
      </c>
      <c r="L541" s="29">
        <f t="shared" si="127"/>
        <v>0</v>
      </c>
      <c r="M541" s="29">
        <f t="shared" si="128"/>
        <v>0</v>
      </c>
      <c r="N541" s="29">
        <f t="shared" si="129"/>
        <v>0</v>
      </c>
      <c r="O541" s="11" t="e">
        <f t="shared" si="130"/>
        <v>#VALUE!</v>
      </c>
      <c r="P541" s="58" t="str">
        <f t="shared" si="131"/>
        <v/>
      </c>
      <c r="Q541" s="60"/>
      <c r="R541" s="11">
        <f t="shared" si="120"/>
        <v>0</v>
      </c>
      <c r="S541" s="11">
        <f t="shared" si="122"/>
        <v>403.90958333333333</v>
      </c>
    </row>
    <row r="542" spans="2:19">
      <c r="B542" s="56" t="str">
        <f t="shared" si="123"/>
        <v/>
      </c>
      <c r="C542" s="57"/>
      <c r="D542" s="13" t="str">
        <f t="shared" si="124"/>
        <v/>
      </c>
      <c r="E542" s="58" t="str">
        <f t="shared" si="132"/>
        <v/>
      </c>
      <c r="F542" s="59"/>
      <c r="G542" s="58" t="str">
        <f t="shared" si="133"/>
        <v/>
      </c>
      <c r="H542" s="59"/>
      <c r="I542" s="14" t="str">
        <f t="shared" si="121"/>
        <v/>
      </c>
      <c r="J542" s="14" t="str">
        <f t="shared" si="125"/>
        <v/>
      </c>
      <c r="K542" s="29">
        <f t="shared" si="126"/>
        <v>0</v>
      </c>
      <c r="L542" s="29">
        <f t="shared" si="127"/>
        <v>0</v>
      </c>
      <c r="M542" s="29">
        <f t="shared" si="128"/>
        <v>0</v>
      </c>
      <c r="N542" s="29">
        <f t="shared" si="129"/>
        <v>0</v>
      </c>
      <c r="O542" s="11" t="e">
        <f t="shared" si="130"/>
        <v>#VALUE!</v>
      </c>
      <c r="P542" s="58" t="str">
        <f t="shared" si="131"/>
        <v/>
      </c>
      <c r="Q542" s="60"/>
      <c r="R542" s="11">
        <f t="shared" si="120"/>
        <v>0</v>
      </c>
      <c r="S542" s="11">
        <f t="shared" si="122"/>
        <v>403.90958333333333</v>
      </c>
    </row>
    <row r="543" spans="2:19">
      <c r="B543" s="56" t="str">
        <f t="shared" si="123"/>
        <v/>
      </c>
      <c r="C543" s="57"/>
      <c r="D543" s="13" t="str">
        <f t="shared" si="124"/>
        <v/>
      </c>
      <c r="E543" s="58" t="str">
        <f t="shared" si="132"/>
        <v/>
      </c>
      <c r="F543" s="59"/>
      <c r="G543" s="58" t="str">
        <f t="shared" si="133"/>
        <v/>
      </c>
      <c r="H543" s="59"/>
      <c r="I543" s="14" t="str">
        <f t="shared" si="121"/>
        <v/>
      </c>
      <c r="J543" s="14" t="str">
        <f t="shared" si="125"/>
        <v/>
      </c>
      <c r="K543" s="29">
        <f t="shared" si="126"/>
        <v>0</v>
      </c>
      <c r="L543" s="29">
        <f t="shared" si="127"/>
        <v>0</v>
      </c>
      <c r="M543" s="29">
        <f t="shared" si="128"/>
        <v>0</v>
      </c>
      <c r="N543" s="29">
        <f t="shared" si="129"/>
        <v>0</v>
      </c>
      <c r="O543" s="11" t="e">
        <f t="shared" si="130"/>
        <v>#VALUE!</v>
      </c>
      <c r="P543" s="58" t="str">
        <f t="shared" si="131"/>
        <v/>
      </c>
      <c r="Q543" s="60"/>
      <c r="R543" s="11">
        <f t="shared" si="120"/>
        <v>0</v>
      </c>
      <c r="S543" s="11">
        <f t="shared" si="122"/>
        <v>403.90958333333333</v>
      </c>
    </row>
    <row r="544" spans="2:19">
      <c r="B544" s="56" t="str">
        <f t="shared" si="123"/>
        <v/>
      </c>
      <c r="C544" s="57"/>
      <c r="D544" s="13" t="str">
        <f t="shared" si="124"/>
        <v/>
      </c>
      <c r="E544" s="58" t="str">
        <f t="shared" si="132"/>
        <v/>
      </c>
      <c r="F544" s="59"/>
      <c r="G544" s="58" t="str">
        <f t="shared" si="133"/>
        <v/>
      </c>
      <c r="H544" s="59"/>
      <c r="I544" s="14" t="str">
        <f t="shared" si="121"/>
        <v/>
      </c>
      <c r="J544" s="14" t="str">
        <f t="shared" si="125"/>
        <v/>
      </c>
      <c r="K544" s="29">
        <f t="shared" si="126"/>
        <v>0</v>
      </c>
      <c r="L544" s="29">
        <f t="shared" si="127"/>
        <v>0</v>
      </c>
      <c r="M544" s="29">
        <f t="shared" si="128"/>
        <v>0</v>
      </c>
      <c r="N544" s="29">
        <f t="shared" si="129"/>
        <v>0</v>
      </c>
      <c r="O544" s="11" t="e">
        <f t="shared" si="130"/>
        <v>#VALUE!</v>
      </c>
      <c r="P544" s="58" t="str">
        <f t="shared" si="131"/>
        <v/>
      </c>
      <c r="Q544" s="60"/>
      <c r="R544" s="11">
        <f t="shared" si="120"/>
        <v>0</v>
      </c>
      <c r="S544" s="11">
        <f t="shared" si="122"/>
        <v>403.90958333333333</v>
      </c>
    </row>
    <row r="545" spans="2:19">
      <c r="B545" s="56" t="str">
        <f t="shared" si="123"/>
        <v/>
      </c>
      <c r="C545" s="57"/>
      <c r="D545" s="13" t="str">
        <f t="shared" si="124"/>
        <v/>
      </c>
      <c r="E545" s="58" t="str">
        <f t="shared" si="132"/>
        <v/>
      </c>
      <c r="F545" s="59"/>
      <c r="G545" s="58" t="str">
        <f t="shared" si="133"/>
        <v/>
      </c>
      <c r="H545" s="59"/>
      <c r="I545" s="14" t="str">
        <f t="shared" si="121"/>
        <v/>
      </c>
      <c r="J545" s="14" t="str">
        <f t="shared" si="125"/>
        <v/>
      </c>
      <c r="K545" s="29">
        <f t="shared" si="126"/>
        <v>0</v>
      </c>
      <c r="L545" s="29">
        <f t="shared" si="127"/>
        <v>0</v>
      </c>
      <c r="M545" s="29">
        <f t="shared" si="128"/>
        <v>0</v>
      </c>
      <c r="N545" s="29">
        <f t="shared" si="129"/>
        <v>0</v>
      </c>
      <c r="O545" s="11" t="e">
        <f t="shared" si="130"/>
        <v>#VALUE!</v>
      </c>
      <c r="P545" s="58" t="str">
        <f t="shared" si="131"/>
        <v/>
      </c>
      <c r="Q545" s="60"/>
      <c r="R545" s="11">
        <f t="shared" si="120"/>
        <v>0</v>
      </c>
      <c r="S545" s="11">
        <f t="shared" si="122"/>
        <v>403.90958333333333</v>
      </c>
    </row>
    <row r="546" spans="2:19">
      <c r="B546" s="56" t="str">
        <f t="shared" si="123"/>
        <v/>
      </c>
      <c r="C546" s="57"/>
      <c r="D546" s="13" t="str">
        <f t="shared" si="124"/>
        <v/>
      </c>
      <c r="E546" s="58" t="str">
        <f t="shared" si="132"/>
        <v/>
      </c>
      <c r="F546" s="59"/>
      <c r="G546" s="58" t="str">
        <f t="shared" si="133"/>
        <v/>
      </c>
      <c r="H546" s="59"/>
      <c r="I546" s="14" t="str">
        <f t="shared" si="121"/>
        <v/>
      </c>
      <c r="J546" s="14" t="str">
        <f t="shared" si="125"/>
        <v/>
      </c>
      <c r="K546" s="29">
        <f t="shared" si="126"/>
        <v>0</v>
      </c>
      <c r="L546" s="29">
        <f t="shared" si="127"/>
        <v>0</v>
      </c>
      <c r="M546" s="29">
        <f t="shared" si="128"/>
        <v>0</v>
      </c>
      <c r="N546" s="29">
        <f t="shared" si="129"/>
        <v>0</v>
      </c>
      <c r="O546" s="11" t="e">
        <f t="shared" si="130"/>
        <v>#VALUE!</v>
      </c>
      <c r="P546" s="58" t="str">
        <f t="shared" si="131"/>
        <v/>
      </c>
      <c r="Q546" s="60"/>
      <c r="R546" s="11">
        <f t="shared" si="120"/>
        <v>0</v>
      </c>
      <c r="S546" s="11">
        <f t="shared" si="122"/>
        <v>403.90958333333333</v>
      </c>
    </row>
    <row r="547" spans="2:19">
      <c r="B547" s="56" t="str">
        <f t="shared" si="123"/>
        <v/>
      </c>
      <c r="C547" s="57"/>
      <c r="D547" s="13" t="str">
        <f t="shared" si="124"/>
        <v/>
      </c>
      <c r="E547" s="58" t="str">
        <f t="shared" si="132"/>
        <v/>
      </c>
      <c r="F547" s="59"/>
      <c r="G547" s="58" t="str">
        <f t="shared" si="133"/>
        <v/>
      </c>
      <c r="H547" s="59"/>
      <c r="I547" s="14" t="str">
        <f t="shared" si="121"/>
        <v/>
      </c>
      <c r="J547" s="14" t="str">
        <f t="shared" si="125"/>
        <v/>
      </c>
      <c r="K547" s="29">
        <f t="shared" si="126"/>
        <v>0</v>
      </c>
      <c r="L547" s="29">
        <f t="shared" si="127"/>
        <v>0</v>
      </c>
      <c r="M547" s="29">
        <f t="shared" si="128"/>
        <v>0</v>
      </c>
      <c r="N547" s="29">
        <f t="shared" si="129"/>
        <v>0</v>
      </c>
      <c r="O547" s="11" t="e">
        <f t="shared" si="130"/>
        <v>#VALUE!</v>
      </c>
      <c r="P547" s="58" t="str">
        <f t="shared" si="131"/>
        <v/>
      </c>
      <c r="Q547" s="60"/>
      <c r="R547" s="11">
        <f t="shared" si="120"/>
        <v>0</v>
      </c>
      <c r="S547" s="11">
        <f t="shared" si="122"/>
        <v>403.90958333333333</v>
      </c>
    </row>
    <row r="548" spans="2:19">
      <c r="B548" s="56" t="str">
        <f t="shared" si="123"/>
        <v/>
      </c>
      <c r="C548" s="57"/>
      <c r="D548" s="13" t="str">
        <f t="shared" si="124"/>
        <v/>
      </c>
      <c r="E548" s="58" t="str">
        <f t="shared" si="132"/>
        <v/>
      </c>
      <c r="F548" s="59"/>
      <c r="G548" s="58" t="str">
        <f t="shared" si="133"/>
        <v/>
      </c>
      <c r="H548" s="59"/>
      <c r="I548" s="14" t="str">
        <f t="shared" si="121"/>
        <v/>
      </c>
      <c r="J548" s="14" t="str">
        <f t="shared" si="125"/>
        <v/>
      </c>
      <c r="K548" s="29">
        <f t="shared" si="126"/>
        <v>0</v>
      </c>
      <c r="L548" s="29">
        <f t="shared" si="127"/>
        <v>0</v>
      </c>
      <c r="M548" s="29">
        <f t="shared" si="128"/>
        <v>0</v>
      </c>
      <c r="N548" s="29">
        <f t="shared" si="129"/>
        <v>0</v>
      </c>
      <c r="O548" s="11" t="e">
        <f t="shared" si="130"/>
        <v>#VALUE!</v>
      </c>
      <c r="P548" s="58" t="str">
        <f t="shared" si="131"/>
        <v/>
      </c>
      <c r="Q548" s="60"/>
      <c r="R548" s="11">
        <f t="shared" si="120"/>
        <v>0</v>
      </c>
      <c r="S548" s="11">
        <f t="shared" si="122"/>
        <v>403.90958333333333</v>
      </c>
    </row>
    <row r="549" spans="2:19">
      <c r="B549" s="56" t="str">
        <f t="shared" si="123"/>
        <v/>
      </c>
      <c r="C549" s="57"/>
      <c r="D549" s="13" t="str">
        <f t="shared" si="124"/>
        <v/>
      </c>
      <c r="E549" s="58" t="str">
        <f t="shared" si="132"/>
        <v/>
      </c>
      <c r="F549" s="59"/>
      <c r="G549" s="58" t="str">
        <f t="shared" si="133"/>
        <v/>
      </c>
      <c r="H549" s="59"/>
      <c r="I549" s="14" t="str">
        <f t="shared" si="121"/>
        <v/>
      </c>
      <c r="J549" s="14" t="str">
        <f t="shared" si="125"/>
        <v/>
      </c>
      <c r="K549" s="29">
        <f t="shared" si="126"/>
        <v>0</v>
      </c>
      <c r="L549" s="29">
        <f t="shared" si="127"/>
        <v>0</v>
      </c>
      <c r="M549" s="29">
        <f t="shared" si="128"/>
        <v>0</v>
      </c>
      <c r="N549" s="29">
        <f t="shared" si="129"/>
        <v>0</v>
      </c>
      <c r="O549" s="11" t="e">
        <f t="shared" si="130"/>
        <v>#VALUE!</v>
      </c>
      <c r="P549" s="58" t="str">
        <f t="shared" si="131"/>
        <v/>
      </c>
      <c r="Q549" s="60"/>
      <c r="R549" s="11">
        <f t="shared" si="120"/>
        <v>0</v>
      </c>
      <c r="S549" s="11">
        <f t="shared" si="122"/>
        <v>403.90958333333333</v>
      </c>
    </row>
    <row r="550" spans="2:19">
      <c r="B550" s="56" t="str">
        <f t="shared" si="123"/>
        <v/>
      </c>
      <c r="C550" s="57"/>
      <c r="D550" s="13" t="str">
        <f t="shared" si="124"/>
        <v/>
      </c>
      <c r="E550" s="58" t="str">
        <f t="shared" si="132"/>
        <v/>
      </c>
      <c r="F550" s="59"/>
      <c r="G550" s="58" t="str">
        <f t="shared" si="133"/>
        <v/>
      </c>
      <c r="H550" s="59"/>
      <c r="I550" s="14" t="str">
        <f t="shared" si="121"/>
        <v/>
      </c>
      <c r="J550" s="14" t="str">
        <f t="shared" si="125"/>
        <v/>
      </c>
      <c r="K550" s="29">
        <f t="shared" si="126"/>
        <v>0</v>
      </c>
      <c r="L550" s="29">
        <f t="shared" si="127"/>
        <v>0</v>
      </c>
      <c r="M550" s="29">
        <f t="shared" si="128"/>
        <v>0</v>
      </c>
      <c r="N550" s="29">
        <f t="shared" si="129"/>
        <v>0</v>
      </c>
      <c r="O550" s="11" t="e">
        <f t="shared" si="130"/>
        <v>#VALUE!</v>
      </c>
      <c r="P550" s="58" t="str">
        <f t="shared" si="131"/>
        <v/>
      </c>
      <c r="Q550" s="60"/>
      <c r="R550" s="11">
        <f t="shared" si="120"/>
        <v>0</v>
      </c>
      <c r="S550" s="11">
        <f t="shared" si="122"/>
        <v>403.90958333333333</v>
      </c>
    </row>
    <row r="551" spans="2:19">
      <c r="B551" s="56" t="str">
        <f t="shared" si="123"/>
        <v/>
      </c>
      <c r="C551" s="57"/>
      <c r="D551" s="13" t="str">
        <f t="shared" si="124"/>
        <v/>
      </c>
      <c r="E551" s="58" t="str">
        <f t="shared" si="132"/>
        <v/>
      </c>
      <c r="F551" s="59"/>
      <c r="G551" s="58" t="str">
        <f t="shared" si="133"/>
        <v/>
      </c>
      <c r="H551" s="59"/>
      <c r="I551" s="14" t="str">
        <f t="shared" si="121"/>
        <v/>
      </c>
      <c r="J551" s="14" t="str">
        <f t="shared" si="125"/>
        <v/>
      </c>
      <c r="K551" s="29">
        <f t="shared" si="126"/>
        <v>0</v>
      </c>
      <c r="L551" s="29">
        <f t="shared" si="127"/>
        <v>0</v>
      </c>
      <c r="M551" s="29">
        <f t="shared" si="128"/>
        <v>0</v>
      </c>
      <c r="N551" s="29">
        <f t="shared" si="129"/>
        <v>0</v>
      </c>
      <c r="O551" s="11" t="e">
        <f t="shared" si="130"/>
        <v>#VALUE!</v>
      </c>
      <c r="P551" s="58" t="str">
        <f t="shared" si="131"/>
        <v/>
      </c>
      <c r="Q551" s="60"/>
      <c r="R551" s="11">
        <f t="shared" si="120"/>
        <v>0</v>
      </c>
      <c r="S551" s="11">
        <f t="shared" si="122"/>
        <v>403.90958333333333</v>
      </c>
    </row>
    <row r="552" spans="2:19">
      <c r="B552" s="56" t="str">
        <f t="shared" si="123"/>
        <v/>
      </c>
      <c r="C552" s="57"/>
      <c r="D552" s="13" t="str">
        <f t="shared" si="124"/>
        <v/>
      </c>
      <c r="E552" s="58" t="str">
        <f t="shared" si="132"/>
        <v/>
      </c>
      <c r="F552" s="59"/>
      <c r="G552" s="58" t="str">
        <f t="shared" si="133"/>
        <v/>
      </c>
      <c r="H552" s="59"/>
      <c r="I552" s="14" t="str">
        <f t="shared" si="121"/>
        <v/>
      </c>
      <c r="J552" s="14" t="str">
        <f t="shared" si="125"/>
        <v/>
      </c>
      <c r="K552" s="29">
        <f t="shared" si="126"/>
        <v>0</v>
      </c>
      <c r="L552" s="29">
        <f t="shared" si="127"/>
        <v>0</v>
      </c>
      <c r="M552" s="29">
        <f t="shared" si="128"/>
        <v>0</v>
      </c>
      <c r="N552" s="29">
        <f t="shared" si="129"/>
        <v>0</v>
      </c>
      <c r="O552" s="11" t="e">
        <f t="shared" si="130"/>
        <v>#VALUE!</v>
      </c>
      <c r="P552" s="58" t="str">
        <f t="shared" si="131"/>
        <v/>
      </c>
      <c r="Q552" s="60"/>
      <c r="R552" s="11">
        <f t="shared" si="120"/>
        <v>0</v>
      </c>
      <c r="S552" s="11">
        <f t="shared" si="122"/>
        <v>403.90958333333333</v>
      </c>
    </row>
    <row r="553" spans="2:19">
      <c r="B553" s="56" t="str">
        <f t="shared" si="123"/>
        <v/>
      </c>
      <c r="C553" s="57"/>
      <c r="D553" s="13" t="str">
        <f t="shared" si="124"/>
        <v/>
      </c>
      <c r="E553" s="58" t="str">
        <f t="shared" si="132"/>
        <v/>
      </c>
      <c r="F553" s="59"/>
      <c r="G553" s="58" t="str">
        <f t="shared" si="133"/>
        <v/>
      </c>
      <c r="H553" s="59"/>
      <c r="I553" s="14" t="str">
        <f t="shared" si="121"/>
        <v/>
      </c>
      <c r="J553" s="14" t="str">
        <f t="shared" si="125"/>
        <v/>
      </c>
      <c r="K553" s="29">
        <f t="shared" si="126"/>
        <v>0</v>
      </c>
      <c r="L553" s="29">
        <f t="shared" si="127"/>
        <v>0</v>
      </c>
      <c r="M553" s="29">
        <f t="shared" si="128"/>
        <v>0</v>
      </c>
      <c r="N553" s="29">
        <f t="shared" si="129"/>
        <v>0</v>
      </c>
      <c r="O553" s="11" t="e">
        <f t="shared" si="130"/>
        <v>#VALUE!</v>
      </c>
      <c r="P553" s="58" t="str">
        <f t="shared" si="131"/>
        <v/>
      </c>
      <c r="Q553" s="60"/>
      <c r="R553" s="11">
        <f t="shared" si="120"/>
        <v>0</v>
      </c>
      <c r="S553" s="11">
        <f t="shared" si="122"/>
        <v>403.90958333333333</v>
      </c>
    </row>
    <row r="554" spans="2:19">
      <c r="B554" s="56" t="str">
        <f t="shared" si="123"/>
        <v/>
      </c>
      <c r="C554" s="57"/>
      <c r="D554" s="13" t="str">
        <f t="shared" si="124"/>
        <v/>
      </c>
      <c r="E554" s="58" t="str">
        <f t="shared" si="132"/>
        <v/>
      </c>
      <c r="F554" s="59"/>
      <c r="G554" s="58" t="str">
        <f t="shared" si="133"/>
        <v/>
      </c>
      <c r="H554" s="59"/>
      <c r="I554" s="14" t="str">
        <f t="shared" si="121"/>
        <v/>
      </c>
      <c r="J554" s="14" t="str">
        <f t="shared" si="125"/>
        <v/>
      </c>
      <c r="K554" s="29">
        <f t="shared" si="126"/>
        <v>0</v>
      </c>
      <c r="L554" s="29">
        <f t="shared" si="127"/>
        <v>0</v>
      </c>
      <c r="M554" s="29">
        <f t="shared" si="128"/>
        <v>0</v>
      </c>
      <c r="N554" s="29">
        <f t="shared" si="129"/>
        <v>0</v>
      </c>
      <c r="O554" s="11" t="e">
        <f t="shared" si="130"/>
        <v>#VALUE!</v>
      </c>
      <c r="P554" s="58" t="str">
        <f t="shared" si="131"/>
        <v/>
      </c>
      <c r="Q554" s="60"/>
      <c r="R554" s="11">
        <f t="shared" si="120"/>
        <v>0</v>
      </c>
      <c r="S554" s="11">
        <f t="shared" si="122"/>
        <v>403.90958333333333</v>
      </c>
    </row>
    <row r="555" spans="2:19">
      <c r="B555" s="56" t="str">
        <f t="shared" si="123"/>
        <v/>
      </c>
      <c r="C555" s="57"/>
      <c r="D555" s="13" t="str">
        <f t="shared" si="124"/>
        <v/>
      </c>
      <c r="E555" s="58" t="str">
        <f t="shared" si="132"/>
        <v/>
      </c>
      <c r="F555" s="59"/>
      <c r="G555" s="58" t="str">
        <f t="shared" si="133"/>
        <v/>
      </c>
      <c r="H555" s="59"/>
      <c r="I555" s="14" t="str">
        <f t="shared" si="121"/>
        <v/>
      </c>
      <c r="J555" s="14" t="str">
        <f t="shared" si="125"/>
        <v/>
      </c>
      <c r="K555" s="29">
        <f t="shared" si="126"/>
        <v>0</v>
      </c>
      <c r="L555" s="29">
        <f t="shared" si="127"/>
        <v>0</v>
      </c>
      <c r="M555" s="29">
        <f t="shared" si="128"/>
        <v>0</v>
      </c>
      <c r="N555" s="29">
        <f t="shared" si="129"/>
        <v>0</v>
      </c>
      <c r="O555" s="11" t="e">
        <f t="shared" si="130"/>
        <v>#VALUE!</v>
      </c>
      <c r="P555" s="58" t="str">
        <f t="shared" si="131"/>
        <v/>
      </c>
      <c r="Q555" s="60"/>
      <c r="R555" s="11">
        <f t="shared" si="120"/>
        <v>0</v>
      </c>
      <c r="S555" s="11">
        <f t="shared" si="122"/>
        <v>403.90958333333333</v>
      </c>
    </row>
    <row r="556" spans="2:19">
      <c r="B556" s="56" t="str">
        <f t="shared" si="123"/>
        <v/>
      </c>
      <c r="C556" s="57"/>
      <c r="D556" s="13" t="str">
        <f t="shared" si="124"/>
        <v/>
      </c>
      <c r="E556" s="58" t="str">
        <f t="shared" si="132"/>
        <v/>
      </c>
      <c r="F556" s="59"/>
      <c r="G556" s="58" t="str">
        <f t="shared" si="133"/>
        <v/>
      </c>
      <c r="H556" s="59"/>
      <c r="I556" s="14" t="str">
        <f t="shared" si="121"/>
        <v/>
      </c>
      <c r="J556" s="14" t="str">
        <f t="shared" si="125"/>
        <v/>
      </c>
      <c r="K556" s="29">
        <f t="shared" si="126"/>
        <v>0</v>
      </c>
      <c r="L556" s="29">
        <f t="shared" si="127"/>
        <v>0</v>
      </c>
      <c r="M556" s="29">
        <f t="shared" si="128"/>
        <v>0</v>
      </c>
      <c r="N556" s="29">
        <f t="shared" si="129"/>
        <v>0</v>
      </c>
      <c r="O556" s="11" t="e">
        <f t="shared" si="130"/>
        <v>#VALUE!</v>
      </c>
      <c r="P556" s="58" t="str">
        <f t="shared" si="131"/>
        <v/>
      </c>
      <c r="Q556" s="60"/>
      <c r="R556" s="11">
        <f t="shared" si="120"/>
        <v>0</v>
      </c>
      <c r="S556" s="11">
        <f t="shared" si="122"/>
        <v>403.90958333333333</v>
      </c>
    </row>
    <row r="557" spans="2:19">
      <c r="B557" s="56" t="str">
        <f t="shared" si="123"/>
        <v/>
      </c>
      <c r="C557" s="57"/>
      <c r="D557" s="13" t="str">
        <f t="shared" si="124"/>
        <v/>
      </c>
      <c r="E557" s="58" t="str">
        <f t="shared" si="132"/>
        <v/>
      </c>
      <c r="F557" s="59"/>
      <c r="G557" s="58" t="str">
        <f t="shared" si="133"/>
        <v/>
      </c>
      <c r="H557" s="59"/>
      <c r="I557" s="14" t="str">
        <f t="shared" si="121"/>
        <v/>
      </c>
      <c r="J557" s="14" t="str">
        <f t="shared" si="125"/>
        <v/>
      </c>
      <c r="K557" s="29">
        <f t="shared" si="126"/>
        <v>0</v>
      </c>
      <c r="L557" s="29">
        <f t="shared" si="127"/>
        <v>0</v>
      </c>
      <c r="M557" s="29">
        <f t="shared" si="128"/>
        <v>0</v>
      </c>
      <c r="N557" s="29">
        <f t="shared" si="129"/>
        <v>0</v>
      </c>
      <c r="O557" s="11" t="e">
        <f t="shared" si="130"/>
        <v>#VALUE!</v>
      </c>
      <c r="P557" s="58" t="str">
        <f t="shared" si="131"/>
        <v/>
      </c>
      <c r="Q557" s="60"/>
      <c r="R557" s="11">
        <f t="shared" si="120"/>
        <v>0</v>
      </c>
      <c r="S557" s="11">
        <f t="shared" si="122"/>
        <v>403.90958333333333</v>
      </c>
    </row>
    <row r="558" spans="2:19">
      <c r="B558" s="56" t="str">
        <f t="shared" si="123"/>
        <v/>
      </c>
      <c r="C558" s="57"/>
      <c r="D558" s="13" t="str">
        <f t="shared" si="124"/>
        <v/>
      </c>
      <c r="E558" s="58" t="str">
        <f t="shared" si="132"/>
        <v/>
      </c>
      <c r="F558" s="59"/>
      <c r="G558" s="58" t="str">
        <f t="shared" si="133"/>
        <v/>
      </c>
      <c r="H558" s="59"/>
      <c r="I558" s="14" t="str">
        <f t="shared" si="121"/>
        <v/>
      </c>
      <c r="J558" s="14" t="str">
        <f t="shared" si="125"/>
        <v/>
      </c>
      <c r="K558" s="29">
        <f t="shared" si="126"/>
        <v>0</v>
      </c>
      <c r="L558" s="29">
        <f t="shared" si="127"/>
        <v>0</v>
      </c>
      <c r="M558" s="29">
        <f t="shared" si="128"/>
        <v>0</v>
      </c>
      <c r="N558" s="29">
        <f t="shared" si="129"/>
        <v>0</v>
      </c>
      <c r="O558" s="11" t="e">
        <f t="shared" si="130"/>
        <v>#VALUE!</v>
      </c>
      <c r="P558" s="58" t="str">
        <f t="shared" si="131"/>
        <v/>
      </c>
      <c r="Q558" s="60"/>
      <c r="R558" s="11">
        <f t="shared" si="120"/>
        <v>0</v>
      </c>
      <c r="S558" s="11">
        <f t="shared" si="122"/>
        <v>403.90958333333333</v>
      </c>
    </row>
    <row r="559" spans="2:19">
      <c r="B559" s="56" t="str">
        <f t="shared" si="123"/>
        <v/>
      </c>
      <c r="C559" s="57"/>
      <c r="D559" s="13" t="str">
        <f t="shared" si="124"/>
        <v/>
      </c>
      <c r="E559" s="58" t="str">
        <f t="shared" si="132"/>
        <v/>
      </c>
      <c r="F559" s="59"/>
      <c r="G559" s="58" t="str">
        <f t="shared" si="133"/>
        <v/>
      </c>
      <c r="H559" s="59"/>
      <c r="I559" s="14" t="str">
        <f t="shared" si="121"/>
        <v/>
      </c>
      <c r="J559" s="14" t="str">
        <f t="shared" si="125"/>
        <v/>
      </c>
      <c r="K559" s="29">
        <f t="shared" si="126"/>
        <v>0</v>
      </c>
      <c r="L559" s="29">
        <f t="shared" si="127"/>
        <v>0</v>
      </c>
      <c r="M559" s="29">
        <f t="shared" si="128"/>
        <v>0</v>
      </c>
      <c r="N559" s="29">
        <f t="shared" si="129"/>
        <v>0</v>
      </c>
      <c r="O559" s="11" t="e">
        <f t="shared" si="130"/>
        <v>#VALUE!</v>
      </c>
      <c r="P559" s="58" t="str">
        <f t="shared" si="131"/>
        <v/>
      </c>
      <c r="Q559" s="60"/>
      <c r="R559" s="11">
        <f t="shared" si="120"/>
        <v>0</v>
      </c>
      <c r="S559" s="11">
        <f t="shared" si="122"/>
        <v>403.90958333333333</v>
      </c>
    </row>
    <row r="560" spans="2:19">
      <c r="B560" s="56" t="str">
        <f t="shared" si="123"/>
        <v/>
      </c>
      <c r="C560" s="57"/>
      <c r="D560" s="13" t="str">
        <f t="shared" si="124"/>
        <v/>
      </c>
      <c r="E560" s="58" t="str">
        <f t="shared" si="132"/>
        <v/>
      </c>
      <c r="F560" s="59"/>
      <c r="G560" s="58" t="str">
        <f t="shared" si="133"/>
        <v/>
      </c>
      <c r="H560" s="59"/>
      <c r="I560" s="14" t="str">
        <f t="shared" si="121"/>
        <v/>
      </c>
      <c r="J560" s="14" t="str">
        <f t="shared" si="125"/>
        <v/>
      </c>
      <c r="K560" s="29">
        <f t="shared" si="126"/>
        <v>0</v>
      </c>
      <c r="L560" s="29">
        <f t="shared" si="127"/>
        <v>0</v>
      </c>
      <c r="M560" s="29">
        <f t="shared" si="128"/>
        <v>0</v>
      </c>
      <c r="N560" s="29">
        <f t="shared" si="129"/>
        <v>0</v>
      </c>
      <c r="O560" s="11" t="e">
        <f t="shared" si="130"/>
        <v>#VALUE!</v>
      </c>
      <c r="P560" s="58" t="str">
        <f t="shared" si="131"/>
        <v/>
      </c>
      <c r="Q560" s="60"/>
      <c r="R560" s="11">
        <f t="shared" si="120"/>
        <v>0</v>
      </c>
      <c r="S560" s="11">
        <f t="shared" si="122"/>
        <v>403.90958333333333</v>
      </c>
    </row>
    <row r="561" spans="2:19">
      <c r="B561" s="56" t="str">
        <f t="shared" si="123"/>
        <v/>
      </c>
      <c r="C561" s="57"/>
      <c r="D561" s="13" t="str">
        <f t="shared" si="124"/>
        <v/>
      </c>
      <c r="E561" s="58" t="str">
        <f t="shared" si="132"/>
        <v/>
      </c>
      <c r="F561" s="59"/>
      <c r="G561" s="58" t="str">
        <f t="shared" si="133"/>
        <v/>
      </c>
      <c r="H561" s="59"/>
      <c r="I561" s="14" t="str">
        <f t="shared" si="121"/>
        <v/>
      </c>
      <c r="J561" s="14" t="str">
        <f t="shared" si="125"/>
        <v/>
      </c>
      <c r="K561" s="29">
        <f t="shared" si="126"/>
        <v>0</v>
      </c>
      <c r="L561" s="29">
        <f t="shared" si="127"/>
        <v>0</v>
      </c>
      <c r="M561" s="29">
        <f t="shared" si="128"/>
        <v>0</v>
      </c>
      <c r="N561" s="29">
        <f t="shared" si="129"/>
        <v>0</v>
      </c>
      <c r="O561" s="11" t="e">
        <f t="shared" si="130"/>
        <v>#VALUE!</v>
      </c>
      <c r="P561" s="58" t="str">
        <f t="shared" si="131"/>
        <v/>
      </c>
      <c r="Q561" s="60"/>
      <c r="R561" s="11">
        <f t="shared" si="120"/>
        <v>0</v>
      </c>
      <c r="S561" s="11">
        <f t="shared" si="122"/>
        <v>403.90958333333333</v>
      </c>
    </row>
    <row r="562" spans="2:19">
      <c r="B562" s="56" t="str">
        <f t="shared" si="123"/>
        <v/>
      </c>
      <c r="C562" s="57"/>
      <c r="D562" s="13" t="str">
        <f t="shared" si="124"/>
        <v/>
      </c>
      <c r="E562" s="58" t="str">
        <f t="shared" si="132"/>
        <v/>
      </c>
      <c r="F562" s="59"/>
      <c r="G562" s="58" t="str">
        <f t="shared" si="133"/>
        <v/>
      </c>
      <c r="H562" s="59"/>
      <c r="I562" s="14" t="str">
        <f t="shared" si="121"/>
        <v/>
      </c>
      <c r="J562" s="14" t="str">
        <f t="shared" si="125"/>
        <v/>
      </c>
      <c r="K562" s="29">
        <f t="shared" si="126"/>
        <v>0</v>
      </c>
      <c r="L562" s="29">
        <f t="shared" si="127"/>
        <v>0</v>
      </c>
      <c r="M562" s="29">
        <f t="shared" si="128"/>
        <v>0</v>
      </c>
      <c r="N562" s="29">
        <f t="shared" si="129"/>
        <v>0</v>
      </c>
      <c r="O562" s="11" t="e">
        <f t="shared" si="130"/>
        <v>#VALUE!</v>
      </c>
      <c r="P562" s="58" t="str">
        <f t="shared" si="131"/>
        <v/>
      </c>
      <c r="Q562" s="60"/>
      <c r="R562" s="11">
        <f t="shared" si="120"/>
        <v>0</v>
      </c>
      <c r="S562" s="11">
        <f t="shared" si="122"/>
        <v>403.90958333333333</v>
      </c>
    </row>
    <row r="563" spans="2:19">
      <c r="B563" s="56" t="str">
        <f t="shared" si="123"/>
        <v/>
      </c>
      <c r="C563" s="57"/>
      <c r="D563" s="13" t="str">
        <f t="shared" si="124"/>
        <v/>
      </c>
      <c r="E563" s="58" t="str">
        <f t="shared" si="132"/>
        <v/>
      </c>
      <c r="F563" s="59"/>
      <c r="G563" s="58" t="str">
        <f t="shared" si="133"/>
        <v/>
      </c>
      <c r="H563" s="59"/>
      <c r="I563" s="14" t="str">
        <f t="shared" si="121"/>
        <v/>
      </c>
      <c r="J563" s="14" t="str">
        <f t="shared" si="125"/>
        <v/>
      </c>
      <c r="K563" s="29">
        <f t="shared" si="126"/>
        <v>0</v>
      </c>
      <c r="L563" s="29">
        <f t="shared" si="127"/>
        <v>0</v>
      </c>
      <c r="M563" s="29">
        <f t="shared" si="128"/>
        <v>0</v>
      </c>
      <c r="N563" s="29">
        <f t="shared" si="129"/>
        <v>0</v>
      </c>
      <c r="O563" s="11" t="e">
        <f t="shared" si="130"/>
        <v>#VALUE!</v>
      </c>
      <c r="P563" s="58" t="str">
        <f t="shared" si="131"/>
        <v/>
      </c>
      <c r="Q563" s="60"/>
      <c r="R563" s="11">
        <f t="shared" si="120"/>
        <v>0</v>
      </c>
      <c r="S563" s="11">
        <f t="shared" si="122"/>
        <v>403.90958333333333</v>
      </c>
    </row>
    <row r="564" spans="2:19">
      <c r="B564" s="56" t="str">
        <f t="shared" si="123"/>
        <v/>
      </c>
      <c r="C564" s="57"/>
      <c r="D564" s="13" t="str">
        <f t="shared" si="124"/>
        <v/>
      </c>
      <c r="E564" s="58" t="str">
        <f t="shared" si="132"/>
        <v/>
      </c>
      <c r="F564" s="59"/>
      <c r="G564" s="58" t="str">
        <f t="shared" si="133"/>
        <v/>
      </c>
      <c r="H564" s="59"/>
      <c r="I564" s="14" t="str">
        <f t="shared" si="121"/>
        <v/>
      </c>
      <c r="J564" s="14" t="str">
        <f t="shared" si="125"/>
        <v/>
      </c>
      <c r="K564" s="29">
        <f t="shared" si="126"/>
        <v>0</v>
      </c>
      <c r="L564" s="29">
        <f t="shared" si="127"/>
        <v>0</v>
      </c>
      <c r="M564" s="29">
        <f t="shared" si="128"/>
        <v>0</v>
      </c>
      <c r="N564" s="29">
        <f t="shared" si="129"/>
        <v>0</v>
      </c>
      <c r="O564" s="11" t="e">
        <f t="shared" si="130"/>
        <v>#VALUE!</v>
      </c>
      <c r="P564" s="58" t="str">
        <f t="shared" si="131"/>
        <v/>
      </c>
      <c r="Q564" s="60"/>
      <c r="R564" s="11">
        <f t="shared" si="120"/>
        <v>0</v>
      </c>
      <c r="S564" s="11">
        <f t="shared" si="122"/>
        <v>403.90958333333333</v>
      </c>
    </row>
    <row r="565" spans="2:19">
      <c r="B565" s="56" t="str">
        <f t="shared" si="123"/>
        <v/>
      </c>
      <c r="C565" s="57"/>
      <c r="D565" s="13" t="str">
        <f t="shared" si="124"/>
        <v/>
      </c>
      <c r="E565" s="58" t="str">
        <f t="shared" si="132"/>
        <v/>
      </c>
      <c r="F565" s="59"/>
      <c r="G565" s="58" t="str">
        <f t="shared" si="133"/>
        <v/>
      </c>
      <c r="H565" s="59"/>
      <c r="I565" s="14" t="str">
        <f t="shared" si="121"/>
        <v/>
      </c>
      <c r="J565" s="14" t="str">
        <f t="shared" si="125"/>
        <v/>
      </c>
      <c r="K565" s="29">
        <f t="shared" si="126"/>
        <v>0</v>
      </c>
      <c r="L565" s="29">
        <f t="shared" si="127"/>
        <v>0</v>
      </c>
      <c r="M565" s="29">
        <f t="shared" si="128"/>
        <v>0</v>
      </c>
      <c r="N565" s="29">
        <f t="shared" si="129"/>
        <v>0</v>
      </c>
      <c r="O565" s="11" t="e">
        <f t="shared" si="130"/>
        <v>#VALUE!</v>
      </c>
      <c r="P565" s="58" t="str">
        <f t="shared" si="131"/>
        <v/>
      </c>
      <c r="Q565" s="60"/>
      <c r="R565" s="11">
        <f t="shared" si="120"/>
        <v>0</v>
      </c>
      <c r="S565" s="11">
        <f t="shared" si="122"/>
        <v>403.90958333333333</v>
      </c>
    </row>
    <row r="566" spans="2:19">
      <c r="B566" s="56" t="str">
        <f t="shared" si="123"/>
        <v/>
      </c>
      <c r="C566" s="57"/>
      <c r="D566" s="13" t="str">
        <f t="shared" si="124"/>
        <v/>
      </c>
      <c r="E566" s="58" t="str">
        <f t="shared" si="132"/>
        <v/>
      </c>
      <c r="F566" s="59"/>
      <c r="G566" s="58" t="str">
        <f t="shared" si="133"/>
        <v/>
      </c>
      <c r="H566" s="59"/>
      <c r="I566" s="14" t="str">
        <f t="shared" si="121"/>
        <v/>
      </c>
      <c r="J566" s="14" t="str">
        <f t="shared" si="125"/>
        <v/>
      </c>
      <c r="K566" s="29">
        <f t="shared" si="126"/>
        <v>0</v>
      </c>
      <c r="L566" s="29">
        <f t="shared" si="127"/>
        <v>0</v>
      </c>
      <c r="M566" s="29">
        <f t="shared" si="128"/>
        <v>0</v>
      </c>
      <c r="N566" s="29">
        <f t="shared" si="129"/>
        <v>0</v>
      </c>
      <c r="O566" s="11" t="e">
        <f t="shared" si="130"/>
        <v>#VALUE!</v>
      </c>
      <c r="P566" s="58" t="str">
        <f t="shared" si="131"/>
        <v/>
      </c>
      <c r="Q566" s="60"/>
      <c r="R566" s="11">
        <f t="shared" si="120"/>
        <v>0</v>
      </c>
      <c r="S566" s="11">
        <f t="shared" si="122"/>
        <v>403.90958333333333</v>
      </c>
    </row>
    <row r="567" spans="2:19">
      <c r="B567" s="56" t="str">
        <f t="shared" si="123"/>
        <v/>
      </c>
      <c r="C567" s="57"/>
      <c r="D567" s="13" t="str">
        <f t="shared" si="124"/>
        <v/>
      </c>
      <c r="E567" s="58" t="str">
        <f t="shared" si="132"/>
        <v/>
      </c>
      <c r="F567" s="59"/>
      <c r="G567" s="58" t="str">
        <f t="shared" si="133"/>
        <v/>
      </c>
      <c r="H567" s="59"/>
      <c r="I567" s="14" t="str">
        <f t="shared" si="121"/>
        <v/>
      </c>
      <c r="J567" s="14" t="str">
        <f t="shared" si="125"/>
        <v/>
      </c>
      <c r="K567" s="29">
        <f t="shared" si="126"/>
        <v>0</v>
      </c>
      <c r="L567" s="29">
        <f t="shared" si="127"/>
        <v>0</v>
      </c>
      <c r="M567" s="29">
        <f t="shared" si="128"/>
        <v>0</v>
      </c>
      <c r="N567" s="29">
        <f t="shared" si="129"/>
        <v>0</v>
      </c>
      <c r="O567" s="11" t="e">
        <f t="shared" si="130"/>
        <v>#VALUE!</v>
      </c>
      <c r="P567" s="58" t="str">
        <f t="shared" si="131"/>
        <v/>
      </c>
      <c r="Q567" s="60"/>
      <c r="R567" s="11">
        <f t="shared" si="120"/>
        <v>0</v>
      </c>
      <c r="S567" s="11">
        <f t="shared" si="122"/>
        <v>403.90958333333333</v>
      </c>
    </row>
    <row r="568" spans="2:19">
      <c r="B568" s="56" t="str">
        <f t="shared" si="123"/>
        <v/>
      </c>
      <c r="C568" s="57"/>
      <c r="D568" s="13" t="str">
        <f t="shared" si="124"/>
        <v/>
      </c>
      <c r="E568" s="58" t="str">
        <f t="shared" si="132"/>
        <v/>
      </c>
      <c r="F568" s="59"/>
      <c r="G568" s="58" t="str">
        <f t="shared" si="133"/>
        <v/>
      </c>
      <c r="H568" s="59"/>
      <c r="I568" s="14" t="str">
        <f t="shared" si="121"/>
        <v/>
      </c>
      <c r="J568" s="14" t="str">
        <f t="shared" si="125"/>
        <v/>
      </c>
      <c r="K568" s="29">
        <f t="shared" si="126"/>
        <v>0</v>
      </c>
      <c r="L568" s="29">
        <f t="shared" si="127"/>
        <v>0</v>
      </c>
      <c r="M568" s="29">
        <f t="shared" si="128"/>
        <v>0</v>
      </c>
      <c r="N568" s="29">
        <f t="shared" si="129"/>
        <v>0</v>
      </c>
      <c r="O568" s="11" t="e">
        <f t="shared" si="130"/>
        <v>#VALUE!</v>
      </c>
      <c r="P568" s="58" t="str">
        <f t="shared" si="131"/>
        <v/>
      </c>
      <c r="Q568" s="60"/>
      <c r="R568" s="11">
        <f t="shared" si="120"/>
        <v>0</v>
      </c>
      <c r="S568" s="11">
        <f t="shared" si="122"/>
        <v>403.90958333333333</v>
      </c>
    </row>
    <row r="569" spans="2:19">
      <c r="B569" s="56" t="str">
        <f t="shared" si="123"/>
        <v/>
      </c>
      <c r="C569" s="57"/>
      <c r="D569" s="13" t="str">
        <f t="shared" si="124"/>
        <v/>
      </c>
      <c r="E569" s="58" t="str">
        <f t="shared" si="132"/>
        <v/>
      </c>
      <c r="F569" s="59"/>
      <c r="G569" s="58" t="str">
        <f t="shared" si="133"/>
        <v/>
      </c>
      <c r="H569" s="59"/>
      <c r="I569" s="14" t="str">
        <f t="shared" si="121"/>
        <v/>
      </c>
      <c r="J569" s="14" t="str">
        <f t="shared" si="125"/>
        <v/>
      </c>
      <c r="K569" s="29">
        <f t="shared" si="126"/>
        <v>0</v>
      </c>
      <c r="L569" s="29">
        <f t="shared" si="127"/>
        <v>0</v>
      </c>
      <c r="M569" s="29">
        <f t="shared" si="128"/>
        <v>0</v>
      </c>
      <c r="N569" s="29">
        <f t="shared" si="129"/>
        <v>0</v>
      </c>
      <c r="O569" s="11" t="e">
        <f t="shared" si="130"/>
        <v>#VALUE!</v>
      </c>
      <c r="P569" s="58" t="str">
        <f t="shared" si="131"/>
        <v/>
      </c>
      <c r="Q569" s="60"/>
      <c r="R569" s="11">
        <f t="shared" ref="R569:R632" si="134">K569+L569+M569</f>
        <v>0</v>
      </c>
      <c r="S569" s="11">
        <f t="shared" si="122"/>
        <v>403.90958333333333</v>
      </c>
    </row>
    <row r="570" spans="2:19">
      <c r="B570" s="56" t="str">
        <f t="shared" si="123"/>
        <v/>
      </c>
      <c r="C570" s="57"/>
      <c r="D570" s="13" t="str">
        <f t="shared" si="124"/>
        <v/>
      </c>
      <c r="E570" s="58" t="str">
        <f t="shared" si="132"/>
        <v/>
      </c>
      <c r="F570" s="59"/>
      <c r="G570" s="58" t="str">
        <f t="shared" si="133"/>
        <v/>
      </c>
      <c r="H570" s="59"/>
      <c r="I570" s="14" t="str">
        <f t="shared" si="121"/>
        <v/>
      </c>
      <c r="J570" s="14" t="str">
        <f t="shared" si="125"/>
        <v/>
      </c>
      <c r="K570" s="29">
        <f t="shared" si="126"/>
        <v>0</v>
      </c>
      <c r="L570" s="29">
        <f t="shared" si="127"/>
        <v>0</v>
      </c>
      <c r="M570" s="29">
        <f t="shared" si="128"/>
        <v>0</v>
      </c>
      <c r="N570" s="29">
        <f t="shared" si="129"/>
        <v>0</v>
      </c>
      <c r="O570" s="11" t="e">
        <f t="shared" si="130"/>
        <v>#VALUE!</v>
      </c>
      <c r="P570" s="58" t="str">
        <f t="shared" si="131"/>
        <v/>
      </c>
      <c r="Q570" s="60"/>
      <c r="R570" s="11">
        <f t="shared" si="134"/>
        <v>0</v>
      </c>
      <c r="S570" s="11">
        <f t="shared" si="122"/>
        <v>403.90958333333333</v>
      </c>
    </row>
    <row r="571" spans="2:19">
      <c r="B571" s="56" t="str">
        <f t="shared" si="123"/>
        <v/>
      </c>
      <c r="C571" s="57"/>
      <c r="D571" s="13" t="str">
        <f t="shared" si="124"/>
        <v/>
      </c>
      <c r="E571" s="58" t="str">
        <f t="shared" si="132"/>
        <v/>
      </c>
      <c r="F571" s="59"/>
      <c r="G571" s="58" t="str">
        <f t="shared" si="133"/>
        <v/>
      </c>
      <c r="H571" s="59"/>
      <c r="I571" s="14" t="str">
        <f t="shared" si="121"/>
        <v/>
      </c>
      <c r="J571" s="14" t="str">
        <f t="shared" si="125"/>
        <v/>
      </c>
      <c r="K571" s="29">
        <f t="shared" si="126"/>
        <v>0</v>
      </c>
      <c r="L571" s="29">
        <f t="shared" si="127"/>
        <v>0</v>
      </c>
      <c r="M571" s="29">
        <f t="shared" si="128"/>
        <v>0</v>
      </c>
      <c r="N571" s="29">
        <f t="shared" si="129"/>
        <v>0</v>
      </c>
      <c r="O571" s="11" t="e">
        <f t="shared" si="130"/>
        <v>#VALUE!</v>
      </c>
      <c r="P571" s="58" t="str">
        <f t="shared" si="131"/>
        <v/>
      </c>
      <c r="Q571" s="60"/>
      <c r="R571" s="11">
        <f t="shared" si="134"/>
        <v>0</v>
      </c>
      <c r="S571" s="11">
        <f t="shared" si="122"/>
        <v>403.90958333333333</v>
      </c>
    </row>
    <row r="572" spans="2:19">
      <c r="B572" s="56" t="str">
        <f t="shared" si="123"/>
        <v/>
      </c>
      <c r="C572" s="57"/>
      <c r="D572" s="13" t="str">
        <f t="shared" si="124"/>
        <v/>
      </c>
      <c r="E572" s="58" t="str">
        <f t="shared" si="132"/>
        <v/>
      </c>
      <c r="F572" s="59"/>
      <c r="G572" s="58" t="str">
        <f t="shared" si="133"/>
        <v/>
      </c>
      <c r="H572" s="59"/>
      <c r="I572" s="14" t="str">
        <f t="shared" si="121"/>
        <v/>
      </c>
      <c r="J572" s="14" t="str">
        <f t="shared" si="125"/>
        <v/>
      </c>
      <c r="K572" s="29">
        <f t="shared" si="126"/>
        <v>0</v>
      </c>
      <c r="L572" s="29">
        <f t="shared" si="127"/>
        <v>0</v>
      </c>
      <c r="M572" s="29">
        <f t="shared" si="128"/>
        <v>0</v>
      </c>
      <c r="N572" s="29">
        <f t="shared" si="129"/>
        <v>0</v>
      </c>
      <c r="O572" s="11" t="e">
        <f t="shared" si="130"/>
        <v>#VALUE!</v>
      </c>
      <c r="P572" s="58" t="str">
        <f t="shared" si="131"/>
        <v/>
      </c>
      <c r="Q572" s="60"/>
      <c r="R572" s="11">
        <f t="shared" si="134"/>
        <v>0</v>
      </c>
      <c r="S572" s="11">
        <f t="shared" si="122"/>
        <v>403.90958333333333</v>
      </c>
    </row>
    <row r="573" spans="2:19">
      <c r="B573" s="56" t="str">
        <f t="shared" si="123"/>
        <v/>
      </c>
      <c r="C573" s="57"/>
      <c r="D573" s="13" t="str">
        <f t="shared" si="124"/>
        <v/>
      </c>
      <c r="E573" s="58" t="str">
        <f t="shared" si="132"/>
        <v/>
      </c>
      <c r="F573" s="59"/>
      <c r="G573" s="58" t="str">
        <f t="shared" si="133"/>
        <v/>
      </c>
      <c r="H573" s="59"/>
      <c r="I573" s="14" t="str">
        <f t="shared" si="121"/>
        <v/>
      </c>
      <c r="J573" s="14" t="str">
        <f t="shared" si="125"/>
        <v/>
      </c>
      <c r="K573" s="29">
        <f t="shared" si="126"/>
        <v>0</v>
      </c>
      <c r="L573" s="29">
        <f t="shared" si="127"/>
        <v>0</v>
      </c>
      <c r="M573" s="29">
        <f t="shared" si="128"/>
        <v>0</v>
      </c>
      <c r="N573" s="29">
        <f t="shared" si="129"/>
        <v>0</v>
      </c>
      <c r="O573" s="11" t="e">
        <f t="shared" si="130"/>
        <v>#VALUE!</v>
      </c>
      <c r="P573" s="58" t="str">
        <f t="shared" si="131"/>
        <v/>
      </c>
      <c r="Q573" s="60"/>
      <c r="R573" s="11">
        <f t="shared" si="134"/>
        <v>0</v>
      </c>
      <c r="S573" s="11">
        <f t="shared" si="122"/>
        <v>403.90958333333333</v>
      </c>
    </row>
    <row r="574" spans="2:19">
      <c r="B574" s="56" t="str">
        <f t="shared" si="123"/>
        <v/>
      </c>
      <c r="C574" s="57"/>
      <c r="D574" s="13" t="str">
        <f t="shared" si="124"/>
        <v/>
      </c>
      <c r="E574" s="58" t="str">
        <f t="shared" si="132"/>
        <v/>
      </c>
      <c r="F574" s="59"/>
      <c r="G574" s="58" t="str">
        <f t="shared" si="133"/>
        <v/>
      </c>
      <c r="H574" s="59"/>
      <c r="I574" s="14" t="str">
        <f t="shared" si="121"/>
        <v/>
      </c>
      <c r="J574" s="14" t="str">
        <f t="shared" si="125"/>
        <v/>
      </c>
      <c r="K574" s="29">
        <f t="shared" si="126"/>
        <v>0</v>
      </c>
      <c r="L574" s="29">
        <f t="shared" si="127"/>
        <v>0</v>
      </c>
      <c r="M574" s="29">
        <f t="shared" si="128"/>
        <v>0</v>
      </c>
      <c r="N574" s="29">
        <f t="shared" si="129"/>
        <v>0</v>
      </c>
      <c r="O574" s="11" t="e">
        <f t="shared" si="130"/>
        <v>#VALUE!</v>
      </c>
      <c r="P574" s="58" t="str">
        <f t="shared" si="131"/>
        <v/>
      </c>
      <c r="Q574" s="60"/>
      <c r="R574" s="11">
        <f t="shared" si="134"/>
        <v>0</v>
      </c>
      <c r="S574" s="11">
        <f t="shared" si="122"/>
        <v>403.90958333333333</v>
      </c>
    </row>
    <row r="575" spans="2:19">
      <c r="B575" s="56" t="str">
        <f t="shared" si="123"/>
        <v/>
      </c>
      <c r="C575" s="57"/>
      <c r="D575" s="13" t="str">
        <f t="shared" si="124"/>
        <v/>
      </c>
      <c r="E575" s="58" t="str">
        <f t="shared" si="132"/>
        <v/>
      </c>
      <c r="F575" s="59"/>
      <c r="G575" s="58" t="str">
        <f t="shared" si="133"/>
        <v/>
      </c>
      <c r="H575" s="59"/>
      <c r="I575" s="14" t="str">
        <f t="shared" si="121"/>
        <v/>
      </c>
      <c r="J575" s="14" t="str">
        <f t="shared" si="125"/>
        <v/>
      </c>
      <c r="K575" s="29">
        <f t="shared" si="126"/>
        <v>0</v>
      </c>
      <c r="L575" s="29">
        <f t="shared" si="127"/>
        <v>0</v>
      </c>
      <c r="M575" s="29">
        <f t="shared" si="128"/>
        <v>0</v>
      </c>
      <c r="N575" s="29">
        <f t="shared" si="129"/>
        <v>0</v>
      </c>
      <c r="O575" s="11" t="e">
        <f t="shared" si="130"/>
        <v>#VALUE!</v>
      </c>
      <c r="P575" s="58" t="str">
        <f t="shared" si="131"/>
        <v/>
      </c>
      <c r="Q575" s="60"/>
      <c r="R575" s="11">
        <f t="shared" si="134"/>
        <v>0</v>
      </c>
      <c r="S575" s="11">
        <f t="shared" si="122"/>
        <v>403.90958333333333</v>
      </c>
    </row>
    <row r="576" spans="2:19">
      <c r="B576" s="56" t="str">
        <f t="shared" si="123"/>
        <v/>
      </c>
      <c r="C576" s="57"/>
      <c r="D576" s="13" t="str">
        <f t="shared" si="124"/>
        <v/>
      </c>
      <c r="E576" s="58" t="str">
        <f t="shared" si="132"/>
        <v/>
      </c>
      <c r="F576" s="59"/>
      <c r="G576" s="58" t="str">
        <f t="shared" si="133"/>
        <v/>
      </c>
      <c r="H576" s="59"/>
      <c r="I576" s="14" t="str">
        <f t="shared" si="121"/>
        <v/>
      </c>
      <c r="J576" s="14" t="str">
        <f t="shared" si="125"/>
        <v/>
      </c>
      <c r="K576" s="29">
        <f t="shared" si="126"/>
        <v>0</v>
      </c>
      <c r="L576" s="29">
        <f t="shared" si="127"/>
        <v>0</v>
      </c>
      <c r="M576" s="29">
        <f t="shared" si="128"/>
        <v>0</v>
      </c>
      <c r="N576" s="29">
        <f t="shared" si="129"/>
        <v>0</v>
      </c>
      <c r="O576" s="11" t="e">
        <f t="shared" si="130"/>
        <v>#VALUE!</v>
      </c>
      <c r="P576" s="58" t="str">
        <f t="shared" si="131"/>
        <v/>
      </c>
      <c r="Q576" s="60"/>
      <c r="R576" s="11">
        <f t="shared" si="134"/>
        <v>0</v>
      </c>
      <c r="S576" s="11">
        <f t="shared" si="122"/>
        <v>403.90958333333333</v>
      </c>
    </row>
    <row r="577" spans="2:19">
      <c r="B577" s="56" t="str">
        <f t="shared" si="123"/>
        <v/>
      </c>
      <c r="C577" s="57"/>
      <c r="D577" s="13" t="str">
        <f t="shared" si="124"/>
        <v/>
      </c>
      <c r="E577" s="58" t="str">
        <f t="shared" si="132"/>
        <v/>
      </c>
      <c r="F577" s="59"/>
      <c r="G577" s="58" t="str">
        <f t="shared" si="133"/>
        <v/>
      </c>
      <c r="H577" s="59"/>
      <c r="I577" s="14" t="str">
        <f t="shared" si="121"/>
        <v/>
      </c>
      <c r="J577" s="14" t="str">
        <f t="shared" si="125"/>
        <v/>
      </c>
      <c r="K577" s="29">
        <f t="shared" si="126"/>
        <v>0</v>
      </c>
      <c r="L577" s="29">
        <f t="shared" si="127"/>
        <v>0</v>
      </c>
      <c r="M577" s="29">
        <f t="shared" si="128"/>
        <v>0</v>
      </c>
      <c r="N577" s="29">
        <f t="shared" si="129"/>
        <v>0</v>
      </c>
      <c r="O577" s="11" t="e">
        <f t="shared" si="130"/>
        <v>#VALUE!</v>
      </c>
      <c r="P577" s="58" t="str">
        <f t="shared" si="131"/>
        <v/>
      </c>
      <c r="Q577" s="60"/>
      <c r="R577" s="11">
        <f t="shared" si="134"/>
        <v>0</v>
      </c>
      <c r="S577" s="11">
        <f t="shared" si="122"/>
        <v>403.90958333333333</v>
      </c>
    </row>
    <row r="578" spans="2:19">
      <c r="B578" s="56" t="str">
        <f t="shared" si="123"/>
        <v/>
      </c>
      <c r="C578" s="57"/>
      <c r="D578" s="13" t="str">
        <f t="shared" si="124"/>
        <v/>
      </c>
      <c r="E578" s="58" t="str">
        <f t="shared" si="132"/>
        <v/>
      </c>
      <c r="F578" s="59"/>
      <c r="G578" s="58" t="str">
        <f t="shared" si="133"/>
        <v/>
      </c>
      <c r="H578" s="59"/>
      <c r="I578" s="14" t="str">
        <f t="shared" si="121"/>
        <v/>
      </c>
      <c r="J578" s="14" t="str">
        <f t="shared" si="125"/>
        <v/>
      </c>
      <c r="K578" s="29">
        <f t="shared" si="126"/>
        <v>0</v>
      </c>
      <c r="L578" s="29">
        <f t="shared" si="127"/>
        <v>0</v>
      </c>
      <c r="M578" s="29">
        <f t="shared" si="128"/>
        <v>0</v>
      </c>
      <c r="N578" s="29">
        <f t="shared" si="129"/>
        <v>0</v>
      </c>
      <c r="O578" s="11" t="e">
        <f t="shared" si="130"/>
        <v>#VALUE!</v>
      </c>
      <c r="P578" s="58" t="str">
        <f t="shared" si="131"/>
        <v/>
      </c>
      <c r="Q578" s="60"/>
      <c r="R578" s="11">
        <f t="shared" si="134"/>
        <v>0</v>
      </c>
      <c r="S578" s="11">
        <f t="shared" si="122"/>
        <v>403.90958333333333</v>
      </c>
    </row>
    <row r="579" spans="2:19">
      <c r="B579" s="56" t="str">
        <f t="shared" si="123"/>
        <v/>
      </c>
      <c r="C579" s="57"/>
      <c r="D579" s="13" t="str">
        <f t="shared" si="124"/>
        <v/>
      </c>
      <c r="E579" s="58" t="str">
        <f t="shared" si="132"/>
        <v/>
      </c>
      <c r="F579" s="59"/>
      <c r="G579" s="58" t="str">
        <f t="shared" si="133"/>
        <v/>
      </c>
      <c r="H579" s="59"/>
      <c r="I579" s="14" t="str">
        <f t="shared" si="121"/>
        <v/>
      </c>
      <c r="J579" s="14" t="str">
        <f t="shared" si="125"/>
        <v/>
      </c>
      <c r="K579" s="29">
        <f t="shared" si="126"/>
        <v>0</v>
      </c>
      <c r="L579" s="29">
        <f t="shared" si="127"/>
        <v>0</v>
      </c>
      <c r="M579" s="29">
        <f t="shared" si="128"/>
        <v>0</v>
      </c>
      <c r="N579" s="29">
        <f t="shared" si="129"/>
        <v>0</v>
      </c>
      <c r="O579" s="11" t="e">
        <f t="shared" si="130"/>
        <v>#VALUE!</v>
      </c>
      <c r="P579" s="58" t="str">
        <f t="shared" si="131"/>
        <v/>
      </c>
      <c r="Q579" s="60"/>
      <c r="R579" s="11">
        <f t="shared" si="134"/>
        <v>0</v>
      </c>
      <c r="S579" s="11">
        <f t="shared" si="122"/>
        <v>403.90958333333333</v>
      </c>
    </row>
    <row r="580" spans="2:19">
      <c r="B580" s="56" t="str">
        <f t="shared" si="123"/>
        <v/>
      </c>
      <c r="C580" s="57"/>
      <c r="D580" s="13" t="str">
        <f t="shared" si="124"/>
        <v/>
      </c>
      <c r="E580" s="58" t="str">
        <f t="shared" si="132"/>
        <v/>
      </c>
      <c r="F580" s="59"/>
      <c r="G580" s="58" t="str">
        <f t="shared" si="133"/>
        <v/>
      </c>
      <c r="H580" s="59"/>
      <c r="I580" s="14" t="str">
        <f t="shared" si="121"/>
        <v/>
      </c>
      <c r="J580" s="14" t="str">
        <f t="shared" si="125"/>
        <v/>
      </c>
      <c r="K580" s="29">
        <f t="shared" si="126"/>
        <v>0</v>
      </c>
      <c r="L580" s="29">
        <f t="shared" si="127"/>
        <v>0</v>
      </c>
      <c r="M580" s="29">
        <f t="shared" si="128"/>
        <v>0</v>
      </c>
      <c r="N580" s="29">
        <f t="shared" si="129"/>
        <v>0</v>
      </c>
      <c r="O580" s="11" t="e">
        <f t="shared" si="130"/>
        <v>#VALUE!</v>
      </c>
      <c r="P580" s="58" t="str">
        <f t="shared" si="131"/>
        <v/>
      </c>
      <c r="Q580" s="60"/>
      <c r="R580" s="11">
        <f t="shared" si="134"/>
        <v>0</v>
      </c>
      <c r="S580" s="11">
        <f t="shared" si="122"/>
        <v>403.90958333333333</v>
      </c>
    </row>
    <row r="581" spans="2:19">
      <c r="B581" s="56" t="str">
        <f t="shared" si="123"/>
        <v/>
      </c>
      <c r="C581" s="57"/>
      <c r="D581" s="13" t="str">
        <f t="shared" si="124"/>
        <v/>
      </c>
      <c r="E581" s="58" t="str">
        <f t="shared" si="132"/>
        <v/>
      </c>
      <c r="F581" s="59"/>
      <c r="G581" s="58" t="str">
        <f t="shared" si="133"/>
        <v/>
      </c>
      <c r="H581" s="59"/>
      <c r="I581" s="14" t="str">
        <f t="shared" si="121"/>
        <v/>
      </c>
      <c r="J581" s="14" t="str">
        <f t="shared" si="125"/>
        <v/>
      </c>
      <c r="K581" s="29">
        <f t="shared" si="126"/>
        <v>0</v>
      </c>
      <c r="L581" s="29">
        <f t="shared" si="127"/>
        <v>0</v>
      </c>
      <c r="M581" s="29">
        <f t="shared" si="128"/>
        <v>0</v>
      </c>
      <c r="N581" s="29">
        <f t="shared" si="129"/>
        <v>0</v>
      </c>
      <c r="O581" s="11" t="e">
        <f t="shared" si="130"/>
        <v>#VALUE!</v>
      </c>
      <c r="P581" s="58" t="str">
        <f t="shared" si="131"/>
        <v/>
      </c>
      <c r="Q581" s="60"/>
      <c r="R581" s="11">
        <f t="shared" si="134"/>
        <v>0</v>
      </c>
      <c r="S581" s="11">
        <f t="shared" si="122"/>
        <v>403.90958333333333</v>
      </c>
    </row>
    <row r="582" spans="2:19">
      <c r="B582" s="56" t="str">
        <f t="shared" si="123"/>
        <v/>
      </c>
      <c r="C582" s="57"/>
      <c r="D582" s="13" t="str">
        <f t="shared" si="124"/>
        <v/>
      </c>
      <c r="E582" s="58" t="str">
        <f t="shared" si="132"/>
        <v/>
      </c>
      <c r="F582" s="59"/>
      <c r="G582" s="58" t="str">
        <f t="shared" si="133"/>
        <v/>
      </c>
      <c r="H582" s="59"/>
      <c r="I582" s="14" t="str">
        <f t="shared" si="121"/>
        <v/>
      </c>
      <c r="J582" s="14" t="str">
        <f t="shared" si="125"/>
        <v/>
      </c>
      <c r="K582" s="29">
        <f t="shared" si="126"/>
        <v>0</v>
      </c>
      <c r="L582" s="29">
        <f t="shared" si="127"/>
        <v>0</v>
      </c>
      <c r="M582" s="29">
        <f t="shared" si="128"/>
        <v>0</v>
      </c>
      <c r="N582" s="29">
        <f t="shared" si="129"/>
        <v>0</v>
      </c>
      <c r="O582" s="11" t="e">
        <f t="shared" si="130"/>
        <v>#VALUE!</v>
      </c>
      <c r="P582" s="58" t="str">
        <f t="shared" si="131"/>
        <v/>
      </c>
      <c r="Q582" s="60"/>
      <c r="R582" s="11">
        <f t="shared" si="134"/>
        <v>0</v>
      </c>
      <c r="S582" s="11">
        <f t="shared" si="122"/>
        <v>403.90958333333333</v>
      </c>
    </row>
    <row r="583" spans="2:19">
      <c r="B583" s="56" t="str">
        <f t="shared" si="123"/>
        <v/>
      </c>
      <c r="C583" s="57"/>
      <c r="D583" s="13" t="str">
        <f t="shared" si="124"/>
        <v/>
      </c>
      <c r="E583" s="58" t="str">
        <f t="shared" si="132"/>
        <v/>
      </c>
      <c r="F583" s="59"/>
      <c r="G583" s="58" t="str">
        <f t="shared" si="133"/>
        <v/>
      </c>
      <c r="H583" s="59"/>
      <c r="I583" s="14" t="str">
        <f t="shared" si="121"/>
        <v/>
      </c>
      <c r="J583" s="14" t="str">
        <f t="shared" si="125"/>
        <v/>
      </c>
      <c r="K583" s="29">
        <f t="shared" si="126"/>
        <v>0</v>
      </c>
      <c r="L583" s="29">
        <f t="shared" si="127"/>
        <v>0</v>
      </c>
      <c r="M583" s="29">
        <f t="shared" si="128"/>
        <v>0</v>
      </c>
      <c r="N583" s="29">
        <f t="shared" si="129"/>
        <v>0</v>
      </c>
      <c r="O583" s="11" t="e">
        <f t="shared" si="130"/>
        <v>#VALUE!</v>
      </c>
      <c r="P583" s="58" t="str">
        <f t="shared" si="131"/>
        <v/>
      </c>
      <c r="Q583" s="60"/>
      <c r="R583" s="11">
        <f t="shared" si="134"/>
        <v>0</v>
      </c>
      <c r="S583" s="11">
        <f t="shared" si="122"/>
        <v>403.90958333333333</v>
      </c>
    </row>
    <row r="584" spans="2:19">
      <c r="B584" s="56" t="str">
        <f t="shared" si="123"/>
        <v/>
      </c>
      <c r="C584" s="57"/>
      <c r="D584" s="13" t="str">
        <f t="shared" si="124"/>
        <v/>
      </c>
      <c r="E584" s="58" t="str">
        <f t="shared" si="132"/>
        <v/>
      </c>
      <c r="F584" s="59"/>
      <c r="G584" s="58" t="str">
        <f t="shared" si="133"/>
        <v/>
      </c>
      <c r="H584" s="59"/>
      <c r="I584" s="14" t="str">
        <f t="shared" si="121"/>
        <v/>
      </c>
      <c r="J584" s="14" t="str">
        <f t="shared" si="125"/>
        <v/>
      </c>
      <c r="K584" s="29">
        <f t="shared" si="126"/>
        <v>0</v>
      </c>
      <c r="L584" s="29">
        <f t="shared" si="127"/>
        <v>0</v>
      </c>
      <c r="M584" s="29">
        <f t="shared" si="128"/>
        <v>0</v>
      </c>
      <c r="N584" s="29">
        <f t="shared" si="129"/>
        <v>0</v>
      </c>
      <c r="O584" s="11" t="e">
        <f t="shared" si="130"/>
        <v>#VALUE!</v>
      </c>
      <c r="P584" s="58" t="str">
        <f t="shared" si="131"/>
        <v/>
      </c>
      <c r="Q584" s="60"/>
      <c r="R584" s="11">
        <f t="shared" si="134"/>
        <v>0</v>
      </c>
      <c r="S584" s="11">
        <f t="shared" si="122"/>
        <v>403.90958333333333</v>
      </c>
    </row>
    <row r="585" spans="2:19">
      <c r="B585" s="56" t="str">
        <f t="shared" si="123"/>
        <v/>
      </c>
      <c r="C585" s="57"/>
      <c r="D585" s="13" t="str">
        <f t="shared" si="124"/>
        <v/>
      </c>
      <c r="E585" s="58" t="str">
        <f t="shared" si="132"/>
        <v/>
      </c>
      <c r="F585" s="59"/>
      <c r="G585" s="58" t="str">
        <f t="shared" si="133"/>
        <v/>
      </c>
      <c r="H585" s="59"/>
      <c r="I585" s="14" t="str">
        <f t="shared" si="121"/>
        <v/>
      </c>
      <c r="J585" s="14" t="str">
        <f t="shared" si="125"/>
        <v/>
      </c>
      <c r="K585" s="29">
        <f t="shared" si="126"/>
        <v>0</v>
      </c>
      <c r="L585" s="29">
        <f t="shared" si="127"/>
        <v>0</v>
      </c>
      <c r="M585" s="29">
        <f t="shared" si="128"/>
        <v>0</v>
      </c>
      <c r="N585" s="29">
        <f t="shared" si="129"/>
        <v>0</v>
      </c>
      <c r="O585" s="11" t="e">
        <f t="shared" si="130"/>
        <v>#VALUE!</v>
      </c>
      <c r="P585" s="58" t="str">
        <f t="shared" si="131"/>
        <v/>
      </c>
      <c r="Q585" s="60"/>
      <c r="R585" s="11">
        <f t="shared" si="134"/>
        <v>0</v>
      </c>
      <c r="S585" s="11">
        <f t="shared" si="122"/>
        <v>403.90958333333333</v>
      </c>
    </row>
    <row r="586" spans="2:19">
      <c r="B586" s="56" t="str">
        <f t="shared" si="123"/>
        <v/>
      </c>
      <c r="C586" s="57"/>
      <c r="D586" s="13" t="str">
        <f t="shared" si="124"/>
        <v/>
      </c>
      <c r="E586" s="58" t="str">
        <f t="shared" si="132"/>
        <v/>
      </c>
      <c r="F586" s="59"/>
      <c r="G586" s="58" t="str">
        <f t="shared" si="133"/>
        <v/>
      </c>
      <c r="H586" s="59"/>
      <c r="I586" s="14" t="str">
        <f t="shared" ref="I586:I649" si="135">IF($B586="","",$G586-$J586)</f>
        <v/>
      </c>
      <c r="J586" s="14" t="str">
        <f t="shared" si="125"/>
        <v/>
      </c>
      <c r="K586" s="29">
        <f t="shared" si="126"/>
        <v>0</v>
      </c>
      <c r="L586" s="29">
        <f t="shared" si="127"/>
        <v>0</v>
      </c>
      <c r="M586" s="29">
        <f t="shared" si="128"/>
        <v>0</v>
      </c>
      <c r="N586" s="29">
        <f t="shared" si="129"/>
        <v>0</v>
      </c>
      <c r="O586" s="11" t="e">
        <f t="shared" si="130"/>
        <v>#VALUE!</v>
      </c>
      <c r="P586" s="58" t="str">
        <f t="shared" si="131"/>
        <v/>
      </c>
      <c r="Q586" s="60"/>
      <c r="R586" s="11">
        <f t="shared" si="134"/>
        <v>0</v>
      </c>
      <c r="S586" s="11">
        <f t="shared" ref="S586:S649" si="136">$V$15</f>
        <v>403.90958333333333</v>
      </c>
    </row>
    <row r="587" spans="2:19">
      <c r="B587" s="56" t="str">
        <f t="shared" ref="B587:B650" si="137">IF($L$3="","",IF(ROW()&lt;=$L$4+9,ROW()-9,""))</f>
        <v/>
      </c>
      <c r="C587" s="57"/>
      <c r="D587" s="13" t="str">
        <f t="shared" ref="D587:D650" si="138">IF(OR($B587="",$F$7="",$P586=0),"",IF(INT(12*($B587-1)/$F$6) = 12*($B587-1)/$F$6, DATE(YEAR($F$7),MONTH($F$7)+CEILING(12*($B587-1)/$F$6,1),DAY($F$7)),DATE(YEAR($F$7),MONTH($F$7)+CEILING(12*($B587-1)/$F$6,1),DAY($F$7)-15)))</f>
        <v/>
      </c>
      <c r="E587" s="58" t="str">
        <f t="shared" si="132"/>
        <v/>
      </c>
      <c r="F587" s="59"/>
      <c r="G587" s="58" t="str">
        <f t="shared" si="133"/>
        <v/>
      </c>
      <c r="H587" s="59"/>
      <c r="I587" s="14" t="str">
        <f t="shared" si="135"/>
        <v/>
      </c>
      <c r="J587" s="14" t="str">
        <f t="shared" ref="J587:J650" si="139">IF($B587="","",$E587*$F$4/$F$6)</f>
        <v/>
      </c>
      <c r="K587" s="29">
        <f t="shared" ref="K587:K650" si="140">IF(D587&lt;&gt;"",$W$4*12/$F$6,0)</f>
        <v>0</v>
      </c>
      <c r="L587" s="29">
        <f t="shared" ref="L587:L650" si="141">IF(D587&lt;&gt;"",$X$4*12/$F$6,0)</f>
        <v>0</v>
      </c>
      <c r="M587" s="29">
        <f t="shared" ref="M587:M650" si="142">IF(D587&lt;&gt;"",$Y$4*12/$F$6,0)</f>
        <v>0</v>
      </c>
      <c r="N587" s="29">
        <f t="shared" ref="N587:N650" si="143">IF(D587&lt;&gt;"",$Z$4*12/$F$6,0)</f>
        <v>0</v>
      </c>
      <c r="O587" s="11" t="e">
        <f t="shared" ref="O587:O650" si="144">G587+(K587+L587+M587+N587)</f>
        <v>#VALUE!</v>
      </c>
      <c r="P587" s="58" t="str">
        <f t="shared" ref="P587:P650" si="145">IF($B587="","",IF($E587*(1+$F$4/$F$6)-$G587-$N587&lt;0,0,$E587*(1+$F$4/$F$6)-$G587-$N587))</f>
        <v/>
      </c>
      <c r="Q587" s="60"/>
      <c r="R587" s="11">
        <f t="shared" si="134"/>
        <v>0</v>
      </c>
      <c r="S587" s="11">
        <f t="shared" si="136"/>
        <v>403.90958333333333</v>
      </c>
    </row>
    <row r="588" spans="2:19">
      <c r="B588" s="56" t="str">
        <f t="shared" si="137"/>
        <v/>
      </c>
      <c r="C588" s="57"/>
      <c r="D588" s="13" t="str">
        <f t="shared" si="138"/>
        <v/>
      </c>
      <c r="E588" s="58" t="str">
        <f t="shared" si="132"/>
        <v/>
      </c>
      <c r="F588" s="59"/>
      <c r="G588" s="58" t="str">
        <f t="shared" si="133"/>
        <v/>
      </c>
      <c r="H588" s="59"/>
      <c r="I588" s="14" t="str">
        <f t="shared" si="135"/>
        <v/>
      </c>
      <c r="J588" s="14" t="str">
        <f t="shared" si="139"/>
        <v/>
      </c>
      <c r="K588" s="29">
        <f t="shared" si="140"/>
        <v>0</v>
      </c>
      <c r="L588" s="29">
        <f t="shared" si="141"/>
        <v>0</v>
      </c>
      <c r="M588" s="29">
        <f t="shared" si="142"/>
        <v>0</v>
      </c>
      <c r="N588" s="29">
        <f t="shared" si="143"/>
        <v>0</v>
      </c>
      <c r="O588" s="11" t="e">
        <f t="shared" si="144"/>
        <v>#VALUE!</v>
      </c>
      <c r="P588" s="58" t="str">
        <f t="shared" si="145"/>
        <v/>
      </c>
      <c r="Q588" s="60"/>
      <c r="R588" s="11">
        <f t="shared" si="134"/>
        <v>0</v>
      </c>
      <c r="S588" s="11">
        <f t="shared" si="136"/>
        <v>403.90958333333333</v>
      </c>
    </row>
    <row r="589" spans="2:19">
      <c r="B589" s="56" t="str">
        <f t="shared" si="137"/>
        <v/>
      </c>
      <c r="C589" s="57"/>
      <c r="D589" s="13" t="str">
        <f t="shared" si="138"/>
        <v/>
      </c>
      <c r="E589" s="58" t="str">
        <f t="shared" si="132"/>
        <v/>
      </c>
      <c r="F589" s="59"/>
      <c r="G589" s="58" t="str">
        <f t="shared" si="133"/>
        <v/>
      </c>
      <c r="H589" s="59"/>
      <c r="I589" s="14" t="str">
        <f t="shared" si="135"/>
        <v/>
      </c>
      <c r="J589" s="14" t="str">
        <f t="shared" si="139"/>
        <v/>
      </c>
      <c r="K589" s="29">
        <f t="shared" si="140"/>
        <v>0</v>
      </c>
      <c r="L589" s="29">
        <f t="shared" si="141"/>
        <v>0</v>
      </c>
      <c r="M589" s="29">
        <f t="shared" si="142"/>
        <v>0</v>
      </c>
      <c r="N589" s="29">
        <f t="shared" si="143"/>
        <v>0</v>
      </c>
      <c r="O589" s="11" t="e">
        <f t="shared" si="144"/>
        <v>#VALUE!</v>
      </c>
      <c r="P589" s="58" t="str">
        <f t="shared" si="145"/>
        <v/>
      </c>
      <c r="Q589" s="60"/>
      <c r="R589" s="11">
        <f t="shared" si="134"/>
        <v>0</v>
      </c>
      <c r="S589" s="11">
        <f t="shared" si="136"/>
        <v>403.90958333333333</v>
      </c>
    </row>
    <row r="590" spans="2:19">
      <c r="B590" s="56" t="str">
        <f t="shared" si="137"/>
        <v/>
      </c>
      <c r="C590" s="57"/>
      <c r="D590" s="13" t="str">
        <f t="shared" si="138"/>
        <v/>
      </c>
      <c r="E590" s="58" t="str">
        <f t="shared" si="132"/>
        <v/>
      </c>
      <c r="F590" s="59"/>
      <c r="G590" s="58" t="str">
        <f t="shared" si="133"/>
        <v/>
      </c>
      <c r="H590" s="59"/>
      <c r="I590" s="14" t="str">
        <f t="shared" si="135"/>
        <v/>
      </c>
      <c r="J590" s="14" t="str">
        <f t="shared" si="139"/>
        <v/>
      </c>
      <c r="K590" s="29">
        <f t="shared" si="140"/>
        <v>0</v>
      </c>
      <c r="L590" s="29">
        <f t="shared" si="141"/>
        <v>0</v>
      </c>
      <c r="M590" s="29">
        <f t="shared" si="142"/>
        <v>0</v>
      </c>
      <c r="N590" s="29">
        <f t="shared" si="143"/>
        <v>0</v>
      </c>
      <c r="O590" s="11" t="e">
        <f t="shared" si="144"/>
        <v>#VALUE!</v>
      </c>
      <c r="P590" s="58" t="str">
        <f t="shared" si="145"/>
        <v/>
      </c>
      <c r="Q590" s="60"/>
      <c r="R590" s="11">
        <f t="shared" si="134"/>
        <v>0</v>
      </c>
      <c r="S590" s="11">
        <f t="shared" si="136"/>
        <v>403.90958333333333</v>
      </c>
    </row>
    <row r="591" spans="2:19">
      <c r="B591" s="56" t="str">
        <f t="shared" si="137"/>
        <v/>
      </c>
      <c r="C591" s="57"/>
      <c r="D591" s="13" t="str">
        <f t="shared" si="138"/>
        <v/>
      </c>
      <c r="E591" s="58" t="str">
        <f t="shared" si="132"/>
        <v/>
      </c>
      <c r="F591" s="59"/>
      <c r="G591" s="58" t="str">
        <f t="shared" si="133"/>
        <v/>
      </c>
      <c r="H591" s="59"/>
      <c r="I591" s="14" t="str">
        <f t="shared" si="135"/>
        <v/>
      </c>
      <c r="J591" s="14" t="str">
        <f t="shared" si="139"/>
        <v/>
      </c>
      <c r="K591" s="29">
        <f t="shared" si="140"/>
        <v>0</v>
      </c>
      <c r="L591" s="29">
        <f t="shared" si="141"/>
        <v>0</v>
      </c>
      <c r="M591" s="29">
        <f t="shared" si="142"/>
        <v>0</v>
      </c>
      <c r="N591" s="29">
        <f t="shared" si="143"/>
        <v>0</v>
      </c>
      <c r="O591" s="11" t="e">
        <f t="shared" si="144"/>
        <v>#VALUE!</v>
      </c>
      <c r="P591" s="58" t="str">
        <f t="shared" si="145"/>
        <v/>
      </c>
      <c r="Q591" s="60"/>
      <c r="R591" s="11">
        <f t="shared" si="134"/>
        <v>0</v>
      </c>
      <c r="S591" s="11">
        <f t="shared" si="136"/>
        <v>403.90958333333333</v>
      </c>
    </row>
    <row r="592" spans="2:19">
      <c r="B592" s="56" t="str">
        <f t="shared" si="137"/>
        <v/>
      </c>
      <c r="C592" s="57"/>
      <c r="D592" s="13" t="str">
        <f t="shared" si="138"/>
        <v/>
      </c>
      <c r="E592" s="58" t="str">
        <f t="shared" si="132"/>
        <v/>
      </c>
      <c r="F592" s="59"/>
      <c r="G592" s="58" t="str">
        <f t="shared" si="133"/>
        <v/>
      </c>
      <c r="H592" s="59"/>
      <c r="I592" s="14" t="str">
        <f t="shared" si="135"/>
        <v/>
      </c>
      <c r="J592" s="14" t="str">
        <f t="shared" si="139"/>
        <v/>
      </c>
      <c r="K592" s="29">
        <f t="shared" si="140"/>
        <v>0</v>
      </c>
      <c r="L592" s="29">
        <f t="shared" si="141"/>
        <v>0</v>
      </c>
      <c r="M592" s="29">
        <f t="shared" si="142"/>
        <v>0</v>
      </c>
      <c r="N592" s="29">
        <f t="shared" si="143"/>
        <v>0</v>
      </c>
      <c r="O592" s="11" t="e">
        <f t="shared" si="144"/>
        <v>#VALUE!</v>
      </c>
      <c r="P592" s="58" t="str">
        <f t="shared" si="145"/>
        <v/>
      </c>
      <c r="Q592" s="60"/>
      <c r="R592" s="11">
        <f t="shared" si="134"/>
        <v>0</v>
      </c>
      <c r="S592" s="11">
        <f t="shared" si="136"/>
        <v>403.90958333333333</v>
      </c>
    </row>
    <row r="593" spans="2:19">
      <c r="B593" s="56" t="str">
        <f t="shared" si="137"/>
        <v/>
      </c>
      <c r="C593" s="57"/>
      <c r="D593" s="13" t="str">
        <f t="shared" si="138"/>
        <v/>
      </c>
      <c r="E593" s="58" t="str">
        <f t="shared" si="132"/>
        <v/>
      </c>
      <c r="F593" s="59"/>
      <c r="G593" s="58" t="str">
        <f t="shared" si="133"/>
        <v/>
      </c>
      <c r="H593" s="59"/>
      <c r="I593" s="14" t="str">
        <f t="shared" si="135"/>
        <v/>
      </c>
      <c r="J593" s="14" t="str">
        <f t="shared" si="139"/>
        <v/>
      </c>
      <c r="K593" s="29">
        <f t="shared" si="140"/>
        <v>0</v>
      </c>
      <c r="L593" s="29">
        <f t="shared" si="141"/>
        <v>0</v>
      </c>
      <c r="M593" s="29">
        <f t="shared" si="142"/>
        <v>0</v>
      </c>
      <c r="N593" s="29">
        <f t="shared" si="143"/>
        <v>0</v>
      </c>
      <c r="O593" s="11" t="e">
        <f t="shared" si="144"/>
        <v>#VALUE!</v>
      </c>
      <c r="P593" s="58" t="str">
        <f t="shared" si="145"/>
        <v/>
      </c>
      <c r="Q593" s="60"/>
      <c r="R593" s="11">
        <f t="shared" si="134"/>
        <v>0</v>
      </c>
      <c r="S593" s="11">
        <f t="shared" si="136"/>
        <v>403.90958333333333</v>
      </c>
    </row>
    <row r="594" spans="2:19">
      <c r="B594" s="56" t="str">
        <f t="shared" si="137"/>
        <v/>
      </c>
      <c r="C594" s="57"/>
      <c r="D594" s="13" t="str">
        <f t="shared" si="138"/>
        <v/>
      </c>
      <c r="E594" s="58" t="str">
        <f t="shared" ref="E594:E657" si="146">IF($B594="","",$P593)</f>
        <v/>
      </c>
      <c r="F594" s="59"/>
      <c r="G594" s="58" t="str">
        <f t="shared" ref="G594:G657" si="147">IF($B594="","",IF($L$3&lt;E594*(1+$F$4/$F$6),$L$3,E594*(1+$F$4/$F$6) ))</f>
        <v/>
      </c>
      <c r="H594" s="59"/>
      <c r="I594" s="14" t="str">
        <f t="shared" si="135"/>
        <v/>
      </c>
      <c r="J594" s="14" t="str">
        <f t="shared" si="139"/>
        <v/>
      </c>
      <c r="K594" s="29">
        <f t="shared" si="140"/>
        <v>0</v>
      </c>
      <c r="L594" s="29">
        <f t="shared" si="141"/>
        <v>0</v>
      </c>
      <c r="M594" s="29">
        <f t="shared" si="142"/>
        <v>0</v>
      </c>
      <c r="N594" s="29">
        <f t="shared" si="143"/>
        <v>0</v>
      </c>
      <c r="O594" s="11" t="e">
        <f t="shared" si="144"/>
        <v>#VALUE!</v>
      </c>
      <c r="P594" s="58" t="str">
        <f t="shared" si="145"/>
        <v/>
      </c>
      <c r="Q594" s="60"/>
      <c r="R594" s="11">
        <f t="shared" si="134"/>
        <v>0</v>
      </c>
      <c r="S594" s="11">
        <f t="shared" si="136"/>
        <v>403.90958333333333</v>
      </c>
    </row>
    <row r="595" spans="2:19">
      <c r="B595" s="56" t="str">
        <f t="shared" si="137"/>
        <v/>
      </c>
      <c r="C595" s="57"/>
      <c r="D595" s="13" t="str">
        <f t="shared" si="138"/>
        <v/>
      </c>
      <c r="E595" s="58" t="str">
        <f t="shared" si="146"/>
        <v/>
      </c>
      <c r="F595" s="59"/>
      <c r="G595" s="58" t="str">
        <f t="shared" si="147"/>
        <v/>
      </c>
      <c r="H595" s="59"/>
      <c r="I595" s="14" t="str">
        <f t="shared" si="135"/>
        <v/>
      </c>
      <c r="J595" s="14" t="str">
        <f t="shared" si="139"/>
        <v/>
      </c>
      <c r="K595" s="29">
        <f t="shared" si="140"/>
        <v>0</v>
      </c>
      <c r="L595" s="29">
        <f t="shared" si="141"/>
        <v>0</v>
      </c>
      <c r="M595" s="29">
        <f t="shared" si="142"/>
        <v>0</v>
      </c>
      <c r="N595" s="29">
        <f t="shared" si="143"/>
        <v>0</v>
      </c>
      <c r="O595" s="11" t="e">
        <f t="shared" si="144"/>
        <v>#VALUE!</v>
      </c>
      <c r="P595" s="58" t="str">
        <f t="shared" si="145"/>
        <v/>
      </c>
      <c r="Q595" s="60"/>
      <c r="R595" s="11">
        <f t="shared" si="134"/>
        <v>0</v>
      </c>
      <c r="S595" s="11">
        <f t="shared" si="136"/>
        <v>403.90958333333333</v>
      </c>
    </row>
    <row r="596" spans="2:19">
      <c r="B596" s="56" t="str">
        <f t="shared" si="137"/>
        <v/>
      </c>
      <c r="C596" s="57"/>
      <c r="D596" s="13" t="str">
        <f t="shared" si="138"/>
        <v/>
      </c>
      <c r="E596" s="58" t="str">
        <f t="shared" si="146"/>
        <v/>
      </c>
      <c r="F596" s="59"/>
      <c r="G596" s="58" t="str">
        <f t="shared" si="147"/>
        <v/>
      </c>
      <c r="H596" s="59"/>
      <c r="I596" s="14" t="str">
        <f t="shared" si="135"/>
        <v/>
      </c>
      <c r="J596" s="14" t="str">
        <f t="shared" si="139"/>
        <v/>
      </c>
      <c r="K596" s="29">
        <f t="shared" si="140"/>
        <v>0</v>
      </c>
      <c r="L596" s="29">
        <f t="shared" si="141"/>
        <v>0</v>
      </c>
      <c r="M596" s="29">
        <f t="shared" si="142"/>
        <v>0</v>
      </c>
      <c r="N596" s="29">
        <f t="shared" si="143"/>
        <v>0</v>
      </c>
      <c r="O596" s="11" t="e">
        <f t="shared" si="144"/>
        <v>#VALUE!</v>
      </c>
      <c r="P596" s="58" t="str">
        <f t="shared" si="145"/>
        <v/>
      </c>
      <c r="Q596" s="60"/>
      <c r="R596" s="11">
        <f t="shared" si="134"/>
        <v>0</v>
      </c>
      <c r="S596" s="11">
        <f t="shared" si="136"/>
        <v>403.90958333333333</v>
      </c>
    </row>
    <row r="597" spans="2:19">
      <c r="B597" s="56" t="str">
        <f t="shared" si="137"/>
        <v/>
      </c>
      <c r="C597" s="57"/>
      <c r="D597" s="13" t="str">
        <f t="shared" si="138"/>
        <v/>
      </c>
      <c r="E597" s="58" t="str">
        <f t="shared" si="146"/>
        <v/>
      </c>
      <c r="F597" s="59"/>
      <c r="G597" s="58" t="str">
        <f t="shared" si="147"/>
        <v/>
      </c>
      <c r="H597" s="59"/>
      <c r="I597" s="14" t="str">
        <f t="shared" si="135"/>
        <v/>
      </c>
      <c r="J597" s="14" t="str">
        <f t="shared" si="139"/>
        <v/>
      </c>
      <c r="K597" s="29">
        <f t="shared" si="140"/>
        <v>0</v>
      </c>
      <c r="L597" s="29">
        <f t="shared" si="141"/>
        <v>0</v>
      </c>
      <c r="M597" s="29">
        <f t="shared" si="142"/>
        <v>0</v>
      </c>
      <c r="N597" s="29">
        <f t="shared" si="143"/>
        <v>0</v>
      </c>
      <c r="O597" s="11" t="e">
        <f t="shared" si="144"/>
        <v>#VALUE!</v>
      </c>
      <c r="P597" s="58" t="str">
        <f t="shared" si="145"/>
        <v/>
      </c>
      <c r="Q597" s="60"/>
      <c r="R597" s="11">
        <f t="shared" si="134"/>
        <v>0</v>
      </c>
      <c r="S597" s="11">
        <f t="shared" si="136"/>
        <v>403.90958333333333</v>
      </c>
    </row>
    <row r="598" spans="2:19">
      <c r="B598" s="56" t="str">
        <f t="shared" si="137"/>
        <v/>
      </c>
      <c r="C598" s="57"/>
      <c r="D598" s="13" t="str">
        <f t="shared" si="138"/>
        <v/>
      </c>
      <c r="E598" s="58" t="str">
        <f t="shared" si="146"/>
        <v/>
      </c>
      <c r="F598" s="59"/>
      <c r="G598" s="58" t="str">
        <f t="shared" si="147"/>
        <v/>
      </c>
      <c r="H598" s="59"/>
      <c r="I598" s="14" t="str">
        <f t="shared" si="135"/>
        <v/>
      </c>
      <c r="J598" s="14" t="str">
        <f t="shared" si="139"/>
        <v/>
      </c>
      <c r="K598" s="29">
        <f t="shared" si="140"/>
        <v>0</v>
      </c>
      <c r="L598" s="29">
        <f t="shared" si="141"/>
        <v>0</v>
      </c>
      <c r="M598" s="29">
        <f t="shared" si="142"/>
        <v>0</v>
      </c>
      <c r="N598" s="29">
        <f t="shared" si="143"/>
        <v>0</v>
      </c>
      <c r="O598" s="11" t="e">
        <f t="shared" si="144"/>
        <v>#VALUE!</v>
      </c>
      <c r="P598" s="58" t="str">
        <f t="shared" si="145"/>
        <v/>
      </c>
      <c r="Q598" s="60"/>
      <c r="R598" s="11">
        <f t="shared" si="134"/>
        <v>0</v>
      </c>
      <c r="S598" s="11">
        <f t="shared" si="136"/>
        <v>403.90958333333333</v>
      </c>
    </row>
    <row r="599" spans="2:19">
      <c r="B599" s="56" t="str">
        <f t="shared" si="137"/>
        <v/>
      </c>
      <c r="C599" s="57"/>
      <c r="D599" s="13" t="str">
        <f t="shared" si="138"/>
        <v/>
      </c>
      <c r="E599" s="58" t="str">
        <f t="shared" si="146"/>
        <v/>
      </c>
      <c r="F599" s="59"/>
      <c r="G599" s="58" t="str">
        <f t="shared" si="147"/>
        <v/>
      </c>
      <c r="H599" s="59"/>
      <c r="I599" s="14" t="str">
        <f t="shared" si="135"/>
        <v/>
      </c>
      <c r="J599" s="14" t="str">
        <f t="shared" si="139"/>
        <v/>
      </c>
      <c r="K599" s="29">
        <f t="shared" si="140"/>
        <v>0</v>
      </c>
      <c r="L599" s="29">
        <f t="shared" si="141"/>
        <v>0</v>
      </c>
      <c r="M599" s="29">
        <f t="shared" si="142"/>
        <v>0</v>
      </c>
      <c r="N599" s="29">
        <f t="shared" si="143"/>
        <v>0</v>
      </c>
      <c r="O599" s="11" t="e">
        <f t="shared" si="144"/>
        <v>#VALUE!</v>
      </c>
      <c r="P599" s="58" t="str">
        <f t="shared" si="145"/>
        <v/>
      </c>
      <c r="Q599" s="60"/>
      <c r="R599" s="11">
        <f t="shared" si="134"/>
        <v>0</v>
      </c>
      <c r="S599" s="11">
        <f t="shared" si="136"/>
        <v>403.90958333333333</v>
      </c>
    </row>
    <row r="600" spans="2:19">
      <c r="B600" s="56" t="str">
        <f t="shared" si="137"/>
        <v/>
      </c>
      <c r="C600" s="57"/>
      <c r="D600" s="13" t="str">
        <f t="shared" si="138"/>
        <v/>
      </c>
      <c r="E600" s="58" t="str">
        <f t="shared" si="146"/>
        <v/>
      </c>
      <c r="F600" s="59"/>
      <c r="G600" s="58" t="str">
        <f t="shared" si="147"/>
        <v/>
      </c>
      <c r="H600" s="59"/>
      <c r="I600" s="14" t="str">
        <f t="shared" si="135"/>
        <v/>
      </c>
      <c r="J600" s="14" t="str">
        <f t="shared" si="139"/>
        <v/>
      </c>
      <c r="K600" s="29">
        <f t="shared" si="140"/>
        <v>0</v>
      </c>
      <c r="L600" s="29">
        <f t="shared" si="141"/>
        <v>0</v>
      </c>
      <c r="M600" s="29">
        <f t="shared" si="142"/>
        <v>0</v>
      </c>
      <c r="N600" s="29">
        <f t="shared" si="143"/>
        <v>0</v>
      </c>
      <c r="O600" s="11" t="e">
        <f t="shared" si="144"/>
        <v>#VALUE!</v>
      </c>
      <c r="P600" s="58" t="str">
        <f t="shared" si="145"/>
        <v/>
      </c>
      <c r="Q600" s="60"/>
      <c r="R600" s="11">
        <f t="shared" si="134"/>
        <v>0</v>
      </c>
      <c r="S600" s="11">
        <f t="shared" si="136"/>
        <v>403.90958333333333</v>
      </c>
    </row>
    <row r="601" spans="2:19">
      <c r="B601" s="56" t="str">
        <f t="shared" si="137"/>
        <v/>
      </c>
      <c r="C601" s="57"/>
      <c r="D601" s="13" t="str">
        <f t="shared" si="138"/>
        <v/>
      </c>
      <c r="E601" s="58" t="str">
        <f t="shared" si="146"/>
        <v/>
      </c>
      <c r="F601" s="59"/>
      <c r="G601" s="58" t="str">
        <f t="shared" si="147"/>
        <v/>
      </c>
      <c r="H601" s="59"/>
      <c r="I601" s="14" t="str">
        <f t="shared" si="135"/>
        <v/>
      </c>
      <c r="J601" s="14" t="str">
        <f t="shared" si="139"/>
        <v/>
      </c>
      <c r="K601" s="29">
        <f t="shared" si="140"/>
        <v>0</v>
      </c>
      <c r="L601" s="29">
        <f t="shared" si="141"/>
        <v>0</v>
      </c>
      <c r="M601" s="29">
        <f t="shared" si="142"/>
        <v>0</v>
      </c>
      <c r="N601" s="29">
        <f t="shared" si="143"/>
        <v>0</v>
      </c>
      <c r="O601" s="11" t="e">
        <f t="shared" si="144"/>
        <v>#VALUE!</v>
      </c>
      <c r="P601" s="58" t="str">
        <f t="shared" si="145"/>
        <v/>
      </c>
      <c r="Q601" s="60"/>
      <c r="R601" s="11">
        <f t="shared" si="134"/>
        <v>0</v>
      </c>
      <c r="S601" s="11">
        <f t="shared" si="136"/>
        <v>403.90958333333333</v>
      </c>
    </row>
    <row r="602" spans="2:19">
      <c r="B602" s="56" t="str">
        <f t="shared" si="137"/>
        <v/>
      </c>
      <c r="C602" s="57"/>
      <c r="D602" s="13" t="str">
        <f t="shared" si="138"/>
        <v/>
      </c>
      <c r="E602" s="58" t="str">
        <f t="shared" si="146"/>
        <v/>
      </c>
      <c r="F602" s="59"/>
      <c r="G602" s="58" t="str">
        <f t="shared" si="147"/>
        <v/>
      </c>
      <c r="H602" s="59"/>
      <c r="I602" s="14" t="str">
        <f t="shared" si="135"/>
        <v/>
      </c>
      <c r="J602" s="14" t="str">
        <f t="shared" si="139"/>
        <v/>
      </c>
      <c r="K602" s="29">
        <f t="shared" si="140"/>
        <v>0</v>
      </c>
      <c r="L602" s="29">
        <f t="shared" si="141"/>
        <v>0</v>
      </c>
      <c r="M602" s="29">
        <f t="shared" si="142"/>
        <v>0</v>
      </c>
      <c r="N602" s="29">
        <f t="shared" si="143"/>
        <v>0</v>
      </c>
      <c r="O602" s="11" t="e">
        <f t="shared" si="144"/>
        <v>#VALUE!</v>
      </c>
      <c r="P602" s="58" t="str">
        <f t="shared" si="145"/>
        <v/>
      </c>
      <c r="Q602" s="60"/>
      <c r="R602" s="11">
        <f t="shared" si="134"/>
        <v>0</v>
      </c>
      <c r="S602" s="11">
        <f t="shared" si="136"/>
        <v>403.90958333333333</v>
      </c>
    </row>
    <row r="603" spans="2:19">
      <c r="B603" s="56" t="str">
        <f t="shared" si="137"/>
        <v/>
      </c>
      <c r="C603" s="57"/>
      <c r="D603" s="13" t="str">
        <f t="shared" si="138"/>
        <v/>
      </c>
      <c r="E603" s="58" t="str">
        <f t="shared" si="146"/>
        <v/>
      </c>
      <c r="F603" s="59"/>
      <c r="G603" s="58" t="str">
        <f t="shared" si="147"/>
        <v/>
      </c>
      <c r="H603" s="59"/>
      <c r="I603" s="14" t="str">
        <f t="shared" si="135"/>
        <v/>
      </c>
      <c r="J603" s="14" t="str">
        <f t="shared" si="139"/>
        <v/>
      </c>
      <c r="K603" s="29">
        <f t="shared" si="140"/>
        <v>0</v>
      </c>
      <c r="L603" s="29">
        <f t="shared" si="141"/>
        <v>0</v>
      </c>
      <c r="M603" s="29">
        <f t="shared" si="142"/>
        <v>0</v>
      </c>
      <c r="N603" s="29">
        <f t="shared" si="143"/>
        <v>0</v>
      </c>
      <c r="O603" s="11" t="e">
        <f t="shared" si="144"/>
        <v>#VALUE!</v>
      </c>
      <c r="P603" s="58" t="str">
        <f t="shared" si="145"/>
        <v/>
      </c>
      <c r="Q603" s="60"/>
      <c r="R603" s="11">
        <f t="shared" si="134"/>
        <v>0</v>
      </c>
      <c r="S603" s="11">
        <f t="shared" si="136"/>
        <v>403.90958333333333</v>
      </c>
    </row>
    <row r="604" spans="2:19">
      <c r="B604" s="56" t="str">
        <f t="shared" si="137"/>
        <v/>
      </c>
      <c r="C604" s="57"/>
      <c r="D604" s="13" t="str">
        <f t="shared" si="138"/>
        <v/>
      </c>
      <c r="E604" s="58" t="str">
        <f t="shared" si="146"/>
        <v/>
      </c>
      <c r="F604" s="59"/>
      <c r="G604" s="58" t="str">
        <f t="shared" si="147"/>
        <v/>
      </c>
      <c r="H604" s="59"/>
      <c r="I604" s="14" t="str">
        <f t="shared" si="135"/>
        <v/>
      </c>
      <c r="J604" s="14" t="str">
        <f t="shared" si="139"/>
        <v/>
      </c>
      <c r="K604" s="29">
        <f t="shared" si="140"/>
        <v>0</v>
      </c>
      <c r="L604" s="29">
        <f t="shared" si="141"/>
        <v>0</v>
      </c>
      <c r="M604" s="29">
        <f t="shared" si="142"/>
        <v>0</v>
      </c>
      <c r="N604" s="29">
        <f t="shared" si="143"/>
        <v>0</v>
      </c>
      <c r="O604" s="11" t="e">
        <f t="shared" si="144"/>
        <v>#VALUE!</v>
      </c>
      <c r="P604" s="58" t="str">
        <f t="shared" si="145"/>
        <v/>
      </c>
      <c r="Q604" s="60"/>
      <c r="R604" s="11">
        <f t="shared" si="134"/>
        <v>0</v>
      </c>
      <c r="S604" s="11">
        <f t="shared" si="136"/>
        <v>403.90958333333333</v>
      </c>
    </row>
    <row r="605" spans="2:19">
      <c r="B605" s="56" t="str">
        <f t="shared" si="137"/>
        <v/>
      </c>
      <c r="C605" s="57"/>
      <c r="D605" s="13" t="str">
        <f t="shared" si="138"/>
        <v/>
      </c>
      <c r="E605" s="58" t="str">
        <f t="shared" si="146"/>
        <v/>
      </c>
      <c r="F605" s="59"/>
      <c r="G605" s="58" t="str">
        <f t="shared" si="147"/>
        <v/>
      </c>
      <c r="H605" s="59"/>
      <c r="I605" s="14" t="str">
        <f t="shared" si="135"/>
        <v/>
      </c>
      <c r="J605" s="14" t="str">
        <f t="shared" si="139"/>
        <v/>
      </c>
      <c r="K605" s="29">
        <f t="shared" si="140"/>
        <v>0</v>
      </c>
      <c r="L605" s="29">
        <f t="shared" si="141"/>
        <v>0</v>
      </c>
      <c r="M605" s="29">
        <f t="shared" si="142"/>
        <v>0</v>
      </c>
      <c r="N605" s="29">
        <f t="shared" si="143"/>
        <v>0</v>
      </c>
      <c r="O605" s="11" t="e">
        <f t="shared" si="144"/>
        <v>#VALUE!</v>
      </c>
      <c r="P605" s="58" t="str">
        <f t="shared" si="145"/>
        <v/>
      </c>
      <c r="Q605" s="60"/>
      <c r="R605" s="11">
        <f t="shared" si="134"/>
        <v>0</v>
      </c>
      <c r="S605" s="11">
        <f t="shared" si="136"/>
        <v>403.90958333333333</v>
      </c>
    </row>
    <row r="606" spans="2:19">
      <c r="B606" s="56" t="str">
        <f t="shared" si="137"/>
        <v/>
      </c>
      <c r="C606" s="57"/>
      <c r="D606" s="13" t="str">
        <f t="shared" si="138"/>
        <v/>
      </c>
      <c r="E606" s="58" t="str">
        <f t="shared" si="146"/>
        <v/>
      </c>
      <c r="F606" s="59"/>
      <c r="G606" s="58" t="str">
        <f t="shared" si="147"/>
        <v/>
      </c>
      <c r="H606" s="59"/>
      <c r="I606" s="14" t="str">
        <f t="shared" si="135"/>
        <v/>
      </c>
      <c r="J606" s="14" t="str">
        <f t="shared" si="139"/>
        <v/>
      </c>
      <c r="K606" s="29">
        <f t="shared" si="140"/>
        <v>0</v>
      </c>
      <c r="L606" s="29">
        <f t="shared" si="141"/>
        <v>0</v>
      </c>
      <c r="M606" s="29">
        <f t="shared" si="142"/>
        <v>0</v>
      </c>
      <c r="N606" s="29">
        <f t="shared" si="143"/>
        <v>0</v>
      </c>
      <c r="O606" s="11" t="e">
        <f t="shared" si="144"/>
        <v>#VALUE!</v>
      </c>
      <c r="P606" s="58" t="str">
        <f t="shared" si="145"/>
        <v/>
      </c>
      <c r="Q606" s="60"/>
      <c r="R606" s="11">
        <f t="shared" si="134"/>
        <v>0</v>
      </c>
      <c r="S606" s="11">
        <f t="shared" si="136"/>
        <v>403.90958333333333</v>
      </c>
    </row>
    <row r="607" spans="2:19">
      <c r="B607" s="56" t="str">
        <f t="shared" si="137"/>
        <v/>
      </c>
      <c r="C607" s="57"/>
      <c r="D607" s="13" t="str">
        <f t="shared" si="138"/>
        <v/>
      </c>
      <c r="E607" s="58" t="str">
        <f t="shared" si="146"/>
        <v/>
      </c>
      <c r="F607" s="59"/>
      <c r="G607" s="58" t="str">
        <f t="shared" si="147"/>
        <v/>
      </c>
      <c r="H607" s="59"/>
      <c r="I607" s="14" t="str">
        <f t="shared" si="135"/>
        <v/>
      </c>
      <c r="J607" s="14" t="str">
        <f t="shared" si="139"/>
        <v/>
      </c>
      <c r="K607" s="29">
        <f t="shared" si="140"/>
        <v>0</v>
      </c>
      <c r="L607" s="29">
        <f t="shared" si="141"/>
        <v>0</v>
      </c>
      <c r="M607" s="29">
        <f t="shared" si="142"/>
        <v>0</v>
      </c>
      <c r="N607" s="29">
        <f t="shared" si="143"/>
        <v>0</v>
      </c>
      <c r="O607" s="11" t="e">
        <f t="shared" si="144"/>
        <v>#VALUE!</v>
      </c>
      <c r="P607" s="58" t="str">
        <f t="shared" si="145"/>
        <v/>
      </c>
      <c r="Q607" s="60"/>
      <c r="R607" s="11">
        <f t="shared" si="134"/>
        <v>0</v>
      </c>
      <c r="S607" s="11">
        <f t="shared" si="136"/>
        <v>403.90958333333333</v>
      </c>
    </row>
    <row r="608" spans="2:19">
      <c r="B608" s="56" t="str">
        <f t="shared" si="137"/>
        <v/>
      </c>
      <c r="C608" s="57"/>
      <c r="D608" s="13" t="str">
        <f t="shared" si="138"/>
        <v/>
      </c>
      <c r="E608" s="58" t="str">
        <f t="shared" si="146"/>
        <v/>
      </c>
      <c r="F608" s="59"/>
      <c r="G608" s="58" t="str">
        <f t="shared" si="147"/>
        <v/>
      </c>
      <c r="H608" s="59"/>
      <c r="I608" s="14" t="str">
        <f t="shared" si="135"/>
        <v/>
      </c>
      <c r="J608" s="14" t="str">
        <f t="shared" si="139"/>
        <v/>
      </c>
      <c r="K608" s="29">
        <f t="shared" si="140"/>
        <v>0</v>
      </c>
      <c r="L608" s="29">
        <f t="shared" si="141"/>
        <v>0</v>
      </c>
      <c r="M608" s="29">
        <f t="shared" si="142"/>
        <v>0</v>
      </c>
      <c r="N608" s="29">
        <f t="shared" si="143"/>
        <v>0</v>
      </c>
      <c r="O608" s="11" t="e">
        <f t="shared" si="144"/>
        <v>#VALUE!</v>
      </c>
      <c r="P608" s="58" t="str">
        <f t="shared" si="145"/>
        <v/>
      </c>
      <c r="Q608" s="60"/>
      <c r="R608" s="11">
        <f t="shared" si="134"/>
        <v>0</v>
      </c>
      <c r="S608" s="11">
        <f t="shared" si="136"/>
        <v>403.90958333333333</v>
      </c>
    </row>
    <row r="609" spans="2:19">
      <c r="B609" s="56" t="str">
        <f t="shared" si="137"/>
        <v/>
      </c>
      <c r="C609" s="57"/>
      <c r="D609" s="13" t="str">
        <f t="shared" si="138"/>
        <v/>
      </c>
      <c r="E609" s="58" t="str">
        <f t="shared" si="146"/>
        <v/>
      </c>
      <c r="F609" s="59"/>
      <c r="G609" s="58" t="str">
        <f t="shared" si="147"/>
        <v/>
      </c>
      <c r="H609" s="59"/>
      <c r="I609" s="14" t="str">
        <f t="shared" si="135"/>
        <v/>
      </c>
      <c r="J609" s="14" t="str">
        <f t="shared" si="139"/>
        <v/>
      </c>
      <c r="K609" s="29">
        <f t="shared" si="140"/>
        <v>0</v>
      </c>
      <c r="L609" s="29">
        <f t="shared" si="141"/>
        <v>0</v>
      </c>
      <c r="M609" s="29">
        <f t="shared" si="142"/>
        <v>0</v>
      </c>
      <c r="N609" s="29">
        <f t="shared" si="143"/>
        <v>0</v>
      </c>
      <c r="O609" s="11" t="e">
        <f t="shared" si="144"/>
        <v>#VALUE!</v>
      </c>
      <c r="P609" s="58" t="str">
        <f t="shared" si="145"/>
        <v/>
      </c>
      <c r="Q609" s="60"/>
      <c r="R609" s="11">
        <f t="shared" si="134"/>
        <v>0</v>
      </c>
      <c r="S609" s="11">
        <f t="shared" si="136"/>
        <v>403.90958333333333</v>
      </c>
    </row>
    <row r="610" spans="2:19">
      <c r="B610" s="56" t="str">
        <f t="shared" si="137"/>
        <v/>
      </c>
      <c r="C610" s="57"/>
      <c r="D610" s="13" t="str">
        <f t="shared" si="138"/>
        <v/>
      </c>
      <c r="E610" s="58" t="str">
        <f t="shared" si="146"/>
        <v/>
      </c>
      <c r="F610" s="59"/>
      <c r="G610" s="58" t="str">
        <f t="shared" si="147"/>
        <v/>
      </c>
      <c r="H610" s="59"/>
      <c r="I610" s="14" t="str">
        <f t="shared" si="135"/>
        <v/>
      </c>
      <c r="J610" s="14" t="str">
        <f t="shared" si="139"/>
        <v/>
      </c>
      <c r="K610" s="29">
        <f t="shared" si="140"/>
        <v>0</v>
      </c>
      <c r="L610" s="29">
        <f t="shared" si="141"/>
        <v>0</v>
      </c>
      <c r="M610" s="29">
        <f t="shared" si="142"/>
        <v>0</v>
      </c>
      <c r="N610" s="29">
        <f t="shared" si="143"/>
        <v>0</v>
      </c>
      <c r="O610" s="11" t="e">
        <f t="shared" si="144"/>
        <v>#VALUE!</v>
      </c>
      <c r="P610" s="58" t="str">
        <f t="shared" si="145"/>
        <v/>
      </c>
      <c r="Q610" s="60"/>
      <c r="R610" s="11">
        <f t="shared" si="134"/>
        <v>0</v>
      </c>
      <c r="S610" s="11">
        <f t="shared" si="136"/>
        <v>403.90958333333333</v>
      </c>
    </row>
    <row r="611" spans="2:19">
      <c r="B611" s="56" t="str">
        <f t="shared" si="137"/>
        <v/>
      </c>
      <c r="C611" s="57"/>
      <c r="D611" s="13" t="str">
        <f t="shared" si="138"/>
        <v/>
      </c>
      <c r="E611" s="58" t="str">
        <f t="shared" si="146"/>
        <v/>
      </c>
      <c r="F611" s="59"/>
      <c r="G611" s="58" t="str">
        <f t="shared" si="147"/>
        <v/>
      </c>
      <c r="H611" s="59"/>
      <c r="I611" s="14" t="str">
        <f t="shared" si="135"/>
        <v/>
      </c>
      <c r="J611" s="14" t="str">
        <f t="shared" si="139"/>
        <v/>
      </c>
      <c r="K611" s="29">
        <f t="shared" si="140"/>
        <v>0</v>
      </c>
      <c r="L611" s="29">
        <f t="shared" si="141"/>
        <v>0</v>
      </c>
      <c r="M611" s="29">
        <f t="shared" si="142"/>
        <v>0</v>
      </c>
      <c r="N611" s="29">
        <f t="shared" si="143"/>
        <v>0</v>
      </c>
      <c r="O611" s="11" t="e">
        <f t="shared" si="144"/>
        <v>#VALUE!</v>
      </c>
      <c r="P611" s="58" t="str">
        <f t="shared" si="145"/>
        <v/>
      </c>
      <c r="Q611" s="60"/>
      <c r="R611" s="11">
        <f t="shared" si="134"/>
        <v>0</v>
      </c>
      <c r="S611" s="11">
        <f t="shared" si="136"/>
        <v>403.90958333333333</v>
      </c>
    </row>
    <row r="612" spans="2:19">
      <c r="B612" s="56" t="str">
        <f t="shared" si="137"/>
        <v/>
      </c>
      <c r="C612" s="57"/>
      <c r="D612" s="13" t="str">
        <f t="shared" si="138"/>
        <v/>
      </c>
      <c r="E612" s="58" t="str">
        <f t="shared" si="146"/>
        <v/>
      </c>
      <c r="F612" s="59"/>
      <c r="G612" s="58" t="str">
        <f t="shared" si="147"/>
        <v/>
      </c>
      <c r="H612" s="59"/>
      <c r="I612" s="14" t="str">
        <f t="shared" si="135"/>
        <v/>
      </c>
      <c r="J612" s="14" t="str">
        <f t="shared" si="139"/>
        <v/>
      </c>
      <c r="K612" s="29">
        <f t="shared" si="140"/>
        <v>0</v>
      </c>
      <c r="L612" s="29">
        <f t="shared" si="141"/>
        <v>0</v>
      </c>
      <c r="M612" s="29">
        <f t="shared" si="142"/>
        <v>0</v>
      </c>
      <c r="N612" s="29">
        <f t="shared" si="143"/>
        <v>0</v>
      </c>
      <c r="O612" s="11" t="e">
        <f t="shared" si="144"/>
        <v>#VALUE!</v>
      </c>
      <c r="P612" s="58" t="str">
        <f t="shared" si="145"/>
        <v/>
      </c>
      <c r="Q612" s="60"/>
      <c r="R612" s="11">
        <f t="shared" si="134"/>
        <v>0</v>
      </c>
      <c r="S612" s="11">
        <f t="shared" si="136"/>
        <v>403.90958333333333</v>
      </c>
    </row>
    <row r="613" spans="2:19">
      <c r="B613" s="56" t="str">
        <f t="shared" si="137"/>
        <v/>
      </c>
      <c r="C613" s="57"/>
      <c r="D613" s="13" t="str">
        <f t="shared" si="138"/>
        <v/>
      </c>
      <c r="E613" s="58" t="str">
        <f t="shared" si="146"/>
        <v/>
      </c>
      <c r="F613" s="59"/>
      <c r="G613" s="58" t="str">
        <f t="shared" si="147"/>
        <v/>
      </c>
      <c r="H613" s="59"/>
      <c r="I613" s="14" t="str">
        <f t="shared" si="135"/>
        <v/>
      </c>
      <c r="J613" s="14" t="str">
        <f t="shared" si="139"/>
        <v/>
      </c>
      <c r="K613" s="29">
        <f t="shared" si="140"/>
        <v>0</v>
      </c>
      <c r="L613" s="29">
        <f t="shared" si="141"/>
        <v>0</v>
      </c>
      <c r="M613" s="29">
        <f t="shared" si="142"/>
        <v>0</v>
      </c>
      <c r="N613" s="29">
        <f t="shared" si="143"/>
        <v>0</v>
      </c>
      <c r="O613" s="11" t="e">
        <f t="shared" si="144"/>
        <v>#VALUE!</v>
      </c>
      <c r="P613" s="58" t="str">
        <f t="shared" si="145"/>
        <v/>
      </c>
      <c r="Q613" s="60"/>
      <c r="R613" s="11">
        <f t="shared" si="134"/>
        <v>0</v>
      </c>
      <c r="S613" s="11">
        <f t="shared" si="136"/>
        <v>403.90958333333333</v>
      </c>
    </row>
    <row r="614" spans="2:19">
      <c r="B614" s="56" t="str">
        <f t="shared" si="137"/>
        <v/>
      </c>
      <c r="C614" s="57"/>
      <c r="D614" s="13" t="str">
        <f t="shared" si="138"/>
        <v/>
      </c>
      <c r="E614" s="58" t="str">
        <f t="shared" si="146"/>
        <v/>
      </c>
      <c r="F614" s="59"/>
      <c r="G614" s="58" t="str">
        <f t="shared" si="147"/>
        <v/>
      </c>
      <c r="H614" s="59"/>
      <c r="I614" s="14" t="str">
        <f t="shared" si="135"/>
        <v/>
      </c>
      <c r="J614" s="14" t="str">
        <f t="shared" si="139"/>
        <v/>
      </c>
      <c r="K614" s="29">
        <f t="shared" si="140"/>
        <v>0</v>
      </c>
      <c r="L614" s="29">
        <f t="shared" si="141"/>
        <v>0</v>
      </c>
      <c r="M614" s="29">
        <f t="shared" si="142"/>
        <v>0</v>
      </c>
      <c r="N614" s="29">
        <f t="shared" si="143"/>
        <v>0</v>
      </c>
      <c r="O614" s="11" t="e">
        <f t="shared" si="144"/>
        <v>#VALUE!</v>
      </c>
      <c r="P614" s="58" t="str">
        <f t="shared" si="145"/>
        <v/>
      </c>
      <c r="Q614" s="60"/>
      <c r="R614" s="11">
        <f t="shared" si="134"/>
        <v>0</v>
      </c>
      <c r="S614" s="11">
        <f t="shared" si="136"/>
        <v>403.90958333333333</v>
      </c>
    </row>
    <row r="615" spans="2:19">
      <c r="B615" s="56" t="str">
        <f t="shared" si="137"/>
        <v/>
      </c>
      <c r="C615" s="57"/>
      <c r="D615" s="13" t="str">
        <f t="shared" si="138"/>
        <v/>
      </c>
      <c r="E615" s="58" t="str">
        <f t="shared" si="146"/>
        <v/>
      </c>
      <c r="F615" s="59"/>
      <c r="G615" s="58" t="str">
        <f t="shared" si="147"/>
        <v/>
      </c>
      <c r="H615" s="59"/>
      <c r="I615" s="14" t="str">
        <f t="shared" si="135"/>
        <v/>
      </c>
      <c r="J615" s="14" t="str">
        <f t="shared" si="139"/>
        <v/>
      </c>
      <c r="K615" s="29">
        <f t="shared" si="140"/>
        <v>0</v>
      </c>
      <c r="L615" s="29">
        <f t="shared" si="141"/>
        <v>0</v>
      </c>
      <c r="M615" s="29">
        <f t="shared" si="142"/>
        <v>0</v>
      </c>
      <c r="N615" s="29">
        <f t="shared" si="143"/>
        <v>0</v>
      </c>
      <c r="O615" s="11" t="e">
        <f t="shared" si="144"/>
        <v>#VALUE!</v>
      </c>
      <c r="P615" s="58" t="str">
        <f t="shared" si="145"/>
        <v/>
      </c>
      <c r="Q615" s="60"/>
      <c r="R615" s="11">
        <f t="shared" si="134"/>
        <v>0</v>
      </c>
      <c r="S615" s="11">
        <f t="shared" si="136"/>
        <v>403.90958333333333</v>
      </c>
    </row>
    <row r="616" spans="2:19">
      <c r="B616" s="56" t="str">
        <f t="shared" si="137"/>
        <v/>
      </c>
      <c r="C616" s="57"/>
      <c r="D616" s="13" t="str">
        <f t="shared" si="138"/>
        <v/>
      </c>
      <c r="E616" s="58" t="str">
        <f t="shared" si="146"/>
        <v/>
      </c>
      <c r="F616" s="59"/>
      <c r="G616" s="58" t="str">
        <f t="shared" si="147"/>
        <v/>
      </c>
      <c r="H616" s="59"/>
      <c r="I616" s="14" t="str">
        <f t="shared" si="135"/>
        <v/>
      </c>
      <c r="J616" s="14" t="str">
        <f t="shared" si="139"/>
        <v/>
      </c>
      <c r="K616" s="29">
        <f t="shared" si="140"/>
        <v>0</v>
      </c>
      <c r="L616" s="29">
        <f t="shared" si="141"/>
        <v>0</v>
      </c>
      <c r="M616" s="29">
        <f t="shared" si="142"/>
        <v>0</v>
      </c>
      <c r="N616" s="29">
        <f t="shared" si="143"/>
        <v>0</v>
      </c>
      <c r="O616" s="11" t="e">
        <f t="shared" si="144"/>
        <v>#VALUE!</v>
      </c>
      <c r="P616" s="58" t="str">
        <f t="shared" si="145"/>
        <v/>
      </c>
      <c r="Q616" s="60"/>
      <c r="R616" s="11">
        <f t="shared" si="134"/>
        <v>0</v>
      </c>
      <c r="S616" s="11">
        <f t="shared" si="136"/>
        <v>403.90958333333333</v>
      </c>
    </row>
    <row r="617" spans="2:19">
      <c r="B617" s="56" t="str">
        <f t="shared" si="137"/>
        <v/>
      </c>
      <c r="C617" s="57"/>
      <c r="D617" s="13" t="str">
        <f t="shared" si="138"/>
        <v/>
      </c>
      <c r="E617" s="58" t="str">
        <f t="shared" si="146"/>
        <v/>
      </c>
      <c r="F617" s="59"/>
      <c r="G617" s="58" t="str">
        <f t="shared" si="147"/>
        <v/>
      </c>
      <c r="H617" s="59"/>
      <c r="I617" s="14" t="str">
        <f t="shared" si="135"/>
        <v/>
      </c>
      <c r="J617" s="14" t="str">
        <f t="shared" si="139"/>
        <v/>
      </c>
      <c r="K617" s="29">
        <f t="shared" si="140"/>
        <v>0</v>
      </c>
      <c r="L617" s="29">
        <f t="shared" si="141"/>
        <v>0</v>
      </c>
      <c r="M617" s="29">
        <f t="shared" si="142"/>
        <v>0</v>
      </c>
      <c r="N617" s="29">
        <f t="shared" si="143"/>
        <v>0</v>
      </c>
      <c r="O617" s="11" t="e">
        <f t="shared" si="144"/>
        <v>#VALUE!</v>
      </c>
      <c r="P617" s="58" t="str">
        <f t="shared" si="145"/>
        <v/>
      </c>
      <c r="Q617" s="60"/>
      <c r="R617" s="11">
        <f t="shared" si="134"/>
        <v>0</v>
      </c>
      <c r="S617" s="11">
        <f t="shared" si="136"/>
        <v>403.90958333333333</v>
      </c>
    </row>
    <row r="618" spans="2:19">
      <c r="B618" s="56" t="str">
        <f t="shared" si="137"/>
        <v/>
      </c>
      <c r="C618" s="57"/>
      <c r="D618" s="13" t="str">
        <f t="shared" si="138"/>
        <v/>
      </c>
      <c r="E618" s="58" t="str">
        <f t="shared" si="146"/>
        <v/>
      </c>
      <c r="F618" s="59"/>
      <c r="G618" s="58" t="str">
        <f t="shared" si="147"/>
        <v/>
      </c>
      <c r="H618" s="59"/>
      <c r="I618" s="14" t="str">
        <f t="shared" si="135"/>
        <v/>
      </c>
      <c r="J618" s="14" t="str">
        <f t="shared" si="139"/>
        <v/>
      </c>
      <c r="K618" s="29">
        <f t="shared" si="140"/>
        <v>0</v>
      </c>
      <c r="L618" s="29">
        <f t="shared" si="141"/>
        <v>0</v>
      </c>
      <c r="M618" s="29">
        <f t="shared" si="142"/>
        <v>0</v>
      </c>
      <c r="N618" s="29">
        <f t="shared" si="143"/>
        <v>0</v>
      </c>
      <c r="O618" s="11" t="e">
        <f t="shared" si="144"/>
        <v>#VALUE!</v>
      </c>
      <c r="P618" s="58" t="str">
        <f t="shared" si="145"/>
        <v/>
      </c>
      <c r="Q618" s="60"/>
      <c r="R618" s="11">
        <f t="shared" si="134"/>
        <v>0</v>
      </c>
      <c r="S618" s="11">
        <f t="shared" si="136"/>
        <v>403.90958333333333</v>
      </c>
    </row>
    <row r="619" spans="2:19">
      <c r="B619" s="56" t="str">
        <f t="shared" si="137"/>
        <v/>
      </c>
      <c r="C619" s="57"/>
      <c r="D619" s="13" t="str">
        <f t="shared" si="138"/>
        <v/>
      </c>
      <c r="E619" s="58" t="str">
        <f t="shared" si="146"/>
        <v/>
      </c>
      <c r="F619" s="59"/>
      <c r="G619" s="58" t="str">
        <f t="shared" si="147"/>
        <v/>
      </c>
      <c r="H619" s="59"/>
      <c r="I619" s="14" t="str">
        <f t="shared" si="135"/>
        <v/>
      </c>
      <c r="J619" s="14" t="str">
        <f t="shared" si="139"/>
        <v/>
      </c>
      <c r="K619" s="29">
        <f t="shared" si="140"/>
        <v>0</v>
      </c>
      <c r="L619" s="29">
        <f t="shared" si="141"/>
        <v>0</v>
      </c>
      <c r="M619" s="29">
        <f t="shared" si="142"/>
        <v>0</v>
      </c>
      <c r="N619" s="29">
        <f t="shared" si="143"/>
        <v>0</v>
      </c>
      <c r="O619" s="11" t="e">
        <f t="shared" si="144"/>
        <v>#VALUE!</v>
      </c>
      <c r="P619" s="58" t="str">
        <f t="shared" si="145"/>
        <v/>
      </c>
      <c r="Q619" s="60"/>
      <c r="R619" s="11">
        <f t="shared" si="134"/>
        <v>0</v>
      </c>
      <c r="S619" s="11">
        <f t="shared" si="136"/>
        <v>403.90958333333333</v>
      </c>
    </row>
    <row r="620" spans="2:19">
      <c r="B620" s="56" t="str">
        <f t="shared" si="137"/>
        <v/>
      </c>
      <c r="C620" s="57"/>
      <c r="D620" s="13" t="str">
        <f t="shared" si="138"/>
        <v/>
      </c>
      <c r="E620" s="58" t="str">
        <f t="shared" si="146"/>
        <v/>
      </c>
      <c r="F620" s="59"/>
      <c r="G620" s="58" t="str">
        <f t="shared" si="147"/>
        <v/>
      </c>
      <c r="H620" s="59"/>
      <c r="I620" s="14" t="str">
        <f t="shared" si="135"/>
        <v/>
      </c>
      <c r="J620" s="14" t="str">
        <f t="shared" si="139"/>
        <v/>
      </c>
      <c r="K620" s="29">
        <f t="shared" si="140"/>
        <v>0</v>
      </c>
      <c r="L620" s="29">
        <f t="shared" si="141"/>
        <v>0</v>
      </c>
      <c r="M620" s="29">
        <f t="shared" si="142"/>
        <v>0</v>
      </c>
      <c r="N620" s="29">
        <f t="shared" si="143"/>
        <v>0</v>
      </c>
      <c r="O620" s="11" t="e">
        <f t="shared" si="144"/>
        <v>#VALUE!</v>
      </c>
      <c r="P620" s="58" t="str">
        <f t="shared" si="145"/>
        <v/>
      </c>
      <c r="Q620" s="60"/>
      <c r="R620" s="11">
        <f t="shared" si="134"/>
        <v>0</v>
      </c>
      <c r="S620" s="11">
        <f t="shared" si="136"/>
        <v>403.90958333333333</v>
      </c>
    </row>
    <row r="621" spans="2:19">
      <c r="B621" s="56" t="str">
        <f t="shared" si="137"/>
        <v/>
      </c>
      <c r="C621" s="57"/>
      <c r="D621" s="13" t="str">
        <f t="shared" si="138"/>
        <v/>
      </c>
      <c r="E621" s="58" t="str">
        <f t="shared" si="146"/>
        <v/>
      </c>
      <c r="F621" s="59"/>
      <c r="G621" s="58" t="str">
        <f t="shared" si="147"/>
        <v/>
      </c>
      <c r="H621" s="59"/>
      <c r="I621" s="14" t="str">
        <f t="shared" si="135"/>
        <v/>
      </c>
      <c r="J621" s="14" t="str">
        <f t="shared" si="139"/>
        <v/>
      </c>
      <c r="K621" s="29">
        <f t="shared" si="140"/>
        <v>0</v>
      </c>
      <c r="L621" s="29">
        <f t="shared" si="141"/>
        <v>0</v>
      </c>
      <c r="M621" s="29">
        <f t="shared" si="142"/>
        <v>0</v>
      </c>
      <c r="N621" s="29">
        <f t="shared" si="143"/>
        <v>0</v>
      </c>
      <c r="O621" s="11" t="e">
        <f t="shared" si="144"/>
        <v>#VALUE!</v>
      </c>
      <c r="P621" s="58" t="str">
        <f t="shared" si="145"/>
        <v/>
      </c>
      <c r="Q621" s="60"/>
      <c r="R621" s="11">
        <f t="shared" si="134"/>
        <v>0</v>
      </c>
      <c r="S621" s="11">
        <f t="shared" si="136"/>
        <v>403.90958333333333</v>
      </c>
    </row>
    <row r="622" spans="2:19">
      <c r="B622" s="56" t="str">
        <f t="shared" si="137"/>
        <v/>
      </c>
      <c r="C622" s="57"/>
      <c r="D622" s="13" t="str">
        <f t="shared" si="138"/>
        <v/>
      </c>
      <c r="E622" s="58" t="str">
        <f t="shared" si="146"/>
        <v/>
      </c>
      <c r="F622" s="59"/>
      <c r="G622" s="58" t="str">
        <f t="shared" si="147"/>
        <v/>
      </c>
      <c r="H622" s="59"/>
      <c r="I622" s="14" t="str">
        <f t="shared" si="135"/>
        <v/>
      </c>
      <c r="J622" s="14" t="str">
        <f t="shared" si="139"/>
        <v/>
      </c>
      <c r="K622" s="29">
        <f t="shared" si="140"/>
        <v>0</v>
      </c>
      <c r="L622" s="29">
        <f t="shared" si="141"/>
        <v>0</v>
      </c>
      <c r="M622" s="29">
        <f t="shared" si="142"/>
        <v>0</v>
      </c>
      <c r="N622" s="29">
        <f t="shared" si="143"/>
        <v>0</v>
      </c>
      <c r="O622" s="11" t="e">
        <f t="shared" si="144"/>
        <v>#VALUE!</v>
      </c>
      <c r="P622" s="58" t="str">
        <f t="shared" si="145"/>
        <v/>
      </c>
      <c r="Q622" s="60"/>
      <c r="R622" s="11">
        <f t="shared" si="134"/>
        <v>0</v>
      </c>
      <c r="S622" s="11">
        <f t="shared" si="136"/>
        <v>403.90958333333333</v>
      </c>
    </row>
    <row r="623" spans="2:19">
      <c r="B623" s="56" t="str">
        <f t="shared" si="137"/>
        <v/>
      </c>
      <c r="C623" s="57"/>
      <c r="D623" s="13" t="str">
        <f t="shared" si="138"/>
        <v/>
      </c>
      <c r="E623" s="58" t="str">
        <f t="shared" si="146"/>
        <v/>
      </c>
      <c r="F623" s="59"/>
      <c r="G623" s="58" t="str">
        <f t="shared" si="147"/>
        <v/>
      </c>
      <c r="H623" s="59"/>
      <c r="I623" s="14" t="str">
        <f t="shared" si="135"/>
        <v/>
      </c>
      <c r="J623" s="14" t="str">
        <f t="shared" si="139"/>
        <v/>
      </c>
      <c r="K623" s="29">
        <f t="shared" si="140"/>
        <v>0</v>
      </c>
      <c r="L623" s="29">
        <f t="shared" si="141"/>
        <v>0</v>
      </c>
      <c r="M623" s="29">
        <f t="shared" si="142"/>
        <v>0</v>
      </c>
      <c r="N623" s="29">
        <f t="shared" si="143"/>
        <v>0</v>
      </c>
      <c r="O623" s="11" t="e">
        <f t="shared" si="144"/>
        <v>#VALUE!</v>
      </c>
      <c r="P623" s="58" t="str">
        <f t="shared" si="145"/>
        <v/>
      </c>
      <c r="Q623" s="60"/>
      <c r="R623" s="11">
        <f t="shared" si="134"/>
        <v>0</v>
      </c>
      <c r="S623" s="11">
        <f t="shared" si="136"/>
        <v>403.90958333333333</v>
      </c>
    </row>
    <row r="624" spans="2:19">
      <c r="B624" s="56" t="str">
        <f t="shared" si="137"/>
        <v/>
      </c>
      <c r="C624" s="57"/>
      <c r="D624" s="13" t="str">
        <f t="shared" si="138"/>
        <v/>
      </c>
      <c r="E624" s="58" t="str">
        <f t="shared" si="146"/>
        <v/>
      </c>
      <c r="F624" s="59"/>
      <c r="G624" s="58" t="str">
        <f t="shared" si="147"/>
        <v/>
      </c>
      <c r="H624" s="59"/>
      <c r="I624" s="14" t="str">
        <f t="shared" si="135"/>
        <v/>
      </c>
      <c r="J624" s="14" t="str">
        <f t="shared" si="139"/>
        <v/>
      </c>
      <c r="K624" s="29">
        <f t="shared" si="140"/>
        <v>0</v>
      </c>
      <c r="L624" s="29">
        <f t="shared" si="141"/>
        <v>0</v>
      </c>
      <c r="M624" s="29">
        <f t="shared" si="142"/>
        <v>0</v>
      </c>
      <c r="N624" s="29">
        <f t="shared" si="143"/>
        <v>0</v>
      </c>
      <c r="O624" s="11" t="e">
        <f t="shared" si="144"/>
        <v>#VALUE!</v>
      </c>
      <c r="P624" s="58" t="str">
        <f t="shared" si="145"/>
        <v/>
      </c>
      <c r="Q624" s="60"/>
      <c r="R624" s="11">
        <f t="shared" si="134"/>
        <v>0</v>
      </c>
      <c r="S624" s="11">
        <f t="shared" si="136"/>
        <v>403.90958333333333</v>
      </c>
    </row>
    <row r="625" spans="2:19">
      <c r="B625" s="56" t="str">
        <f t="shared" si="137"/>
        <v/>
      </c>
      <c r="C625" s="57"/>
      <c r="D625" s="13" t="str">
        <f t="shared" si="138"/>
        <v/>
      </c>
      <c r="E625" s="58" t="str">
        <f t="shared" si="146"/>
        <v/>
      </c>
      <c r="F625" s="59"/>
      <c r="G625" s="58" t="str">
        <f t="shared" si="147"/>
        <v/>
      </c>
      <c r="H625" s="59"/>
      <c r="I625" s="14" t="str">
        <f t="shared" si="135"/>
        <v/>
      </c>
      <c r="J625" s="14" t="str">
        <f t="shared" si="139"/>
        <v/>
      </c>
      <c r="K625" s="29">
        <f t="shared" si="140"/>
        <v>0</v>
      </c>
      <c r="L625" s="29">
        <f t="shared" si="141"/>
        <v>0</v>
      </c>
      <c r="M625" s="29">
        <f t="shared" si="142"/>
        <v>0</v>
      </c>
      <c r="N625" s="29">
        <f t="shared" si="143"/>
        <v>0</v>
      </c>
      <c r="O625" s="11" t="e">
        <f t="shared" si="144"/>
        <v>#VALUE!</v>
      </c>
      <c r="P625" s="58" t="str">
        <f t="shared" si="145"/>
        <v/>
      </c>
      <c r="Q625" s="60"/>
      <c r="R625" s="11">
        <f t="shared" si="134"/>
        <v>0</v>
      </c>
      <c r="S625" s="11">
        <f t="shared" si="136"/>
        <v>403.90958333333333</v>
      </c>
    </row>
    <row r="626" spans="2:19">
      <c r="B626" s="56" t="str">
        <f t="shared" si="137"/>
        <v/>
      </c>
      <c r="C626" s="57"/>
      <c r="D626" s="13" t="str">
        <f t="shared" si="138"/>
        <v/>
      </c>
      <c r="E626" s="58" t="str">
        <f t="shared" si="146"/>
        <v/>
      </c>
      <c r="F626" s="59"/>
      <c r="G626" s="58" t="str">
        <f t="shared" si="147"/>
        <v/>
      </c>
      <c r="H626" s="59"/>
      <c r="I626" s="14" t="str">
        <f t="shared" si="135"/>
        <v/>
      </c>
      <c r="J626" s="14" t="str">
        <f t="shared" si="139"/>
        <v/>
      </c>
      <c r="K626" s="29">
        <f t="shared" si="140"/>
        <v>0</v>
      </c>
      <c r="L626" s="29">
        <f t="shared" si="141"/>
        <v>0</v>
      </c>
      <c r="M626" s="29">
        <f t="shared" si="142"/>
        <v>0</v>
      </c>
      <c r="N626" s="29">
        <f t="shared" si="143"/>
        <v>0</v>
      </c>
      <c r="O626" s="11" t="e">
        <f t="shared" si="144"/>
        <v>#VALUE!</v>
      </c>
      <c r="P626" s="58" t="str">
        <f t="shared" si="145"/>
        <v/>
      </c>
      <c r="Q626" s="60"/>
      <c r="R626" s="11">
        <f t="shared" si="134"/>
        <v>0</v>
      </c>
      <c r="S626" s="11">
        <f t="shared" si="136"/>
        <v>403.90958333333333</v>
      </c>
    </row>
    <row r="627" spans="2:19">
      <c r="B627" s="56" t="str">
        <f t="shared" si="137"/>
        <v/>
      </c>
      <c r="C627" s="57"/>
      <c r="D627" s="13" t="str">
        <f t="shared" si="138"/>
        <v/>
      </c>
      <c r="E627" s="58" t="str">
        <f t="shared" si="146"/>
        <v/>
      </c>
      <c r="F627" s="59"/>
      <c r="G627" s="58" t="str">
        <f t="shared" si="147"/>
        <v/>
      </c>
      <c r="H627" s="59"/>
      <c r="I627" s="14" t="str">
        <f t="shared" si="135"/>
        <v/>
      </c>
      <c r="J627" s="14" t="str">
        <f t="shared" si="139"/>
        <v/>
      </c>
      <c r="K627" s="29">
        <f t="shared" si="140"/>
        <v>0</v>
      </c>
      <c r="L627" s="29">
        <f t="shared" si="141"/>
        <v>0</v>
      </c>
      <c r="M627" s="29">
        <f t="shared" si="142"/>
        <v>0</v>
      </c>
      <c r="N627" s="29">
        <f t="shared" si="143"/>
        <v>0</v>
      </c>
      <c r="O627" s="11" t="e">
        <f t="shared" si="144"/>
        <v>#VALUE!</v>
      </c>
      <c r="P627" s="58" t="str">
        <f t="shared" si="145"/>
        <v/>
      </c>
      <c r="Q627" s="60"/>
      <c r="R627" s="11">
        <f t="shared" si="134"/>
        <v>0</v>
      </c>
      <c r="S627" s="11">
        <f t="shared" si="136"/>
        <v>403.90958333333333</v>
      </c>
    </row>
    <row r="628" spans="2:19">
      <c r="B628" s="56" t="str">
        <f t="shared" si="137"/>
        <v/>
      </c>
      <c r="C628" s="57"/>
      <c r="D628" s="13" t="str">
        <f t="shared" si="138"/>
        <v/>
      </c>
      <c r="E628" s="58" t="str">
        <f t="shared" si="146"/>
        <v/>
      </c>
      <c r="F628" s="59"/>
      <c r="G628" s="58" t="str">
        <f t="shared" si="147"/>
        <v/>
      </c>
      <c r="H628" s="59"/>
      <c r="I628" s="14" t="str">
        <f t="shared" si="135"/>
        <v/>
      </c>
      <c r="J628" s="14" t="str">
        <f t="shared" si="139"/>
        <v/>
      </c>
      <c r="K628" s="29">
        <f t="shared" si="140"/>
        <v>0</v>
      </c>
      <c r="L628" s="29">
        <f t="shared" si="141"/>
        <v>0</v>
      </c>
      <c r="M628" s="29">
        <f t="shared" si="142"/>
        <v>0</v>
      </c>
      <c r="N628" s="29">
        <f t="shared" si="143"/>
        <v>0</v>
      </c>
      <c r="O628" s="11" t="e">
        <f t="shared" si="144"/>
        <v>#VALUE!</v>
      </c>
      <c r="P628" s="58" t="str">
        <f t="shared" si="145"/>
        <v/>
      </c>
      <c r="Q628" s="60"/>
      <c r="R628" s="11">
        <f t="shared" si="134"/>
        <v>0</v>
      </c>
      <c r="S628" s="11">
        <f t="shared" si="136"/>
        <v>403.90958333333333</v>
      </c>
    </row>
    <row r="629" spans="2:19">
      <c r="B629" s="56" t="str">
        <f t="shared" si="137"/>
        <v/>
      </c>
      <c r="C629" s="57"/>
      <c r="D629" s="13" t="str">
        <f t="shared" si="138"/>
        <v/>
      </c>
      <c r="E629" s="58" t="str">
        <f t="shared" si="146"/>
        <v/>
      </c>
      <c r="F629" s="59"/>
      <c r="G629" s="58" t="str">
        <f t="shared" si="147"/>
        <v/>
      </c>
      <c r="H629" s="59"/>
      <c r="I629" s="14" t="str">
        <f t="shared" si="135"/>
        <v/>
      </c>
      <c r="J629" s="14" t="str">
        <f t="shared" si="139"/>
        <v/>
      </c>
      <c r="K629" s="29">
        <f t="shared" si="140"/>
        <v>0</v>
      </c>
      <c r="L629" s="29">
        <f t="shared" si="141"/>
        <v>0</v>
      </c>
      <c r="M629" s="29">
        <f t="shared" si="142"/>
        <v>0</v>
      </c>
      <c r="N629" s="29">
        <f t="shared" si="143"/>
        <v>0</v>
      </c>
      <c r="O629" s="11" t="e">
        <f t="shared" si="144"/>
        <v>#VALUE!</v>
      </c>
      <c r="P629" s="58" t="str">
        <f t="shared" si="145"/>
        <v/>
      </c>
      <c r="Q629" s="60"/>
      <c r="R629" s="11">
        <f t="shared" si="134"/>
        <v>0</v>
      </c>
      <c r="S629" s="11">
        <f t="shared" si="136"/>
        <v>403.90958333333333</v>
      </c>
    </row>
    <row r="630" spans="2:19">
      <c r="B630" s="56" t="str">
        <f t="shared" si="137"/>
        <v/>
      </c>
      <c r="C630" s="57"/>
      <c r="D630" s="13" t="str">
        <f t="shared" si="138"/>
        <v/>
      </c>
      <c r="E630" s="58" t="str">
        <f t="shared" si="146"/>
        <v/>
      </c>
      <c r="F630" s="59"/>
      <c r="G630" s="58" t="str">
        <f t="shared" si="147"/>
        <v/>
      </c>
      <c r="H630" s="59"/>
      <c r="I630" s="14" t="str">
        <f t="shared" si="135"/>
        <v/>
      </c>
      <c r="J630" s="14" t="str">
        <f t="shared" si="139"/>
        <v/>
      </c>
      <c r="K630" s="29">
        <f t="shared" si="140"/>
        <v>0</v>
      </c>
      <c r="L630" s="29">
        <f t="shared" si="141"/>
        <v>0</v>
      </c>
      <c r="M630" s="29">
        <f t="shared" si="142"/>
        <v>0</v>
      </c>
      <c r="N630" s="29">
        <f t="shared" si="143"/>
        <v>0</v>
      </c>
      <c r="O630" s="11" t="e">
        <f t="shared" si="144"/>
        <v>#VALUE!</v>
      </c>
      <c r="P630" s="58" t="str">
        <f t="shared" si="145"/>
        <v/>
      </c>
      <c r="Q630" s="60"/>
      <c r="R630" s="11">
        <f t="shared" si="134"/>
        <v>0</v>
      </c>
      <c r="S630" s="11">
        <f t="shared" si="136"/>
        <v>403.90958333333333</v>
      </c>
    </row>
    <row r="631" spans="2:19">
      <c r="B631" s="56" t="str">
        <f t="shared" si="137"/>
        <v/>
      </c>
      <c r="C631" s="57"/>
      <c r="D631" s="13" t="str">
        <f t="shared" si="138"/>
        <v/>
      </c>
      <c r="E631" s="58" t="str">
        <f t="shared" si="146"/>
        <v/>
      </c>
      <c r="F631" s="59"/>
      <c r="G631" s="58" t="str">
        <f t="shared" si="147"/>
        <v/>
      </c>
      <c r="H631" s="59"/>
      <c r="I631" s="14" t="str">
        <f t="shared" si="135"/>
        <v/>
      </c>
      <c r="J631" s="14" t="str">
        <f t="shared" si="139"/>
        <v/>
      </c>
      <c r="K631" s="29">
        <f t="shared" si="140"/>
        <v>0</v>
      </c>
      <c r="L631" s="29">
        <f t="shared" si="141"/>
        <v>0</v>
      </c>
      <c r="M631" s="29">
        <f t="shared" si="142"/>
        <v>0</v>
      </c>
      <c r="N631" s="29">
        <f t="shared" si="143"/>
        <v>0</v>
      </c>
      <c r="O631" s="11" t="e">
        <f t="shared" si="144"/>
        <v>#VALUE!</v>
      </c>
      <c r="P631" s="58" t="str">
        <f t="shared" si="145"/>
        <v/>
      </c>
      <c r="Q631" s="60"/>
      <c r="R631" s="11">
        <f t="shared" si="134"/>
        <v>0</v>
      </c>
      <c r="S631" s="11">
        <f t="shared" si="136"/>
        <v>403.90958333333333</v>
      </c>
    </row>
    <row r="632" spans="2:19">
      <c r="B632" s="56" t="str">
        <f t="shared" si="137"/>
        <v/>
      </c>
      <c r="C632" s="57"/>
      <c r="D632" s="13" t="str">
        <f t="shared" si="138"/>
        <v/>
      </c>
      <c r="E632" s="58" t="str">
        <f t="shared" si="146"/>
        <v/>
      </c>
      <c r="F632" s="59"/>
      <c r="G632" s="58" t="str">
        <f t="shared" si="147"/>
        <v/>
      </c>
      <c r="H632" s="59"/>
      <c r="I632" s="14" t="str">
        <f t="shared" si="135"/>
        <v/>
      </c>
      <c r="J632" s="14" t="str">
        <f t="shared" si="139"/>
        <v/>
      </c>
      <c r="K632" s="29">
        <f t="shared" si="140"/>
        <v>0</v>
      </c>
      <c r="L632" s="29">
        <f t="shared" si="141"/>
        <v>0</v>
      </c>
      <c r="M632" s="29">
        <f t="shared" si="142"/>
        <v>0</v>
      </c>
      <c r="N632" s="29">
        <f t="shared" si="143"/>
        <v>0</v>
      </c>
      <c r="O632" s="11" t="e">
        <f t="shared" si="144"/>
        <v>#VALUE!</v>
      </c>
      <c r="P632" s="58" t="str">
        <f t="shared" si="145"/>
        <v/>
      </c>
      <c r="Q632" s="60"/>
      <c r="R632" s="11">
        <f t="shared" si="134"/>
        <v>0</v>
      </c>
      <c r="S632" s="11">
        <f t="shared" si="136"/>
        <v>403.90958333333333</v>
      </c>
    </row>
    <row r="633" spans="2:19">
      <c r="B633" s="56" t="str">
        <f t="shared" si="137"/>
        <v/>
      </c>
      <c r="C633" s="57"/>
      <c r="D633" s="13" t="str">
        <f t="shared" si="138"/>
        <v/>
      </c>
      <c r="E633" s="58" t="str">
        <f t="shared" si="146"/>
        <v/>
      </c>
      <c r="F633" s="59"/>
      <c r="G633" s="58" t="str">
        <f t="shared" si="147"/>
        <v/>
      </c>
      <c r="H633" s="59"/>
      <c r="I633" s="14" t="str">
        <f t="shared" si="135"/>
        <v/>
      </c>
      <c r="J633" s="14" t="str">
        <f t="shared" si="139"/>
        <v/>
      </c>
      <c r="K633" s="29">
        <f t="shared" si="140"/>
        <v>0</v>
      </c>
      <c r="L633" s="29">
        <f t="shared" si="141"/>
        <v>0</v>
      </c>
      <c r="M633" s="29">
        <f t="shared" si="142"/>
        <v>0</v>
      </c>
      <c r="N633" s="29">
        <f t="shared" si="143"/>
        <v>0</v>
      </c>
      <c r="O633" s="11" t="e">
        <f t="shared" si="144"/>
        <v>#VALUE!</v>
      </c>
      <c r="P633" s="58" t="str">
        <f t="shared" si="145"/>
        <v/>
      </c>
      <c r="Q633" s="60"/>
      <c r="R633" s="11">
        <f t="shared" ref="R633:R696" si="148">K633+L633+M633</f>
        <v>0</v>
      </c>
      <c r="S633" s="11">
        <f t="shared" si="136"/>
        <v>403.90958333333333</v>
      </c>
    </row>
    <row r="634" spans="2:19">
      <c r="B634" s="56" t="str">
        <f t="shared" si="137"/>
        <v/>
      </c>
      <c r="C634" s="57"/>
      <c r="D634" s="13" t="str">
        <f t="shared" si="138"/>
        <v/>
      </c>
      <c r="E634" s="58" t="str">
        <f t="shared" si="146"/>
        <v/>
      </c>
      <c r="F634" s="59"/>
      <c r="G634" s="58" t="str">
        <f t="shared" si="147"/>
        <v/>
      </c>
      <c r="H634" s="59"/>
      <c r="I634" s="14" t="str">
        <f t="shared" si="135"/>
        <v/>
      </c>
      <c r="J634" s="14" t="str">
        <f t="shared" si="139"/>
        <v/>
      </c>
      <c r="K634" s="29">
        <f t="shared" si="140"/>
        <v>0</v>
      </c>
      <c r="L634" s="29">
        <f t="shared" si="141"/>
        <v>0</v>
      </c>
      <c r="M634" s="29">
        <f t="shared" si="142"/>
        <v>0</v>
      </c>
      <c r="N634" s="29">
        <f t="shared" si="143"/>
        <v>0</v>
      </c>
      <c r="O634" s="11" t="e">
        <f t="shared" si="144"/>
        <v>#VALUE!</v>
      </c>
      <c r="P634" s="58" t="str">
        <f t="shared" si="145"/>
        <v/>
      </c>
      <c r="Q634" s="60"/>
      <c r="R634" s="11">
        <f t="shared" si="148"/>
        <v>0</v>
      </c>
      <c r="S634" s="11">
        <f t="shared" si="136"/>
        <v>403.90958333333333</v>
      </c>
    </row>
    <row r="635" spans="2:19">
      <c r="B635" s="56" t="str">
        <f t="shared" si="137"/>
        <v/>
      </c>
      <c r="C635" s="57"/>
      <c r="D635" s="13" t="str">
        <f t="shared" si="138"/>
        <v/>
      </c>
      <c r="E635" s="58" t="str">
        <f t="shared" si="146"/>
        <v/>
      </c>
      <c r="F635" s="59"/>
      <c r="G635" s="58" t="str">
        <f t="shared" si="147"/>
        <v/>
      </c>
      <c r="H635" s="59"/>
      <c r="I635" s="14" t="str">
        <f t="shared" si="135"/>
        <v/>
      </c>
      <c r="J635" s="14" t="str">
        <f t="shared" si="139"/>
        <v/>
      </c>
      <c r="K635" s="29">
        <f t="shared" si="140"/>
        <v>0</v>
      </c>
      <c r="L635" s="29">
        <f t="shared" si="141"/>
        <v>0</v>
      </c>
      <c r="M635" s="29">
        <f t="shared" si="142"/>
        <v>0</v>
      </c>
      <c r="N635" s="29">
        <f t="shared" si="143"/>
        <v>0</v>
      </c>
      <c r="O635" s="11" t="e">
        <f t="shared" si="144"/>
        <v>#VALUE!</v>
      </c>
      <c r="P635" s="58" t="str">
        <f t="shared" si="145"/>
        <v/>
      </c>
      <c r="Q635" s="60"/>
      <c r="R635" s="11">
        <f t="shared" si="148"/>
        <v>0</v>
      </c>
      <c r="S635" s="11">
        <f t="shared" si="136"/>
        <v>403.90958333333333</v>
      </c>
    </row>
    <row r="636" spans="2:19">
      <c r="B636" s="56" t="str">
        <f t="shared" si="137"/>
        <v/>
      </c>
      <c r="C636" s="57"/>
      <c r="D636" s="13" t="str">
        <f t="shared" si="138"/>
        <v/>
      </c>
      <c r="E636" s="58" t="str">
        <f t="shared" si="146"/>
        <v/>
      </c>
      <c r="F636" s="59"/>
      <c r="G636" s="58" t="str">
        <f t="shared" si="147"/>
        <v/>
      </c>
      <c r="H636" s="59"/>
      <c r="I636" s="14" t="str">
        <f t="shared" si="135"/>
        <v/>
      </c>
      <c r="J636" s="14" t="str">
        <f t="shared" si="139"/>
        <v/>
      </c>
      <c r="K636" s="29">
        <f t="shared" si="140"/>
        <v>0</v>
      </c>
      <c r="L636" s="29">
        <f t="shared" si="141"/>
        <v>0</v>
      </c>
      <c r="M636" s="29">
        <f t="shared" si="142"/>
        <v>0</v>
      </c>
      <c r="N636" s="29">
        <f t="shared" si="143"/>
        <v>0</v>
      </c>
      <c r="O636" s="11" t="e">
        <f t="shared" si="144"/>
        <v>#VALUE!</v>
      </c>
      <c r="P636" s="58" t="str">
        <f t="shared" si="145"/>
        <v/>
      </c>
      <c r="Q636" s="60"/>
      <c r="R636" s="11">
        <f t="shared" si="148"/>
        <v>0</v>
      </c>
      <c r="S636" s="11">
        <f t="shared" si="136"/>
        <v>403.90958333333333</v>
      </c>
    </row>
    <row r="637" spans="2:19">
      <c r="B637" s="56" t="str">
        <f t="shared" si="137"/>
        <v/>
      </c>
      <c r="C637" s="57"/>
      <c r="D637" s="13" t="str">
        <f t="shared" si="138"/>
        <v/>
      </c>
      <c r="E637" s="58" t="str">
        <f t="shared" si="146"/>
        <v/>
      </c>
      <c r="F637" s="59"/>
      <c r="G637" s="58" t="str">
        <f t="shared" si="147"/>
        <v/>
      </c>
      <c r="H637" s="59"/>
      <c r="I637" s="14" t="str">
        <f t="shared" si="135"/>
        <v/>
      </c>
      <c r="J637" s="14" t="str">
        <f t="shared" si="139"/>
        <v/>
      </c>
      <c r="K637" s="29">
        <f t="shared" si="140"/>
        <v>0</v>
      </c>
      <c r="L637" s="29">
        <f t="shared" si="141"/>
        <v>0</v>
      </c>
      <c r="M637" s="29">
        <f t="shared" si="142"/>
        <v>0</v>
      </c>
      <c r="N637" s="29">
        <f t="shared" si="143"/>
        <v>0</v>
      </c>
      <c r="O637" s="11" t="e">
        <f t="shared" si="144"/>
        <v>#VALUE!</v>
      </c>
      <c r="P637" s="58" t="str">
        <f t="shared" si="145"/>
        <v/>
      </c>
      <c r="Q637" s="60"/>
      <c r="R637" s="11">
        <f t="shared" si="148"/>
        <v>0</v>
      </c>
      <c r="S637" s="11">
        <f t="shared" si="136"/>
        <v>403.90958333333333</v>
      </c>
    </row>
    <row r="638" spans="2:19">
      <c r="B638" s="56" t="str">
        <f t="shared" si="137"/>
        <v/>
      </c>
      <c r="C638" s="57"/>
      <c r="D638" s="13" t="str">
        <f t="shared" si="138"/>
        <v/>
      </c>
      <c r="E638" s="58" t="str">
        <f t="shared" si="146"/>
        <v/>
      </c>
      <c r="F638" s="59"/>
      <c r="G638" s="58" t="str">
        <f t="shared" si="147"/>
        <v/>
      </c>
      <c r="H638" s="59"/>
      <c r="I638" s="14" t="str">
        <f t="shared" si="135"/>
        <v/>
      </c>
      <c r="J638" s="14" t="str">
        <f t="shared" si="139"/>
        <v/>
      </c>
      <c r="K638" s="29">
        <f t="shared" si="140"/>
        <v>0</v>
      </c>
      <c r="L638" s="29">
        <f t="shared" si="141"/>
        <v>0</v>
      </c>
      <c r="M638" s="29">
        <f t="shared" si="142"/>
        <v>0</v>
      </c>
      <c r="N638" s="29">
        <f t="shared" si="143"/>
        <v>0</v>
      </c>
      <c r="O638" s="11" t="e">
        <f t="shared" si="144"/>
        <v>#VALUE!</v>
      </c>
      <c r="P638" s="58" t="str">
        <f t="shared" si="145"/>
        <v/>
      </c>
      <c r="Q638" s="60"/>
      <c r="R638" s="11">
        <f t="shared" si="148"/>
        <v>0</v>
      </c>
      <c r="S638" s="11">
        <f t="shared" si="136"/>
        <v>403.90958333333333</v>
      </c>
    </row>
    <row r="639" spans="2:19">
      <c r="B639" s="56" t="str">
        <f t="shared" si="137"/>
        <v/>
      </c>
      <c r="C639" s="57"/>
      <c r="D639" s="13" t="str">
        <f t="shared" si="138"/>
        <v/>
      </c>
      <c r="E639" s="58" t="str">
        <f t="shared" si="146"/>
        <v/>
      </c>
      <c r="F639" s="59"/>
      <c r="G639" s="58" t="str">
        <f t="shared" si="147"/>
        <v/>
      </c>
      <c r="H639" s="59"/>
      <c r="I639" s="14" t="str">
        <f t="shared" si="135"/>
        <v/>
      </c>
      <c r="J639" s="14" t="str">
        <f t="shared" si="139"/>
        <v/>
      </c>
      <c r="K639" s="29">
        <f t="shared" si="140"/>
        <v>0</v>
      </c>
      <c r="L639" s="29">
        <f t="shared" si="141"/>
        <v>0</v>
      </c>
      <c r="M639" s="29">
        <f t="shared" si="142"/>
        <v>0</v>
      </c>
      <c r="N639" s="29">
        <f t="shared" si="143"/>
        <v>0</v>
      </c>
      <c r="O639" s="11" t="e">
        <f t="shared" si="144"/>
        <v>#VALUE!</v>
      </c>
      <c r="P639" s="58" t="str">
        <f t="shared" si="145"/>
        <v/>
      </c>
      <c r="Q639" s="60"/>
      <c r="R639" s="11">
        <f t="shared" si="148"/>
        <v>0</v>
      </c>
      <c r="S639" s="11">
        <f t="shared" si="136"/>
        <v>403.90958333333333</v>
      </c>
    </row>
    <row r="640" spans="2:19">
      <c r="B640" s="56" t="str">
        <f t="shared" si="137"/>
        <v/>
      </c>
      <c r="C640" s="57"/>
      <c r="D640" s="13" t="str">
        <f t="shared" si="138"/>
        <v/>
      </c>
      <c r="E640" s="58" t="str">
        <f t="shared" si="146"/>
        <v/>
      </c>
      <c r="F640" s="59"/>
      <c r="G640" s="58" t="str">
        <f t="shared" si="147"/>
        <v/>
      </c>
      <c r="H640" s="59"/>
      <c r="I640" s="14" t="str">
        <f t="shared" si="135"/>
        <v/>
      </c>
      <c r="J640" s="14" t="str">
        <f t="shared" si="139"/>
        <v/>
      </c>
      <c r="K640" s="29">
        <f t="shared" si="140"/>
        <v>0</v>
      </c>
      <c r="L640" s="29">
        <f t="shared" si="141"/>
        <v>0</v>
      </c>
      <c r="M640" s="29">
        <f t="shared" si="142"/>
        <v>0</v>
      </c>
      <c r="N640" s="29">
        <f t="shared" si="143"/>
        <v>0</v>
      </c>
      <c r="O640" s="11" t="e">
        <f t="shared" si="144"/>
        <v>#VALUE!</v>
      </c>
      <c r="P640" s="58" t="str">
        <f t="shared" si="145"/>
        <v/>
      </c>
      <c r="Q640" s="60"/>
      <c r="R640" s="11">
        <f t="shared" si="148"/>
        <v>0</v>
      </c>
      <c r="S640" s="11">
        <f t="shared" si="136"/>
        <v>403.90958333333333</v>
      </c>
    </row>
    <row r="641" spans="2:19">
      <c r="B641" s="56" t="str">
        <f t="shared" si="137"/>
        <v/>
      </c>
      <c r="C641" s="57"/>
      <c r="D641" s="13" t="str">
        <f t="shared" si="138"/>
        <v/>
      </c>
      <c r="E641" s="58" t="str">
        <f t="shared" si="146"/>
        <v/>
      </c>
      <c r="F641" s="59"/>
      <c r="G641" s="58" t="str">
        <f t="shared" si="147"/>
        <v/>
      </c>
      <c r="H641" s="59"/>
      <c r="I641" s="14" t="str">
        <f t="shared" si="135"/>
        <v/>
      </c>
      <c r="J641" s="14" t="str">
        <f t="shared" si="139"/>
        <v/>
      </c>
      <c r="K641" s="29">
        <f t="shared" si="140"/>
        <v>0</v>
      </c>
      <c r="L641" s="29">
        <f t="shared" si="141"/>
        <v>0</v>
      </c>
      <c r="M641" s="29">
        <f t="shared" si="142"/>
        <v>0</v>
      </c>
      <c r="N641" s="29">
        <f t="shared" si="143"/>
        <v>0</v>
      </c>
      <c r="O641" s="11" t="e">
        <f t="shared" si="144"/>
        <v>#VALUE!</v>
      </c>
      <c r="P641" s="58" t="str">
        <f t="shared" si="145"/>
        <v/>
      </c>
      <c r="Q641" s="60"/>
      <c r="R641" s="11">
        <f t="shared" si="148"/>
        <v>0</v>
      </c>
      <c r="S641" s="11">
        <f t="shared" si="136"/>
        <v>403.90958333333333</v>
      </c>
    </row>
    <row r="642" spans="2:19">
      <c r="B642" s="56" t="str">
        <f t="shared" si="137"/>
        <v/>
      </c>
      <c r="C642" s="57"/>
      <c r="D642" s="13" t="str">
        <f t="shared" si="138"/>
        <v/>
      </c>
      <c r="E642" s="58" t="str">
        <f t="shared" si="146"/>
        <v/>
      </c>
      <c r="F642" s="59"/>
      <c r="G642" s="58" t="str">
        <f t="shared" si="147"/>
        <v/>
      </c>
      <c r="H642" s="59"/>
      <c r="I642" s="14" t="str">
        <f t="shared" si="135"/>
        <v/>
      </c>
      <c r="J642" s="14" t="str">
        <f t="shared" si="139"/>
        <v/>
      </c>
      <c r="K642" s="29">
        <f t="shared" si="140"/>
        <v>0</v>
      </c>
      <c r="L642" s="29">
        <f t="shared" si="141"/>
        <v>0</v>
      </c>
      <c r="M642" s="29">
        <f t="shared" si="142"/>
        <v>0</v>
      </c>
      <c r="N642" s="29">
        <f t="shared" si="143"/>
        <v>0</v>
      </c>
      <c r="O642" s="11" t="e">
        <f t="shared" si="144"/>
        <v>#VALUE!</v>
      </c>
      <c r="P642" s="58" t="str">
        <f t="shared" si="145"/>
        <v/>
      </c>
      <c r="Q642" s="60"/>
      <c r="R642" s="11">
        <f t="shared" si="148"/>
        <v>0</v>
      </c>
      <c r="S642" s="11">
        <f t="shared" si="136"/>
        <v>403.90958333333333</v>
      </c>
    </row>
    <row r="643" spans="2:19">
      <c r="B643" s="56" t="str">
        <f t="shared" si="137"/>
        <v/>
      </c>
      <c r="C643" s="57"/>
      <c r="D643" s="13" t="str">
        <f t="shared" si="138"/>
        <v/>
      </c>
      <c r="E643" s="58" t="str">
        <f t="shared" si="146"/>
        <v/>
      </c>
      <c r="F643" s="59"/>
      <c r="G643" s="58" t="str">
        <f t="shared" si="147"/>
        <v/>
      </c>
      <c r="H643" s="59"/>
      <c r="I643" s="14" t="str">
        <f t="shared" si="135"/>
        <v/>
      </c>
      <c r="J643" s="14" t="str">
        <f t="shared" si="139"/>
        <v/>
      </c>
      <c r="K643" s="29">
        <f t="shared" si="140"/>
        <v>0</v>
      </c>
      <c r="L643" s="29">
        <f t="shared" si="141"/>
        <v>0</v>
      </c>
      <c r="M643" s="29">
        <f t="shared" si="142"/>
        <v>0</v>
      </c>
      <c r="N643" s="29">
        <f t="shared" si="143"/>
        <v>0</v>
      </c>
      <c r="O643" s="11" t="e">
        <f t="shared" si="144"/>
        <v>#VALUE!</v>
      </c>
      <c r="P643" s="58" t="str">
        <f t="shared" si="145"/>
        <v/>
      </c>
      <c r="Q643" s="60"/>
      <c r="R643" s="11">
        <f t="shared" si="148"/>
        <v>0</v>
      </c>
      <c r="S643" s="11">
        <f t="shared" si="136"/>
        <v>403.90958333333333</v>
      </c>
    </row>
    <row r="644" spans="2:19">
      <c r="B644" s="56" t="str">
        <f t="shared" si="137"/>
        <v/>
      </c>
      <c r="C644" s="57"/>
      <c r="D644" s="13" t="str">
        <f t="shared" si="138"/>
        <v/>
      </c>
      <c r="E644" s="58" t="str">
        <f t="shared" si="146"/>
        <v/>
      </c>
      <c r="F644" s="59"/>
      <c r="G644" s="58" t="str">
        <f t="shared" si="147"/>
        <v/>
      </c>
      <c r="H644" s="59"/>
      <c r="I644" s="14" t="str">
        <f t="shared" si="135"/>
        <v/>
      </c>
      <c r="J644" s="14" t="str">
        <f t="shared" si="139"/>
        <v/>
      </c>
      <c r="K644" s="29">
        <f t="shared" si="140"/>
        <v>0</v>
      </c>
      <c r="L644" s="29">
        <f t="shared" si="141"/>
        <v>0</v>
      </c>
      <c r="M644" s="29">
        <f t="shared" si="142"/>
        <v>0</v>
      </c>
      <c r="N644" s="29">
        <f t="shared" si="143"/>
        <v>0</v>
      </c>
      <c r="O644" s="11" t="e">
        <f t="shared" si="144"/>
        <v>#VALUE!</v>
      </c>
      <c r="P644" s="58" t="str">
        <f t="shared" si="145"/>
        <v/>
      </c>
      <c r="Q644" s="60"/>
      <c r="R644" s="11">
        <f t="shared" si="148"/>
        <v>0</v>
      </c>
      <c r="S644" s="11">
        <f t="shared" si="136"/>
        <v>403.90958333333333</v>
      </c>
    </row>
    <row r="645" spans="2:19">
      <c r="B645" s="56" t="str">
        <f t="shared" si="137"/>
        <v/>
      </c>
      <c r="C645" s="57"/>
      <c r="D645" s="13" t="str">
        <f t="shared" si="138"/>
        <v/>
      </c>
      <c r="E645" s="58" t="str">
        <f t="shared" si="146"/>
        <v/>
      </c>
      <c r="F645" s="59"/>
      <c r="G645" s="58" t="str">
        <f t="shared" si="147"/>
        <v/>
      </c>
      <c r="H645" s="59"/>
      <c r="I645" s="14" t="str">
        <f t="shared" si="135"/>
        <v/>
      </c>
      <c r="J645" s="14" t="str">
        <f t="shared" si="139"/>
        <v/>
      </c>
      <c r="K645" s="29">
        <f t="shared" si="140"/>
        <v>0</v>
      </c>
      <c r="L645" s="29">
        <f t="shared" si="141"/>
        <v>0</v>
      </c>
      <c r="M645" s="29">
        <f t="shared" si="142"/>
        <v>0</v>
      </c>
      <c r="N645" s="29">
        <f t="shared" si="143"/>
        <v>0</v>
      </c>
      <c r="O645" s="11" t="e">
        <f t="shared" si="144"/>
        <v>#VALUE!</v>
      </c>
      <c r="P645" s="58" t="str">
        <f t="shared" si="145"/>
        <v/>
      </c>
      <c r="Q645" s="60"/>
      <c r="R645" s="11">
        <f t="shared" si="148"/>
        <v>0</v>
      </c>
      <c r="S645" s="11">
        <f t="shared" si="136"/>
        <v>403.90958333333333</v>
      </c>
    </row>
    <row r="646" spans="2:19">
      <c r="B646" s="56" t="str">
        <f t="shared" si="137"/>
        <v/>
      </c>
      <c r="C646" s="57"/>
      <c r="D646" s="13" t="str">
        <f t="shared" si="138"/>
        <v/>
      </c>
      <c r="E646" s="58" t="str">
        <f t="shared" si="146"/>
        <v/>
      </c>
      <c r="F646" s="59"/>
      <c r="G646" s="58" t="str">
        <f t="shared" si="147"/>
        <v/>
      </c>
      <c r="H646" s="59"/>
      <c r="I646" s="14" t="str">
        <f t="shared" si="135"/>
        <v/>
      </c>
      <c r="J646" s="14" t="str">
        <f t="shared" si="139"/>
        <v/>
      </c>
      <c r="K646" s="29">
        <f t="shared" si="140"/>
        <v>0</v>
      </c>
      <c r="L646" s="29">
        <f t="shared" si="141"/>
        <v>0</v>
      </c>
      <c r="M646" s="29">
        <f t="shared" si="142"/>
        <v>0</v>
      </c>
      <c r="N646" s="29">
        <f t="shared" si="143"/>
        <v>0</v>
      </c>
      <c r="O646" s="11" t="e">
        <f t="shared" si="144"/>
        <v>#VALUE!</v>
      </c>
      <c r="P646" s="58" t="str">
        <f t="shared" si="145"/>
        <v/>
      </c>
      <c r="Q646" s="60"/>
      <c r="R646" s="11">
        <f t="shared" si="148"/>
        <v>0</v>
      </c>
      <c r="S646" s="11">
        <f t="shared" si="136"/>
        <v>403.90958333333333</v>
      </c>
    </row>
    <row r="647" spans="2:19">
      <c r="B647" s="56" t="str">
        <f t="shared" si="137"/>
        <v/>
      </c>
      <c r="C647" s="57"/>
      <c r="D647" s="13" t="str">
        <f t="shared" si="138"/>
        <v/>
      </c>
      <c r="E647" s="58" t="str">
        <f t="shared" si="146"/>
        <v/>
      </c>
      <c r="F647" s="59"/>
      <c r="G647" s="58" t="str">
        <f t="shared" si="147"/>
        <v/>
      </c>
      <c r="H647" s="59"/>
      <c r="I647" s="14" t="str">
        <f t="shared" si="135"/>
        <v/>
      </c>
      <c r="J647" s="14" t="str">
        <f t="shared" si="139"/>
        <v/>
      </c>
      <c r="K647" s="29">
        <f t="shared" si="140"/>
        <v>0</v>
      </c>
      <c r="L647" s="29">
        <f t="shared" si="141"/>
        <v>0</v>
      </c>
      <c r="M647" s="29">
        <f t="shared" si="142"/>
        <v>0</v>
      </c>
      <c r="N647" s="29">
        <f t="shared" si="143"/>
        <v>0</v>
      </c>
      <c r="O647" s="11" t="e">
        <f t="shared" si="144"/>
        <v>#VALUE!</v>
      </c>
      <c r="P647" s="58" t="str">
        <f t="shared" si="145"/>
        <v/>
      </c>
      <c r="Q647" s="60"/>
      <c r="R647" s="11">
        <f t="shared" si="148"/>
        <v>0</v>
      </c>
      <c r="S647" s="11">
        <f t="shared" si="136"/>
        <v>403.90958333333333</v>
      </c>
    </row>
    <row r="648" spans="2:19">
      <c r="B648" s="56" t="str">
        <f t="shared" si="137"/>
        <v/>
      </c>
      <c r="C648" s="57"/>
      <c r="D648" s="13" t="str">
        <f t="shared" si="138"/>
        <v/>
      </c>
      <c r="E648" s="58" t="str">
        <f t="shared" si="146"/>
        <v/>
      </c>
      <c r="F648" s="59"/>
      <c r="G648" s="58" t="str">
        <f t="shared" si="147"/>
        <v/>
      </c>
      <c r="H648" s="59"/>
      <c r="I648" s="14" t="str">
        <f t="shared" si="135"/>
        <v/>
      </c>
      <c r="J648" s="14" t="str">
        <f t="shared" si="139"/>
        <v/>
      </c>
      <c r="K648" s="29">
        <f t="shared" si="140"/>
        <v>0</v>
      </c>
      <c r="L648" s="29">
        <f t="shared" si="141"/>
        <v>0</v>
      </c>
      <c r="M648" s="29">
        <f t="shared" si="142"/>
        <v>0</v>
      </c>
      <c r="N648" s="29">
        <f t="shared" si="143"/>
        <v>0</v>
      </c>
      <c r="O648" s="11" t="e">
        <f t="shared" si="144"/>
        <v>#VALUE!</v>
      </c>
      <c r="P648" s="58" t="str">
        <f t="shared" si="145"/>
        <v/>
      </c>
      <c r="Q648" s="60"/>
      <c r="R648" s="11">
        <f t="shared" si="148"/>
        <v>0</v>
      </c>
      <c r="S648" s="11">
        <f t="shared" si="136"/>
        <v>403.90958333333333</v>
      </c>
    </row>
    <row r="649" spans="2:19">
      <c r="B649" s="56" t="str">
        <f t="shared" si="137"/>
        <v/>
      </c>
      <c r="C649" s="57"/>
      <c r="D649" s="13" t="str">
        <f t="shared" si="138"/>
        <v/>
      </c>
      <c r="E649" s="58" t="str">
        <f t="shared" si="146"/>
        <v/>
      </c>
      <c r="F649" s="59"/>
      <c r="G649" s="58" t="str">
        <f t="shared" si="147"/>
        <v/>
      </c>
      <c r="H649" s="59"/>
      <c r="I649" s="14" t="str">
        <f t="shared" si="135"/>
        <v/>
      </c>
      <c r="J649" s="14" t="str">
        <f t="shared" si="139"/>
        <v/>
      </c>
      <c r="K649" s="29">
        <f t="shared" si="140"/>
        <v>0</v>
      </c>
      <c r="L649" s="29">
        <f t="shared" si="141"/>
        <v>0</v>
      </c>
      <c r="M649" s="29">
        <f t="shared" si="142"/>
        <v>0</v>
      </c>
      <c r="N649" s="29">
        <f t="shared" si="143"/>
        <v>0</v>
      </c>
      <c r="O649" s="11" t="e">
        <f t="shared" si="144"/>
        <v>#VALUE!</v>
      </c>
      <c r="P649" s="58" t="str">
        <f t="shared" si="145"/>
        <v/>
      </c>
      <c r="Q649" s="60"/>
      <c r="R649" s="11">
        <f t="shared" si="148"/>
        <v>0</v>
      </c>
      <c r="S649" s="11">
        <f t="shared" si="136"/>
        <v>403.90958333333333</v>
      </c>
    </row>
    <row r="650" spans="2:19">
      <c r="B650" s="56" t="str">
        <f t="shared" si="137"/>
        <v/>
      </c>
      <c r="C650" s="57"/>
      <c r="D650" s="13" t="str">
        <f t="shared" si="138"/>
        <v/>
      </c>
      <c r="E650" s="58" t="str">
        <f t="shared" si="146"/>
        <v/>
      </c>
      <c r="F650" s="59"/>
      <c r="G650" s="58" t="str">
        <f t="shared" si="147"/>
        <v/>
      </c>
      <c r="H650" s="59"/>
      <c r="I650" s="14" t="str">
        <f t="shared" ref="I650:I713" si="149">IF($B650="","",$G650-$J650)</f>
        <v/>
      </c>
      <c r="J650" s="14" t="str">
        <f t="shared" si="139"/>
        <v/>
      </c>
      <c r="K650" s="29">
        <f t="shared" si="140"/>
        <v>0</v>
      </c>
      <c r="L650" s="29">
        <f t="shared" si="141"/>
        <v>0</v>
      </c>
      <c r="M650" s="29">
        <f t="shared" si="142"/>
        <v>0</v>
      </c>
      <c r="N650" s="29">
        <f t="shared" si="143"/>
        <v>0</v>
      </c>
      <c r="O650" s="11" t="e">
        <f t="shared" si="144"/>
        <v>#VALUE!</v>
      </c>
      <c r="P650" s="58" t="str">
        <f t="shared" si="145"/>
        <v/>
      </c>
      <c r="Q650" s="60"/>
      <c r="R650" s="11">
        <f t="shared" si="148"/>
        <v>0</v>
      </c>
      <c r="S650" s="11">
        <f t="shared" ref="S650:S713" si="150">$V$15</f>
        <v>403.90958333333333</v>
      </c>
    </row>
    <row r="651" spans="2:19">
      <c r="B651" s="56" t="str">
        <f t="shared" ref="B651:B714" si="151">IF($L$3="","",IF(ROW()&lt;=$L$4+9,ROW()-9,""))</f>
        <v/>
      </c>
      <c r="C651" s="57"/>
      <c r="D651" s="13" t="str">
        <f t="shared" ref="D651:D714" si="152">IF(OR($B651="",$F$7="",$P650=0),"",IF(INT(12*($B651-1)/$F$6) = 12*($B651-1)/$F$6, DATE(YEAR($F$7),MONTH($F$7)+CEILING(12*($B651-1)/$F$6,1),DAY($F$7)),DATE(YEAR($F$7),MONTH($F$7)+CEILING(12*($B651-1)/$F$6,1),DAY($F$7)-15)))</f>
        <v/>
      </c>
      <c r="E651" s="58" t="str">
        <f t="shared" si="146"/>
        <v/>
      </c>
      <c r="F651" s="59"/>
      <c r="G651" s="58" t="str">
        <f t="shared" si="147"/>
        <v/>
      </c>
      <c r="H651" s="59"/>
      <c r="I651" s="14" t="str">
        <f t="shared" si="149"/>
        <v/>
      </c>
      <c r="J651" s="14" t="str">
        <f t="shared" ref="J651:J714" si="153">IF($B651="","",$E651*$F$4/$F$6)</f>
        <v/>
      </c>
      <c r="K651" s="29">
        <f t="shared" ref="K651:K714" si="154">IF(D651&lt;&gt;"",$W$4*12/$F$6,0)</f>
        <v>0</v>
      </c>
      <c r="L651" s="29">
        <f t="shared" ref="L651:L714" si="155">IF(D651&lt;&gt;"",$X$4*12/$F$6,0)</f>
        <v>0</v>
      </c>
      <c r="M651" s="29">
        <f t="shared" ref="M651:M714" si="156">IF(D651&lt;&gt;"",$Y$4*12/$F$6,0)</f>
        <v>0</v>
      </c>
      <c r="N651" s="29">
        <f t="shared" ref="N651:N714" si="157">IF(D651&lt;&gt;"",$Z$4*12/$F$6,0)</f>
        <v>0</v>
      </c>
      <c r="O651" s="11" t="e">
        <f t="shared" ref="O651:O714" si="158">G651+(K651+L651+M651+N651)</f>
        <v>#VALUE!</v>
      </c>
      <c r="P651" s="58" t="str">
        <f t="shared" ref="P651:P714" si="159">IF($B651="","",IF($E651*(1+$F$4/$F$6)-$G651-$N651&lt;0,0,$E651*(1+$F$4/$F$6)-$G651-$N651))</f>
        <v/>
      </c>
      <c r="Q651" s="60"/>
      <c r="R651" s="11">
        <f t="shared" si="148"/>
        <v>0</v>
      </c>
      <c r="S651" s="11">
        <f t="shared" si="150"/>
        <v>403.90958333333333</v>
      </c>
    </row>
    <row r="652" spans="2:19">
      <c r="B652" s="56" t="str">
        <f t="shared" si="151"/>
        <v/>
      </c>
      <c r="C652" s="57"/>
      <c r="D652" s="13" t="str">
        <f t="shared" si="152"/>
        <v/>
      </c>
      <c r="E652" s="58" t="str">
        <f t="shared" si="146"/>
        <v/>
      </c>
      <c r="F652" s="59"/>
      <c r="G652" s="58" t="str">
        <f t="shared" si="147"/>
        <v/>
      </c>
      <c r="H652" s="59"/>
      <c r="I652" s="14" t="str">
        <f t="shared" si="149"/>
        <v/>
      </c>
      <c r="J652" s="14" t="str">
        <f t="shared" si="153"/>
        <v/>
      </c>
      <c r="K652" s="29">
        <f t="shared" si="154"/>
        <v>0</v>
      </c>
      <c r="L652" s="29">
        <f t="shared" si="155"/>
        <v>0</v>
      </c>
      <c r="M652" s="29">
        <f t="shared" si="156"/>
        <v>0</v>
      </c>
      <c r="N652" s="29">
        <f t="shared" si="157"/>
        <v>0</v>
      </c>
      <c r="O652" s="11" t="e">
        <f t="shared" si="158"/>
        <v>#VALUE!</v>
      </c>
      <c r="P652" s="58" t="str">
        <f t="shared" si="159"/>
        <v/>
      </c>
      <c r="Q652" s="60"/>
      <c r="R652" s="11">
        <f t="shared" si="148"/>
        <v>0</v>
      </c>
      <c r="S652" s="11">
        <f t="shared" si="150"/>
        <v>403.90958333333333</v>
      </c>
    </row>
    <row r="653" spans="2:19">
      <c r="B653" s="56" t="str">
        <f t="shared" si="151"/>
        <v/>
      </c>
      <c r="C653" s="57"/>
      <c r="D653" s="13" t="str">
        <f t="shared" si="152"/>
        <v/>
      </c>
      <c r="E653" s="58" t="str">
        <f t="shared" si="146"/>
        <v/>
      </c>
      <c r="F653" s="59"/>
      <c r="G653" s="58" t="str">
        <f t="shared" si="147"/>
        <v/>
      </c>
      <c r="H653" s="59"/>
      <c r="I653" s="14" t="str">
        <f t="shared" si="149"/>
        <v/>
      </c>
      <c r="J653" s="14" t="str">
        <f t="shared" si="153"/>
        <v/>
      </c>
      <c r="K653" s="29">
        <f t="shared" si="154"/>
        <v>0</v>
      </c>
      <c r="L653" s="29">
        <f t="shared" si="155"/>
        <v>0</v>
      </c>
      <c r="M653" s="29">
        <f t="shared" si="156"/>
        <v>0</v>
      </c>
      <c r="N653" s="29">
        <f t="shared" si="157"/>
        <v>0</v>
      </c>
      <c r="O653" s="11" t="e">
        <f t="shared" si="158"/>
        <v>#VALUE!</v>
      </c>
      <c r="P653" s="58" t="str">
        <f t="shared" si="159"/>
        <v/>
      </c>
      <c r="Q653" s="60"/>
      <c r="R653" s="11">
        <f t="shared" si="148"/>
        <v>0</v>
      </c>
      <c r="S653" s="11">
        <f t="shared" si="150"/>
        <v>403.90958333333333</v>
      </c>
    </row>
    <row r="654" spans="2:19">
      <c r="B654" s="56" t="str">
        <f t="shared" si="151"/>
        <v/>
      </c>
      <c r="C654" s="57"/>
      <c r="D654" s="13" t="str">
        <f t="shared" si="152"/>
        <v/>
      </c>
      <c r="E654" s="58" t="str">
        <f t="shared" si="146"/>
        <v/>
      </c>
      <c r="F654" s="59"/>
      <c r="G654" s="58" t="str">
        <f t="shared" si="147"/>
        <v/>
      </c>
      <c r="H654" s="59"/>
      <c r="I654" s="14" t="str">
        <f t="shared" si="149"/>
        <v/>
      </c>
      <c r="J654" s="14" t="str">
        <f t="shared" si="153"/>
        <v/>
      </c>
      <c r="K654" s="29">
        <f t="shared" si="154"/>
        <v>0</v>
      </c>
      <c r="L654" s="29">
        <f t="shared" si="155"/>
        <v>0</v>
      </c>
      <c r="M654" s="29">
        <f t="shared" si="156"/>
        <v>0</v>
      </c>
      <c r="N654" s="29">
        <f t="shared" si="157"/>
        <v>0</v>
      </c>
      <c r="O654" s="11" t="e">
        <f t="shared" si="158"/>
        <v>#VALUE!</v>
      </c>
      <c r="P654" s="58" t="str">
        <f t="shared" si="159"/>
        <v/>
      </c>
      <c r="Q654" s="60"/>
      <c r="R654" s="11">
        <f t="shared" si="148"/>
        <v>0</v>
      </c>
      <c r="S654" s="11">
        <f t="shared" si="150"/>
        <v>403.90958333333333</v>
      </c>
    </row>
    <row r="655" spans="2:19">
      <c r="B655" s="56" t="str">
        <f t="shared" si="151"/>
        <v/>
      </c>
      <c r="C655" s="57"/>
      <c r="D655" s="13" t="str">
        <f t="shared" si="152"/>
        <v/>
      </c>
      <c r="E655" s="58" t="str">
        <f t="shared" si="146"/>
        <v/>
      </c>
      <c r="F655" s="59"/>
      <c r="G655" s="58" t="str">
        <f t="shared" si="147"/>
        <v/>
      </c>
      <c r="H655" s="59"/>
      <c r="I655" s="14" t="str">
        <f t="shared" si="149"/>
        <v/>
      </c>
      <c r="J655" s="14" t="str">
        <f t="shared" si="153"/>
        <v/>
      </c>
      <c r="K655" s="29">
        <f t="shared" si="154"/>
        <v>0</v>
      </c>
      <c r="L655" s="29">
        <f t="shared" si="155"/>
        <v>0</v>
      </c>
      <c r="M655" s="29">
        <f t="shared" si="156"/>
        <v>0</v>
      </c>
      <c r="N655" s="29">
        <f t="shared" si="157"/>
        <v>0</v>
      </c>
      <c r="O655" s="11" t="e">
        <f t="shared" si="158"/>
        <v>#VALUE!</v>
      </c>
      <c r="P655" s="58" t="str">
        <f t="shared" si="159"/>
        <v/>
      </c>
      <c r="Q655" s="60"/>
      <c r="R655" s="11">
        <f t="shared" si="148"/>
        <v>0</v>
      </c>
      <c r="S655" s="11">
        <f t="shared" si="150"/>
        <v>403.90958333333333</v>
      </c>
    </row>
    <row r="656" spans="2:19">
      <c r="B656" s="56" t="str">
        <f t="shared" si="151"/>
        <v/>
      </c>
      <c r="C656" s="57"/>
      <c r="D656" s="13" t="str">
        <f t="shared" si="152"/>
        <v/>
      </c>
      <c r="E656" s="58" t="str">
        <f t="shared" si="146"/>
        <v/>
      </c>
      <c r="F656" s="59"/>
      <c r="G656" s="58" t="str">
        <f t="shared" si="147"/>
        <v/>
      </c>
      <c r="H656" s="59"/>
      <c r="I656" s="14" t="str">
        <f t="shared" si="149"/>
        <v/>
      </c>
      <c r="J656" s="14" t="str">
        <f t="shared" si="153"/>
        <v/>
      </c>
      <c r="K656" s="29">
        <f t="shared" si="154"/>
        <v>0</v>
      </c>
      <c r="L656" s="29">
        <f t="shared" si="155"/>
        <v>0</v>
      </c>
      <c r="M656" s="29">
        <f t="shared" si="156"/>
        <v>0</v>
      </c>
      <c r="N656" s="29">
        <f t="shared" si="157"/>
        <v>0</v>
      </c>
      <c r="O656" s="11" t="e">
        <f t="shared" si="158"/>
        <v>#VALUE!</v>
      </c>
      <c r="P656" s="58" t="str">
        <f t="shared" si="159"/>
        <v/>
      </c>
      <c r="Q656" s="60"/>
      <c r="R656" s="11">
        <f t="shared" si="148"/>
        <v>0</v>
      </c>
      <c r="S656" s="11">
        <f t="shared" si="150"/>
        <v>403.90958333333333</v>
      </c>
    </row>
    <row r="657" spans="2:19">
      <c r="B657" s="56" t="str">
        <f t="shared" si="151"/>
        <v/>
      </c>
      <c r="C657" s="57"/>
      <c r="D657" s="13" t="str">
        <f t="shared" si="152"/>
        <v/>
      </c>
      <c r="E657" s="58" t="str">
        <f t="shared" si="146"/>
        <v/>
      </c>
      <c r="F657" s="59"/>
      <c r="G657" s="58" t="str">
        <f t="shared" si="147"/>
        <v/>
      </c>
      <c r="H657" s="59"/>
      <c r="I657" s="14" t="str">
        <f t="shared" si="149"/>
        <v/>
      </c>
      <c r="J657" s="14" t="str">
        <f t="shared" si="153"/>
        <v/>
      </c>
      <c r="K657" s="29">
        <f t="shared" si="154"/>
        <v>0</v>
      </c>
      <c r="L657" s="29">
        <f t="shared" si="155"/>
        <v>0</v>
      </c>
      <c r="M657" s="29">
        <f t="shared" si="156"/>
        <v>0</v>
      </c>
      <c r="N657" s="29">
        <f t="shared" si="157"/>
        <v>0</v>
      </c>
      <c r="O657" s="11" t="e">
        <f t="shared" si="158"/>
        <v>#VALUE!</v>
      </c>
      <c r="P657" s="58" t="str">
        <f t="shared" si="159"/>
        <v/>
      </c>
      <c r="Q657" s="60"/>
      <c r="R657" s="11">
        <f t="shared" si="148"/>
        <v>0</v>
      </c>
      <c r="S657" s="11">
        <f t="shared" si="150"/>
        <v>403.90958333333333</v>
      </c>
    </row>
    <row r="658" spans="2:19">
      <c r="B658" s="56" t="str">
        <f t="shared" si="151"/>
        <v/>
      </c>
      <c r="C658" s="57"/>
      <c r="D658" s="13" t="str">
        <f t="shared" si="152"/>
        <v/>
      </c>
      <c r="E658" s="58" t="str">
        <f t="shared" ref="E658:E721" si="160">IF($B658="","",$P657)</f>
        <v/>
      </c>
      <c r="F658" s="59"/>
      <c r="G658" s="58" t="str">
        <f t="shared" ref="G658:G721" si="161">IF($B658="","",IF($L$3&lt;E658*(1+$F$4/$F$6),$L$3,E658*(1+$F$4/$F$6) ))</f>
        <v/>
      </c>
      <c r="H658" s="59"/>
      <c r="I658" s="14" t="str">
        <f t="shared" si="149"/>
        <v/>
      </c>
      <c r="J658" s="14" t="str">
        <f t="shared" si="153"/>
        <v/>
      </c>
      <c r="K658" s="29">
        <f t="shared" si="154"/>
        <v>0</v>
      </c>
      <c r="L658" s="29">
        <f t="shared" si="155"/>
        <v>0</v>
      </c>
      <c r="M658" s="29">
        <f t="shared" si="156"/>
        <v>0</v>
      </c>
      <c r="N658" s="29">
        <f t="shared" si="157"/>
        <v>0</v>
      </c>
      <c r="O658" s="11" t="e">
        <f t="shared" si="158"/>
        <v>#VALUE!</v>
      </c>
      <c r="P658" s="58" t="str">
        <f t="shared" si="159"/>
        <v/>
      </c>
      <c r="Q658" s="60"/>
      <c r="R658" s="11">
        <f t="shared" si="148"/>
        <v>0</v>
      </c>
      <c r="S658" s="11">
        <f t="shared" si="150"/>
        <v>403.90958333333333</v>
      </c>
    </row>
    <row r="659" spans="2:19">
      <c r="B659" s="56" t="str">
        <f t="shared" si="151"/>
        <v/>
      </c>
      <c r="C659" s="57"/>
      <c r="D659" s="13" t="str">
        <f t="shared" si="152"/>
        <v/>
      </c>
      <c r="E659" s="58" t="str">
        <f t="shared" si="160"/>
        <v/>
      </c>
      <c r="F659" s="59"/>
      <c r="G659" s="58" t="str">
        <f t="shared" si="161"/>
        <v/>
      </c>
      <c r="H659" s="59"/>
      <c r="I659" s="14" t="str">
        <f t="shared" si="149"/>
        <v/>
      </c>
      <c r="J659" s="14" t="str">
        <f t="shared" si="153"/>
        <v/>
      </c>
      <c r="K659" s="29">
        <f t="shared" si="154"/>
        <v>0</v>
      </c>
      <c r="L659" s="29">
        <f t="shared" si="155"/>
        <v>0</v>
      </c>
      <c r="M659" s="29">
        <f t="shared" si="156"/>
        <v>0</v>
      </c>
      <c r="N659" s="29">
        <f t="shared" si="157"/>
        <v>0</v>
      </c>
      <c r="O659" s="11" t="e">
        <f t="shared" si="158"/>
        <v>#VALUE!</v>
      </c>
      <c r="P659" s="58" t="str">
        <f t="shared" si="159"/>
        <v/>
      </c>
      <c r="Q659" s="60"/>
      <c r="R659" s="11">
        <f t="shared" si="148"/>
        <v>0</v>
      </c>
      <c r="S659" s="11">
        <f t="shared" si="150"/>
        <v>403.90958333333333</v>
      </c>
    </row>
    <row r="660" spans="2:19">
      <c r="B660" s="56" t="str">
        <f t="shared" si="151"/>
        <v/>
      </c>
      <c r="C660" s="57"/>
      <c r="D660" s="13" t="str">
        <f t="shared" si="152"/>
        <v/>
      </c>
      <c r="E660" s="58" t="str">
        <f t="shared" si="160"/>
        <v/>
      </c>
      <c r="F660" s="59"/>
      <c r="G660" s="58" t="str">
        <f t="shared" si="161"/>
        <v/>
      </c>
      <c r="H660" s="59"/>
      <c r="I660" s="14" t="str">
        <f t="shared" si="149"/>
        <v/>
      </c>
      <c r="J660" s="14" t="str">
        <f t="shared" si="153"/>
        <v/>
      </c>
      <c r="K660" s="29">
        <f t="shared" si="154"/>
        <v>0</v>
      </c>
      <c r="L660" s="29">
        <f t="shared" si="155"/>
        <v>0</v>
      </c>
      <c r="M660" s="29">
        <f t="shared" si="156"/>
        <v>0</v>
      </c>
      <c r="N660" s="29">
        <f t="shared" si="157"/>
        <v>0</v>
      </c>
      <c r="O660" s="11" t="e">
        <f t="shared" si="158"/>
        <v>#VALUE!</v>
      </c>
      <c r="P660" s="58" t="str">
        <f t="shared" si="159"/>
        <v/>
      </c>
      <c r="Q660" s="60"/>
      <c r="R660" s="11">
        <f t="shared" si="148"/>
        <v>0</v>
      </c>
      <c r="S660" s="11">
        <f t="shared" si="150"/>
        <v>403.90958333333333</v>
      </c>
    </row>
    <row r="661" spans="2:19">
      <c r="B661" s="56" t="str">
        <f t="shared" si="151"/>
        <v/>
      </c>
      <c r="C661" s="57"/>
      <c r="D661" s="13" t="str">
        <f t="shared" si="152"/>
        <v/>
      </c>
      <c r="E661" s="58" t="str">
        <f t="shared" si="160"/>
        <v/>
      </c>
      <c r="F661" s="59"/>
      <c r="G661" s="58" t="str">
        <f t="shared" si="161"/>
        <v/>
      </c>
      <c r="H661" s="59"/>
      <c r="I661" s="14" t="str">
        <f t="shared" si="149"/>
        <v/>
      </c>
      <c r="J661" s="14" t="str">
        <f t="shared" si="153"/>
        <v/>
      </c>
      <c r="K661" s="29">
        <f t="shared" si="154"/>
        <v>0</v>
      </c>
      <c r="L661" s="29">
        <f t="shared" si="155"/>
        <v>0</v>
      </c>
      <c r="M661" s="29">
        <f t="shared" si="156"/>
        <v>0</v>
      </c>
      <c r="N661" s="29">
        <f t="shared" si="157"/>
        <v>0</v>
      </c>
      <c r="O661" s="11" t="e">
        <f t="shared" si="158"/>
        <v>#VALUE!</v>
      </c>
      <c r="P661" s="58" t="str">
        <f t="shared" si="159"/>
        <v/>
      </c>
      <c r="Q661" s="60"/>
      <c r="R661" s="11">
        <f t="shared" si="148"/>
        <v>0</v>
      </c>
      <c r="S661" s="11">
        <f t="shared" si="150"/>
        <v>403.90958333333333</v>
      </c>
    </row>
    <row r="662" spans="2:19">
      <c r="B662" s="56" t="str">
        <f t="shared" si="151"/>
        <v/>
      </c>
      <c r="C662" s="57"/>
      <c r="D662" s="13" t="str">
        <f t="shared" si="152"/>
        <v/>
      </c>
      <c r="E662" s="58" t="str">
        <f t="shared" si="160"/>
        <v/>
      </c>
      <c r="F662" s="59"/>
      <c r="G662" s="58" t="str">
        <f t="shared" si="161"/>
        <v/>
      </c>
      <c r="H662" s="59"/>
      <c r="I662" s="14" t="str">
        <f t="shared" si="149"/>
        <v/>
      </c>
      <c r="J662" s="14" t="str">
        <f t="shared" si="153"/>
        <v/>
      </c>
      <c r="K662" s="29">
        <f t="shared" si="154"/>
        <v>0</v>
      </c>
      <c r="L662" s="29">
        <f t="shared" si="155"/>
        <v>0</v>
      </c>
      <c r="M662" s="29">
        <f t="shared" si="156"/>
        <v>0</v>
      </c>
      <c r="N662" s="29">
        <f t="shared" si="157"/>
        <v>0</v>
      </c>
      <c r="O662" s="11" t="e">
        <f t="shared" si="158"/>
        <v>#VALUE!</v>
      </c>
      <c r="P662" s="58" t="str">
        <f t="shared" si="159"/>
        <v/>
      </c>
      <c r="Q662" s="60"/>
      <c r="R662" s="11">
        <f t="shared" si="148"/>
        <v>0</v>
      </c>
      <c r="S662" s="11">
        <f t="shared" si="150"/>
        <v>403.90958333333333</v>
      </c>
    </row>
    <row r="663" spans="2:19">
      <c r="B663" s="56" t="str">
        <f t="shared" si="151"/>
        <v/>
      </c>
      <c r="C663" s="57"/>
      <c r="D663" s="13" t="str">
        <f t="shared" si="152"/>
        <v/>
      </c>
      <c r="E663" s="58" t="str">
        <f t="shared" si="160"/>
        <v/>
      </c>
      <c r="F663" s="59"/>
      <c r="G663" s="58" t="str">
        <f t="shared" si="161"/>
        <v/>
      </c>
      <c r="H663" s="59"/>
      <c r="I663" s="14" t="str">
        <f t="shared" si="149"/>
        <v/>
      </c>
      <c r="J663" s="14" t="str">
        <f t="shared" si="153"/>
        <v/>
      </c>
      <c r="K663" s="29">
        <f t="shared" si="154"/>
        <v>0</v>
      </c>
      <c r="L663" s="29">
        <f t="shared" si="155"/>
        <v>0</v>
      </c>
      <c r="M663" s="29">
        <f t="shared" si="156"/>
        <v>0</v>
      </c>
      <c r="N663" s="29">
        <f t="shared" si="157"/>
        <v>0</v>
      </c>
      <c r="O663" s="11" t="e">
        <f t="shared" si="158"/>
        <v>#VALUE!</v>
      </c>
      <c r="P663" s="58" t="str">
        <f t="shared" si="159"/>
        <v/>
      </c>
      <c r="Q663" s="60"/>
      <c r="R663" s="11">
        <f t="shared" si="148"/>
        <v>0</v>
      </c>
      <c r="S663" s="11">
        <f t="shared" si="150"/>
        <v>403.90958333333333</v>
      </c>
    </row>
    <row r="664" spans="2:19">
      <c r="B664" s="56" t="str">
        <f t="shared" si="151"/>
        <v/>
      </c>
      <c r="C664" s="57"/>
      <c r="D664" s="13" t="str">
        <f t="shared" si="152"/>
        <v/>
      </c>
      <c r="E664" s="58" t="str">
        <f t="shared" si="160"/>
        <v/>
      </c>
      <c r="F664" s="59"/>
      <c r="G664" s="58" t="str">
        <f t="shared" si="161"/>
        <v/>
      </c>
      <c r="H664" s="59"/>
      <c r="I664" s="14" t="str">
        <f t="shared" si="149"/>
        <v/>
      </c>
      <c r="J664" s="14" t="str">
        <f t="shared" si="153"/>
        <v/>
      </c>
      <c r="K664" s="29">
        <f t="shared" si="154"/>
        <v>0</v>
      </c>
      <c r="L664" s="29">
        <f t="shared" si="155"/>
        <v>0</v>
      </c>
      <c r="M664" s="29">
        <f t="shared" si="156"/>
        <v>0</v>
      </c>
      <c r="N664" s="29">
        <f t="shared" si="157"/>
        <v>0</v>
      </c>
      <c r="O664" s="11" t="e">
        <f t="shared" si="158"/>
        <v>#VALUE!</v>
      </c>
      <c r="P664" s="58" t="str">
        <f t="shared" si="159"/>
        <v/>
      </c>
      <c r="Q664" s="60"/>
      <c r="R664" s="11">
        <f t="shared" si="148"/>
        <v>0</v>
      </c>
      <c r="S664" s="11">
        <f t="shared" si="150"/>
        <v>403.90958333333333</v>
      </c>
    </row>
    <row r="665" spans="2:19">
      <c r="B665" s="56" t="str">
        <f t="shared" si="151"/>
        <v/>
      </c>
      <c r="C665" s="57"/>
      <c r="D665" s="13" t="str">
        <f t="shared" si="152"/>
        <v/>
      </c>
      <c r="E665" s="58" t="str">
        <f t="shared" si="160"/>
        <v/>
      </c>
      <c r="F665" s="59"/>
      <c r="G665" s="58" t="str">
        <f t="shared" si="161"/>
        <v/>
      </c>
      <c r="H665" s="59"/>
      <c r="I665" s="14" t="str">
        <f t="shared" si="149"/>
        <v/>
      </c>
      <c r="J665" s="14" t="str">
        <f t="shared" si="153"/>
        <v/>
      </c>
      <c r="K665" s="29">
        <f t="shared" si="154"/>
        <v>0</v>
      </c>
      <c r="L665" s="29">
        <f t="shared" si="155"/>
        <v>0</v>
      </c>
      <c r="M665" s="29">
        <f t="shared" si="156"/>
        <v>0</v>
      </c>
      <c r="N665" s="29">
        <f t="shared" si="157"/>
        <v>0</v>
      </c>
      <c r="O665" s="11" t="e">
        <f t="shared" si="158"/>
        <v>#VALUE!</v>
      </c>
      <c r="P665" s="58" t="str">
        <f t="shared" si="159"/>
        <v/>
      </c>
      <c r="Q665" s="60"/>
      <c r="R665" s="11">
        <f t="shared" si="148"/>
        <v>0</v>
      </c>
      <c r="S665" s="11">
        <f t="shared" si="150"/>
        <v>403.90958333333333</v>
      </c>
    </row>
    <row r="666" spans="2:19">
      <c r="B666" s="56" t="str">
        <f t="shared" si="151"/>
        <v/>
      </c>
      <c r="C666" s="57"/>
      <c r="D666" s="13" t="str">
        <f t="shared" si="152"/>
        <v/>
      </c>
      <c r="E666" s="58" t="str">
        <f t="shared" si="160"/>
        <v/>
      </c>
      <c r="F666" s="59"/>
      <c r="G666" s="58" t="str">
        <f t="shared" si="161"/>
        <v/>
      </c>
      <c r="H666" s="59"/>
      <c r="I666" s="14" t="str">
        <f t="shared" si="149"/>
        <v/>
      </c>
      <c r="J666" s="14" t="str">
        <f t="shared" si="153"/>
        <v/>
      </c>
      <c r="K666" s="29">
        <f t="shared" si="154"/>
        <v>0</v>
      </c>
      <c r="L666" s="29">
        <f t="shared" si="155"/>
        <v>0</v>
      </c>
      <c r="M666" s="29">
        <f t="shared" si="156"/>
        <v>0</v>
      </c>
      <c r="N666" s="29">
        <f t="shared" si="157"/>
        <v>0</v>
      </c>
      <c r="O666" s="11" t="e">
        <f t="shared" si="158"/>
        <v>#VALUE!</v>
      </c>
      <c r="P666" s="58" t="str">
        <f t="shared" si="159"/>
        <v/>
      </c>
      <c r="Q666" s="60"/>
      <c r="R666" s="11">
        <f t="shared" si="148"/>
        <v>0</v>
      </c>
      <c r="S666" s="11">
        <f t="shared" si="150"/>
        <v>403.90958333333333</v>
      </c>
    </row>
    <row r="667" spans="2:19">
      <c r="B667" s="56" t="str">
        <f t="shared" si="151"/>
        <v/>
      </c>
      <c r="C667" s="57"/>
      <c r="D667" s="13" t="str">
        <f t="shared" si="152"/>
        <v/>
      </c>
      <c r="E667" s="58" t="str">
        <f t="shared" si="160"/>
        <v/>
      </c>
      <c r="F667" s="59"/>
      <c r="G667" s="58" t="str">
        <f t="shared" si="161"/>
        <v/>
      </c>
      <c r="H667" s="59"/>
      <c r="I667" s="14" t="str">
        <f t="shared" si="149"/>
        <v/>
      </c>
      <c r="J667" s="14" t="str">
        <f t="shared" si="153"/>
        <v/>
      </c>
      <c r="K667" s="29">
        <f t="shared" si="154"/>
        <v>0</v>
      </c>
      <c r="L667" s="29">
        <f t="shared" si="155"/>
        <v>0</v>
      </c>
      <c r="M667" s="29">
        <f t="shared" si="156"/>
        <v>0</v>
      </c>
      <c r="N667" s="29">
        <f t="shared" si="157"/>
        <v>0</v>
      </c>
      <c r="O667" s="11" t="e">
        <f t="shared" si="158"/>
        <v>#VALUE!</v>
      </c>
      <c r="P667" s="58" t="str">
        <f t="shared" si="159"/>
        <v/>
      </c>
      <c r="Q667" s="60"/>
      <c r="R667" s="11">
        <f t="shared" si="148"/>
        <v>0</v>
      </c>
      <c r="S667" s="11">
        <f t="shared" si="150"/>
        <v>403.90958333333333</v>
      </c>
    </row>
    <row r="668" spans="2:19">
      <c r="B668" s="56" t="str">
        <f t="shared" si="151"/>
        <v/>
      </c>
      <c r="C668" s="57"/>
      <c r="D668" s="13" t="str">
        <f t="shared" si="152"/>
        <v/>
      </c>
      <c r="E668" s="58" t="str">
        <f t="shared" si="160"/>
        <v/>
      </c>
      <c r="F668" s="59"/>
      <c r="G668" s="58" t="str">
        <f t="shared" si="161"/>
        <v/>
      </c>
      <c r="H668" s="59"/>
      <c r="I668" s="14" t="str">
        <f t="shared" si="149"/>
        <v/>
      </c>
      <c r="J668" s="14" t="str">
        <f t="shared" si="153"/>
        <v/>
      </c>
      <c r="K668" s="29">
        <f t="shared" si="154"/>
        <v>0</v>
      </c>
      <c r="L668" s="29">
        <f t="shared" si="155"/>
        <v>0</v>
      </c>
      <c r="M668" s="29">
        <f t="shared" si="156"/>
        <v>0</v>
      </c>
      <c r="N668" s="29">
        <f t="shared" si="157"/>
        <v>0</v>
      </c>
      <c r="O668" s="11" t="e">
        <f t="shared" si="158"/>
        <v>#VALUE!</v>
      </c>
      <c r="P668" s="58" t="str">
        <f t="shared" si="159"/>
        <v/>
      </c>
      <c r="Q668" s="60"/>
      <c r="R668" s="11">
        <f t="shared" si="148"/>
        <v>0</v>
      </c>
      <c r="S668" s="11">
        <f t="shared" si="150"/>
        <v>403.90958333333333</v>
      </c>
    </row>
    <row r="669" spans="2:19">
      <c r="B669" s="56" t="str">
        <f t="shared" si="151"/>
        <v/>
      </c>
      <c r="C669" s="57"/>
      <c r="D669" s="13" t="str">
        <f t="shared" si="152"/>
        <v/>
      </c>
      <c r="E669" s="58" t="str">
        <f t="shared" si="160"/>
        <v/>
      </c>
      <c r="F669" s="59"/>
      <c r="G669" s="58" t="str">
        <f t="shared" si="161"/>
        <v/>
      </c>
      <c r="H669" s="59"/>
      <c r="I669" s="14" t="str">
        <f t="shared" si="149"/>
        <v/>
      </c>
      <c r="J669" s="14" t="str">
        <f t="shared" si="153"/>
        <v/>
      </c>
      <c r="K669" s="29">
        <f t="shared" si="154"/>
        <v>0</v>
      </c>
      <c r="L669" s="29">
        <f t="shared" si="155"/>
        <v>0</v>
      </c>
      <c r="M669" s="29">
        <f t="shared" si="156"/>
        <v>0</v>
      </c>
      <c r="N669" s="29">
        <f t="shared" si="157"/>
        <v>0</v>
      </c>
      <c r="O669" s="11" t="e">
        <f t="shared" si="158"/>
        <v>#VALUE!</v>
      </c>
      <c r="P669" s="58" t="str">
        <f t="shared" si="159"/>
        <v/>
      </c>
      <c r="Q669" s="60"/>
      <c r="R669" s="11">
        <f t="shared" si="148"/>
        <v>0</v>
      </c>
      <c r="S669" s="11">
        <f t="shared" si="150"/>
        <v>403.90958333333333</v>
      </c>
    </row>
    <row r="670" spans="2:19">
      <c r="B670" s="56" t="str">
        <f t="shared" si="151"/>
        <v/>
      </c>
      <c r="C670" s="57"/>
      <c r="D670" s="13" t="str">
        <f t="shared" si="152"/>
        <v/>
      </c>
      <c r="E670" s="58" t="str">
        <f t="shared" si="160"/>
        <v/>
      </c>
      <c r="F670" s="59"/>
      <c r="G670" s="58" t="str">
        <f t="shared" si="161"/>
        <v/>
      </c>
      <c r="H670" s="59"/>
      <c r="I670" s="14" t="str">
        <f t="shared" si="149"/>
        <v/>
      </c>
      <c r="J670" s="14" t="str">
        <f t="shared" si="153"/>
        <v/>
      </c>
      <c r="K670" s="29">
        <f t="shared" si="154"/>
        <v>0</v>
      </c>
      <c r="L670" s="29">
        <f t="shared" si="155"/>
        <v>0</v>
      </c>
      <c r="M670" s="29">
        <f t="shared" si="156"/>
        <v>0</v>
      </c>
      <c r="N670" s="29">
        <f t="shared" si="157"/>
        <v>0</v>
      </c>
      <c r="O670" s="11" t="e">
        <f t="shared" si="158"/>
        <v>#VALUE!</v>
      </c>
      <c r="P670" s="58" t="str">
        <f t="shared" si="159"/>
        <v/>
      </c>
      <c r="Q670" s="60"/>
      <c r="R670" s="11">
        <f t="shared" si="148"/>
        <v>0</v>
      </c>
      <c r="S670" s="11">
        <f t="shared" si="150"/>
        <v>403.90958333333333</v>
      </c>
    </row>
    <row r="671" spans="2:19">
      <c r="B671" s="56" t="str">
        <f t="shared" si="151"/>
        <v/>
      </c>
      <c r="C671" s="57"/>
      <c r="D671" s="13" t="str">
        <f t="shared" si="152"/>
        <v/>
      </c>
      <c r="E671" s="58" t="str">
        <f t="shared" si="160"/>
        <v/>
      </c>
      <c r="F671" s="59"/>
      <c r="G671" s="58" t="str">
        <f t="shared" si="161"/>
        <v/>
      </c>
      <c r="H671" s="59"/>
      <c r="I671" s="14" t="str">
        <f t="shared" si="149"/>
        <v/>
      </c>
      <c r="J671" s="14" t="str">
        <f t="shared" si="153"/>
        <v/>
      </c>
      <c r="K671" s="29">
        <f t="shared" si="154"/>
        <v>0</v>
      </c>
      <c r="L671" s="29">
        <f t="shared" si="155"/>
        <v>0</v>
      </c>
      <c r="M671" s="29">
        <f t="shared" si="156"/>
        <v>0</v>
      </c>
      <c r="N671" s="29">
        <f t="shared" si="157"/>
        <v>0</v>
      </c>
      <c r="O671" s="11" t="e">
        <f t="shared" si="158"/>
        <v>#VALUE!</v>
      </c>
      <c r="P671" s="58" t="str">
        <f t="shared" si="159"/>
        <v/>
      </c>
      <c r="Q671" s="60"/>
      <c r="R671" s="11">
        <f t="shared" si="148"/>
        <v>0</v>
      </c>
      <c r="S671" s="11">
        <f t="shared" si="150"/>
        <v>403.90958333333333</v>
      </c>
    </row>
    <row r="672" spans="2:19">
      <c r="B672" s="56" t="str">
        <f t="shared" si="151"/>
        <v/>
      </c>
      <c r="C672" s="57"/>
      <c r="D672" s="13" t="str">
        <f t="shared" si="152"/>
        <v/>
      </c>
      <c r="E672" s="58" t="str">
        <f t="shared" si="160"/>
        <v/>
      </c>
      <c r="F672" s="59"/>
      <c r="G672" s="58" t="str">
        <f t="shared" si="161"/>
        <v/>
      </c>
      <c r="H672" s="59"/>
      <c r="I672" s="14" t="str">
        <f t="shared" si="149"/>
        <v/>
      </c>
      <c r="J672" s="14" t="str">
        <f t="shared" si="153"/>
        <v/>
      </c>
      <c r="K672" s="29">
        <f t="shared" si="154"/>
        <v>0</v>
      </c>
      <c r="L672" s="29">
        <f t="shared" si="155"/>
        <v>0</v>
      </c>
      <c r="M672" s="29">
        <f t="shared" si="156"/>
        <v>0</v>
      </c>
      <c r="N672" s="29">
        <f t="shared" si="157"/>
        <v>0</v>
      </c>
      <c r="O672" s="11" t="e">
        <f t="shared" si="158"/>
        <v>#VALUE!</v>
      </c>
      <c r="P672" s="58" t="str">
        <f t="shared" si="159"/>
        <v/>
      </c>
      <c r="Q672" s="60"/>
      <c r="R672" s="11">
        <f t="shared" si="148"/>
        <v>0</v>
      </c>
      <c r="S672" s="11">
        <f t="shared" si="150"/>
        <v>403.90958333333333</v>
      </c>
    </row>
    <row r="673" spans="2:19">
      <c r="B673" s="56" t="str">
        <f t="shared" si="151"/>
        <v/>
      </c>
      <c r="C673" s="57"/>
      <c r="D673" s="13" t="str">
        <f t="shared" si="152"/>
        <v/>
      </c>
      <c r="E673" s="58" t="str">
        <f t="shared" si="160"/>
        <v/>
      </c>
      <c r="F673" s="59"/>
      <c r="G673" s="58" t="str">
        <f t="shared" si="161"/>
        <v/>
      </c>
      <c r="H673" s="59"/>
      <c r="I673" s="14" t="str">
        <f t="shared" si="149"/>
        <v/>
      </c>
      <c r="J673" s="14" t="str">
        <f t="shared" si="153"/>
        <v/>
      </c>
      <c r="K673" s="29">
        <f t="shared" si="154"/>
        <v>0</v>
      </c>
      <c r="L673" s="29">
        <f t="shared" si="155"/>
        <v>0</v>
      </c>
      <c r="M673" s="29">
        <f t="shared" si="156"/>
        <v>0</v>
      </c>
      <c r="N673" s="29">
        <f t="shared" si="157"/>
        <v>0</v>
      </c>
      <c r="O673" s="11" t="e">
        <f t="shared" si="158"/>
        <v>#VALUE!</v>
      </c>
      <c r="P673" s="58" t="str">
        <f t="shared" si="159"/>
        <v/>
      </c>
      <c r="Q673" s="60"/>
      <c r="R673" s="11">
        <f t="shared" si="148"/>
        <v>0</v>
      </c>
      <c r="S673" s="11">
        <f t="shared" si="150"/>
        <v>403.90958333333333</v>
      </c>
    </row>
    <row r="674" spans="2:19">
      <c r="B674" s="56" t="str">
        <f t="shared" si="151"/>
        <v/>
      </c>
      <c r="C674" s="57"/>
      <c r="D674" s="13" t="str">
        <f t="shared" si="152"/>
        <v/>
      </c>
      <c r="E674" s="58" t="str">
        <f t="shared" si="160"/>
        <v/>
      </c>
      <c r="F674" s="59"/>
      <c r="G674" s="58" t="str">
        <f t="shared" si="161"/>
        <v/>
      </c>
      <c r="H674" s="59"/>
      <c r="I674" s="14" t="str">
        <f t="shared" si="149"/>
        <v/>
      </c>
      <c r="J674" s="14" t="str">
        <f t="shared" si="153"/>
        <v/>
      </c>
      <c r="K674" s="29">
        <f t="shared" si="154"/>
        <v>0</v>
      </c>
      <c r="L674" s="29">
        <f t="shared" si="155"/>
        <v>0</v>
      </c>
      <c r="M674" s="29">
        <f t="shared" si="156"/>
        <v>0</v>
      </c>
      <c r="N674" s="29">
        <f t="shared" si="157"/>
        <v>0</v>
      </c>
      <c r="O674" s="11" t="e">
        <f t="shared" si="158"/>
        <v>#VALUE!</v>
      </c>
      <c r="P674" s="58" t="str">
        <f t="shared" si="159"/>
        <v/>
      </c>
      <c r="Q674" s="60"/>
      <c r="R674" s="11">
        <f t="shared" si="148"/>
        <v>0</v>
      </c>
      <c r="S674" s="11">
        <f t="shared" si="150"/>
        <v>403.90958333333333</v>
      </c>
    </row>
    <row r="675" spans="2:19">
      <c r="B675" s="56" t="str">
        <f t="shared" si="151"/>
        <v/>
      </c>
      <c r="C675" s="57"/>
      <c r="D675" s="13" t="str">
        <f t="shared" si="152"/>
        <v/>
      </c>
      <c r="E675" s="58" t="str">
        <f t="shared" si="160"/>
        <v/>
      </c>
      <c r="F675" s="59"/>
      <c r="G675" s="58" t="str">
        <f t="shared" si="161"/>
        <v/>
      </c>
      <c r="H675" s="59"/>
      <c r="I675" s="14" t="str">
        <f t="shared" si="149"/>
        <v/>
      </c>
      <c r="J675" s="14" t="str">
        <f t="shared" si="153"/>
        <v/>
      </c>
      <c r="K675" s="29">
        <f t="shared" si="154"/>
        <v>0</v>
      </c>
      <c r="L675" s="29">
        <f t="shared" si="155"/>
        <v>0</v>
      </c>
      <c r="M675" s="29">
        <f t="shared" si="156"/>
        <v>0</v>
      </c>
      <c r="N675" s="29">
        <f t="shared" si="157"/>
        <v>0</v>
      </c>
      <c r="O675" s="11" t="e">
        <f t="shared" si="158"/>
        <v>#VALUE!</v>
      </c>
      <c r="P675" s="58" t="str">
        <f t="shared" si="159"/>
        <v/>
      </c>
      <c r="Q675" s="60"/>
      <c r="R675" s="11">
        <f t="shared" si="148"/>
        <v>0</v>
      </c>
      <c r="S675" s="11">
        <f t="shared" si="150"/>
        <v>403.90958333333333</v>
      </c>
    </row>
    <row r="676" spans="2:19">
      <c r="B676" s="56" t="str">
        <f t="shared" si="151"/>
        <v/>
      </c>
      <c r="C676" s="57"/>
      <c r="D676" s="13" t="str">
        <f t="shared" si="152"/>
        <v/>
      </c>
      <c r="E676" s="58" t="str">
        <f t="shared" si="160"/>
        <v/>
      </c>
      <c r="F676" s="59"/>
      <c r="G676" s="58" t="str">
        <f t="shared" si="161"/>
        <v/>
      </c>
      <c r="H676" s="59"/>
      <c r="I676" s="14" t="str">
        <f t="shared" si="149"/>
        <v/>
      </c>
      <c r="J676" s="14" t="str">
        <f t="shared" si="153"/>
        <v/>
      </c>
      <c r="K676" s="29">
        <f t="shared" si="154"/>
        <v>0</v>
      </c>
      <c r="L676" s="29">
        <f t="shared" si="155"/>
        <v>0</v>
      </c>
      <c r="M676" s="29">
        <f t="shared" si="156"/>
        <v>0</v>
      </c>
      <c r="N676" s="29">
        <f t="shared" si="157"/>
        <v>0</v>
      </c>
      <c r="O676" s="11" t="e">
        <f t="shared" si="158"/>
        <v>#VALUE!</v>
      </c>
      <c r="P676" s="58" t="str">
        <f t="shared" si="159"/>
        <v/>
      </c>
      <c r="Q676" s="60"/>
      <c r="R676" s="11">
        <f t="shared" si="148"/>
        <v>0</v>
      </c>
      <c r="S676" s="11">
        <f t="shared" si="150"/>
        <v>403.90958333333333</v>
      </c>
    </row>
    <row r="677" spans="2:19">
      <c r="B677" s="56" t="str">
        <f t="shared" si="151"/>
        <v/>
      </c>
      <c r="C677" s="57"/>
      <c r="D677" s="13" t="str">
        <f t="shared" si="152"/>
        <v/>
      </c>
      <c r="E677" s="58" t="str">
        <f t="shared" si="160"/>
        <v/>
      </c>
      <c r="F677" s="59"/>
      <c r="G677" s="58" t="str">
        <f t="shared" si="161"/>
        <v/>
      </c>
      <c r="H677" s="59"/>
      <c r="I677" s="14" t="str">
        <f t="shared" si="149"/>
        <v/>
      </c>
      <c r="J677" s="14" t="str">
        <f t="shared" si="153"/>
        <v/>
      </c>
      <c r="K677" s="29">
        <f t="shared" si="154"/>
        <v>0</v>
      </c>
      <c r="L677" s="29">
        <f t="shared" si="155"/>
        <v>0</v>
      </c>
      <c r="M677" s="29">
        <f t="shared" si="156"/>
        <v>0</v>
      </c>
      <c r="N677" s="29">
        <f t="shared" si="157"/>
        <v>0</v>
      </c>
      <c r="O677" s="11" t="e">
        <f t="shared" si="158"/>
        <v>#VALUE!</v>
      </c>
      <c r="P677" s="58" t="str">
        <f t="shared" si="159"/>
        <v/>
      </c>
      <c r="Q677" s="60"/>
      <c r="R677" s="11">
        <f t="shared" si="148"/>
        <v>0</v>
      </c>
      <c r="S677" s="11">
        <f t="shared" si="150"/>
        <v>403.90958333333333</v>
      </c>
    </row>
    <row r="678" spans="2:19">
      <c r="B678" s="56" t="str">
        <f t="shared" si="151"/>
        <v/>
      </c>
      <c r="C678" s="57"/>
      <c r="D678" s="13" t="str">
        <f t="shared" si="152"/>
        <v/>
      </c>
      <c r="E678" s="58" t="str">
        <f t="shared" si="160"/>
        <v/>
      </c>
      <c r="F678" s="59"/>
      <c r="G678" s="58" t="str">
        <f t="shared" si="161"/>
        <v/>
      </c>
      <c r="H678" s="59"/>
      <c r="I678" s="14" t="str">
        <f t="shared" si="149"/>
        <v/>
      </c>
      <c r="J678" s="14" t="str">
        <f t="shared" si="153"/>
        <v/>
      </c>
      <c r="K678" s="29">
        <f t="shared" si="154"/>
        <v>0</v>
      </c>
      <c r="L678" s="29">
        <f t="shared" si="155"/>
        <v>0</v>
      </c>
      <c r="M678" s="29">
        <f t="shared" si="156"/>
        <v>0</v>
      </c>
      <c r="N678" s="29">
        <f t="shared" si="157"/>
        <v>0</v>
      </c>
      <c r="O678" s="11" t="e">
        <f t="shared" si="158"/>
        <v>#VALUE!</v>
      </c>
      <c r="P678" s="58" t="str">
        <f t="shared" si="159"/>
        <v/>
      </c>
      <c r="Q678" s="60"/>
      <c r="R678" s="11">
        <f t="shared" si="148"/>
        <v>0</v>
      </c>
      <c r="S678" s="11">
        <f t="shared" si="150"/>
        <v>403.90958333333333</v>
      </c>
    </row>
    <row r="679" spans="2:19">
      <c r="B679" s="56" t="str">
        <f t="shared" si="151"/>
        <v/>
      </c>
      <c r="C679" s="57"/>
      <c r="D679" s="13" t="str">
        <f t="shared" si="152"/>
        <v/>
      </c>
      <c r="E679" s="58" t="str">
        <f t="shared" si="160"/>
        <v/>
      </c>
      <c r="F679" s="59"/>
      <c r="G679" s="58" t="str">
        <f t="shared" si="161"/>
        <v/>
      </c>
      <c r="H679" s="59"/>
      <c r="I679" s="14" t="str">
        <f t="shared" si="149"/>
        <v/>
      </c>
      <c r="J679" s="14" t="str">
        <f t="shared" si="153"/>
        <v/>
      </c>
      <c r="K679" s="29">
        <f t="shared" si="154"/>
        <v>0</v>
      </c>
      <c r="L679" s="29">
        <f t="shared" si="155"/>
        <v>0</v>
      </c>
      <c r="M679" s="29">
        <f t="shared" si="156"/>
        <v>0</v>
      </c>
      <c r="N679" s="29">
        <f t="shared" si="157"/>
        <v>0</v>
      </c>
      <c r="O679" s="11" t="e">
        <f t="shared" si="158"/>
        <v>#VALUE!</v>
      </c>
      <c r="P679" s="58" t="str">
        <f t="shared" si="159"/>
        <v/>
      </c>
      <c r="Q679" s="60"/>
      <c r="R679" s="11">
        <f t="shared" si="148"/>
        <v>0</v>
      </c>
      <c r="S679" s="11">
        <f t="shared" si="150"/>
        <v>403.90958333333333</v>
      </c>
    </row>
    <row r="680" spans="2:19">
      <c r="B680" s="56" t="str">
        <f t="shared" si="151"/>
        <v/>
      </c>
      <c r="C680" s="57"/>
      <c r="D680" s="13" t="str">
        <f t="shared" si="152"/>
        <v/>
      </c>
      <c r="E680" s="58" t="str">
        <f t="shared" si="160"/>
        <v/>
      </c>
      <c r="F680" s="59"/>
      <c r="G680" s="58" t="str">
        <f t="shared" si="161"/>
        <v/>
      </c>
      <c r="H680" s="59"/>
      <c r="I680" s="14" t="str">
        <f t="shared" si="149"/>
        <v/>
      </c>
      <c r="J680" s="14" t="str">
        <f t="shared" si="153"/>
        <v/>
      </c>
      <c r="K680" s="29">
        <f t="shared" si="154"/>
        <v>0</v>
      </c>
      <c r="L680" s="29">
        <f t="shared" si="155"/>
        <v>0</v>
      </c>
      <c r="M680" s="29">
        <f t="shared" si="156"/>
        <v>0</v>
      </c>
      <c r="N680" s="29">
        <f t="shared" si="157"/>
        <v>0</v>
      </c>
      <c r="O680" s="11" t="e">
        <f t="shared" si="158"/>
        <v>#VALUE!</v>
      </c>
      <c r="P680" s="58" t="str">
        <f t="shared" si="159"/>
        <v/>
      </c>
      <c r="Q680" s="60"/>
      <c r="R680" s="11">
        <f t="shared" si="148"/>
        <v>0</v>
      </c>
      <c r="S680" s="11">
        <f t="shared" si="150"/>
        <v>403.90958333333333</v>
      </c>
    </row>
    <row r="681" spans="2:19">
      <c r="B681" s="56" t="str">
        <f t="shared" si="151"/>
        <v/>
      </c>
      <c r="C681" s="57"/>
      <c r="D681" s="13" t="str">
        <f t="shared" si="152"/>
        <v/>
      </c>
      <c r="E681" s="58" t="str">
        <f t="shared" si="160"/>
        <v/>
      </c>
      <c r="F681" s="59"/>
      <c r="G681" s="58" t="str">
        <f t="shared" si="161"/>
        <v/>
      </c>
      <c r="H681" s="59"/>
      <c r="I681" s="14" t="str">
        <f t="shared" si="149"/>
        <v/>
      </c>
      <c r="J681" s="14" t="str">
        <f t="shared" si="153"/>
        <v/>
      </c>
      <c r="K681" s="29">
        <f t="shared" si="154"/>
        <v>0</v>
      </c>
      <c r="L681" s="29">
        <f t="shared" si="155"/>
        <v>0</v>
      </c>
      <c r="M681" s="29">
        <f t="shared" si="156"/>
        <v>0</v>
      </c>
      <c r="N681" s="29">
        <f t="shared" si="157"/>
        <v>0</v>
      </c>
      <c r="O681" s="11" t="e">
        <f t="shared" si="158"/>
        <v>#VALUE!</v>
      </c>
      <c r="P681" s="58" t="str">
        <f t="shared" si="159"/>
        <v/>
      </c>
      <c r="Q681" s="60"/>
      <c r="R681" s="11">
        <f t="shared" si="148"/>
        <v>0</v>
      </c>
      <c r="S681" s="11">
        <f t="shared" si="150"/>
        <v>403.90958333333333</v>
      </c>
    </row>
    <row r="682" spans="2:19">
      <c r="B682" s="56" t="str">
        <f t="shared" si="151"/>
        <v/>
      </c>
      <c r="C682" s="57"/>
      <c r="D682" s="13" t="str">
        <f t="shared" si="152"/>
        <v/>
      </c>
      <c r="E682" s="58" t="str">
        <f t="shared" si="160"/>
        <v/>
      </c>
      <c r="F682" s="59"/>
      <c r="G682" s="58" t="str">
        <f t="shared" si="161"/>
        <v/>
      </c>
      <c r="H682" s="59"/>
      <c r="I682" s="14" t="str">
        <f t="shared" si="149"/>
        <v/>
      </c>
      <c r="J682" s="14" t="str">
        <f t="shared" si="153"/>
        <v/>
      </c>
      <c r="K682" s="29">
        <f t="shared" si="154"/>
        <v>0</v>
      </c>
      <c r="L682" s="29">
        <f t="shared" si="155"/>
        <v>0</v>
      </c>
      <c r="M682" s="29">
        <f t="shared" si="156"/>
        <v>0</v>
      </c>
      <c r="N682" s="29">
        <f t="shared" si="157"/>
        <v>0</v>
      </c>
      <c r="O682" s="11" t="e">
        <f t="shared" si="158"/>
        <v>#VALUE!</v>
      </c>
      <c r="P682" s="58" t="str">
        <f t="shared" si="159"/>
        <v/>
      </c>
      <c r="Q682" s="60"/>
      <c r="R682" s="11">
        <f t="shared" si="148"/>
        <v>0</v>
      </c>
      <c r="S682" s="11">
        <f t="shared" si="150"/>
        <v>403.90958333333333</v>
      </c>
    </row>
    <row r="683" spans="2:19">
      <c r="B683" s="56" t="str">
        <f t="shared" si="151"/>
        <v/>
      </c>
      <c r="C683" s="57"/>
      <c r="D683" s="13" t="str">
        <f t="shared" si="152"/>
        <v/>
      </c>
      <c r="E683" s="58" t="str">
        <f t="shared" si="160"/>
        <v/>
      </c>
      <c r="F683" s="59"/>
      <c r="G683" s="58" t="str">
        <f t="shared" si="161"/>
        <v/>
      </c>
      <c r="H683" s="59"/>
      <c r="I683" s="14" t="str">
        <f t="shared" si="149"/>
        <v/>
      </c>
      <c r="J683" s="14" t="str">
        <f t="shared" si="153"/>
        <v/>
      </c>
      <c r="K683" s="29">
        <f t="shared" si="154"/>
        <v>0</v>
      </c>
      <c r="L683" s="29">
        <f t="shared" si="155"/>
        <v>0</v>
      </c>
      <c r="M683" s="29">
        <f t="shared" si="156"/>
        <v>0</v>
      </c>
      <c r="N683" s="29">
        <f t="shared" si="157"/>
        <v>0</v>
      </c>
      <c r="O683" s="11" t="e">
        <f t="shared" si="158"/>
        <v>#VALUE!</v>
      </c>
      <c r="P683" s="58" t="str">
        <f t="shared" si="159"/>
        <v/>
      </c>
      <c r="Q683" s="60"/>
      <c r="R683" s="11">
        <f t="shared" si="148"/>
        <v>0</v>
      </c>
      <c r="S683" s="11">
        <f t="shared" si="150"/>
        <v>403.90958333333333</v>
      </c>
    </row>
    <row r="684" spans="2:19">
      <c r="B684" s="56" t="str">
        <f t="shared" si="151"/>
        <v/>
      </c>
      <c r="C684" s="57"/>
      <c r="D684" s="13" t="str">
        <f t="shared" si="152"/>
        <v/>
      </c>
      <c r="E684" s="58" t="str">
        <f t="shared" si="160"/>
        <v/>
      </c>
      <c r="F684" s="59"/>
      <c r="G684" s="58" t="str">
        <f t="shared" si="161"/>
        <v/>
      </c>
      <c r="H684" s="59"/>
      <c r="I684" s="14" t="str">
        <f t="shared" si="149"/>
        <v/>
      </c>
      <c r="J684" s="14" t="str">
        <f t="shared" si="153"/>
        <v/>
      </c>
      <c r="K684" s="29">
        <f t="shared" si="154"/>
        <v>0</v>
      </c>
      <c r="L684" s="29">
        <f t="shared" si="155"/>
        <v>0</v>
      </c>
      <c r="M684" s="29">
        <f t="shared" si="156"/>
        <v>0</v>
      </c>
      <c r="N684" s="29">
        <f t="shared" si="157"/>
        <v>0</v>
      </c>
      <c r="O684" s="11" t="e">
        <f t="shared" si="158"/>
        <v>#VALUE!</v>
      </c>
      <c r="P684" s="58" t="str">
        <f t="shared" si="159"/>
        <v/>
      </c>
      <c r="Q684" s="60"/>
      <c r="R684" s="11">
        <f t="shared" si="148"/>
        <v>0</v>
      </c>
      <c r="S684" s="11">
        <f t="shared" si="150"/>
        <v>403.90958333333333</v>
      </c>
    </row>
    <row r="685" spans="2:19">
      <c r="B685" s="56" t="str">
        <f t="shared" si="151"/>
        <v/>
      </c>
      <c r="C685" s="57"/>
      <c r="D685" s="13" t="str">
        <f t="shared" si="152"/>
        <v/>
      </c>
      <c r="E685" s="58" t="str">
        <f t="shared" si="160"/>
        <v/>
      </c>
      <c r="F685" s="59"/>
      <c r="G685" s="58" t="str">
        <f t="shared" si="161"/>
        <v/>
      </c>
      <c r="H685" s="59"/>
      <c r="I685" s="14" t="str">
        <f t="shared" si="149"/>
        <v/>
      </c>
      <c r="J685" s="14" t="str">
        <f t="shared" si="153"/>
        <v/>
      </c>
      <c r="K685" s="29">
        <f t="shared" si="154"/>
        <v>0</v>
      </c>
      <c r="L685" s="29">
        <f t="shared" si="155"/>
        <v>0</v>
      </c>
      <c r="M685" s="29">
        <f t="shared" si="156"/>
        <v>0</v>
      </c>
      <c r="N685" s="29">
        <f t="shared" si="157"/>
        <v>0</v>
      </c>
      <c r="O685" s="11" t="e">
        <f t="shared" si="158"/>
        <v>#VALUE!</v>
      </c>
      <c r="P685" s="58" t="str">
        <f t="shared" si="159"/>
        <v/>
      </c>
      <c r="Q685" s="60"/>
      <c r="R685" s="11">
        <f t="shared" si="148"/>
        <v>0</v>
      </c>
      <c r="S685" s="11">
        <f t="shared" si="150"/>
        <v>403.90958333333333</v>
      </c>
    </row>
    <row r="686" spans="2:19">
      <c r="B686" s="56" t="str">
        <f t="shared" si="151"/>
        <v/>
      </c>
      <c r="C686" s="57"/>
      <c r="D686" s="13" t="str">
        <f t="shared" si="152"/>
        <v/>
      </c>
      <c r="E686" s="58" t="str">
        <f t="shared" si="160"/>
        <v/>
      </c>
      <c r="F686" s="59"/>
      <c r="G686" s="58" t="str">
        <f t="shared" si="161"/>
        <v/>
      </c>
      <c r="H686" s="59"/>
      <c r="I686" s="14" t="str">
        <f t="shared" si="149"/>
        <v/>
      </c>
      <c r="J686" s="14" t="str">
        <f t="shared" si="153"/>
        <v/>
      </c>
      <c r="K686" s="29">
        <f t="shared" si="154"/>
        <v>0</v>
      </c>
      <c r="L686" s="29">
        <f t="shared" si="155"/>
        <v>0</v>
      </c>
      <c r="M686" s="29">
        <f t="shared" si="156"/>
        <v>0</v>
      </c>
      <c r="N686" s="29">
        <f t="shared" si="157"/>
        <v>0</v>
      </c>
      <c r="O686" s="11" t="e">
        <f t="shared" si="158"/>
        <v>#VALUE!</v>
      </c>
      <c r="P686" s="58" t="str">
        <f t="shared" si="159"/>
        <v/>
      </c>
      <c r="Q686" s="60"/>
      <c r="R686" s="11">
        <f t="shared" si="148"/>
        <v>0</v>
      </c>
      <c r="S686" s="11">
        <f t="shared" si="150"/>
        <v>403.90958333333333</v>
      </c>
    </row>
    <row r="687" spans="2:19">
      <c r="B687" s="56" t="str">
        <f t="shared" si="151"/>
        <v/>
      </c>
      <c r="C687" s="57"/>
      <c r="D687" s="13" t="str">
        <f t="shared" si="152"/>
        <v/>
      </c>
      <c r="E687" s="58" t="str">
        <f t="shared" si="160"/>
        <v/>
      </c>
      <c r="F687" s="59"/>
      <c r="G687" s="58" t="str">
        <f t="shared" si="161"/>
        <v/>
      </c>
      <c r="H687" s="59"/>
      <c r="I687" s="14" t="str">
        <f t="shared" si="149"/>
        <v/>
      </c>
      <c r="J687" s="14" t="str">
        <f t="shared" si="153"/>
        <v/>
      </c>
      <c r="K687" s="29">
        <f t="shared" si="154"/>
        <v>0</v>
      </c>
      <c r="L687" s="29">
        <f t="shared" si="155"/>
        <v>0</v>
      </c>
      <c r="M687" s="29">
        <f t="shared" si="156"/>
        <v>0</v>
      </c>
      <c r="N687" s="29">
        <f t="shared" si="157"/>
        <v>0</v>
      </c>
      <c r="O687" s="11" t="e">
        <f t="shared" si="158"/>
        <v>#VALUE!</v>
      </c>
      <c r="P687" s="58" t="str">
        <f t="shared" si="159"/>
        <v/>
      </c>
      <c r="Q687" s="60"/>
      <c r="R687" s="11">
        <f t="shared" si="148"/>
        <v>0</v>
      </c>
      <c r="S687" s="11">
        <f t="shared" si="150"/>
        <v>403.90958333333333</v>
      </c>
    </row>
    <row r="688" spans="2:19">
      <c r="B688" s="56" t="str">
        <f t="shared" si="151"/>
        <v/>
      </c>
      <c r="C688" s="57"/>
      <c r="D688" s="13" t="str">
        <f t="shared" si="152"/>
        <v/>
      </c>
      <c r="E688" s="58" t="str">
        <f t="shared" si="160"/>
        <v/>
      </c>
      <c r="F688" s="59"/>
      <c r="G688" s="58" t="str">
        <f t="shared" si="161"/>
        <v/>
      </c>
      <c r="H688" s="59"/>
      <c r="I688" s="14" t="str">
        <f t="shared" si="149"/>
        <v/>
      </c>
      <c r="J688" s="14" t="str">
        <f t="shared" si="153"/>
        <v/>
      </c>
      <c r="K688" s="29">
        <f t="shared" si="154"/>
        <v>0</v>
      </c>
      <c r="L688" s="29">
        <f t="shared" si="155"/>
        <v>0</v>
      </c>
      <c r="M688" s="29">
        <f t="shared" si="156"/>
        <v>0</v>
      </c>
      <c r="N688" s="29">
        <f t="shared" si="157"/>
        <v>0</v>
      </c>
      <c r="O688" s="11" t="e">
        <f t="shared" si="158"/>
        <v>#VALUE!</v>
      </c>
      <c r="P688" s="58" t="str">
        <f t="shared" si="159"/>
        <v/>
      </c>
      <c r="Q688" s="60"/>
      <c r="R688" s="11">
        <f t="shared" si="148"/>
        <v>0</v>
      </c>
      <c r="S688" s="11">
        <f t="shared" si="150"/>
        <v>403.90958333333333</v>
      </c>
    </row>
    <row r="689" spans="2:19">
      <c r="B689" s="56" t="str">
        <f t="shared" si="151"/>
        <v/>
      </c>
      <c r="C689" s="57"/>
      <c r="D689" s="13" t="str">
        <f t="shared" si="152"/>
        <v/>
      </c>
      <c r="E689" s="58" t="str">
        <f t="shared" si="160"/>
        <v/>
      </c>
      <c r="F689" s="59"/>
      <c r="G689" s="58" t="str">
        <f t="shared" si="161"/>
        <v/>
      </c>
      <c r="H689" s="59"/>
      <c r="I689" s="14" t="str">
        <f t="shared" si="149"/>
        <v/>
      </c>
      <c r="J689" s="14" t="str">
        <f t="shared" si="153"/>
        <v/>
      </c>
      <c r="K689" s="29">
        <f t="shared" si="154"/>
        <v>0</v>
      </c>
      <c r="L689" s="29">
        <f t="shared" si="155"/>
        <v>0</v>
      </c>
      <c r="M689" s="29">
        <f t="shared" si="156"/>
        <v>0</v>
      </c>
      <c r="N689" s="29">
        <f t="shared" si="157"/>
        <v>0</v>
      </c>
      <c r="O689" s="11" t="e">
        <f t="shared" si="158"/>
        <v>#VALUE!</v>
      </c>
      <c r="P689" s="58" t="str">
        <f t="shared" si="159"/>
        <v/>
      </c>
      <c r="Q689" s="60"/>
      <c r="R689" s="11">
        <f t="shared" si="148"/>
        <v>0</v>
      </c>
      <c r="S689" s="11">
        <f t="shared" si="150"/>
        <v>403.90958333333333</v>
      </c>
    </row>
    <row r="690" spans="2:19">
      <c r="B690" s="56" t="str">
        <f t="shared" si="151"/>
        <v/>
      </c>
      <c r="C690" s="57"/>
      <c r="D690" s="13" t="str">
        <f t="shared" si="152"/>
        <v/>
      </c>
      <c r="E690" s="58" t="str">
        <f t="shared" si="160"/>
        <v/>
      </c>
      <c r="F690" s="59"/>
      <c r="G690" s="58" t="str">
        <f t="shared" si="161"/>
        <v/>
      </c>
      <c r="H690" s="59"/>
      <c r="I690" s="14" t="str">
        <f t="shared" si="149"/>
        <v/>
      </c>
      <c r="J690" s="14" t="str">
        <f t="shared" si="153"/>
        <v/>
      </c>
      <c r="K690" s="29">
        <f t="shared" si="154"/>
        <v>0</v>
      </c>
      <c r="L690" s="29">
        <f t="shared" si="155"/>
        <v>0</v>
      </c>
      <c r="M690" s="29">
        <f t="shared" si="156"/>
        <v>0</v>
      </c>
      <c r="N690" s="29">
        <f t="shared" si="157"/>
        <v>0</v>
      </c>
      <c r="O690" s="11" t="e">
        <f t="shared" si="158"/>
        <v>#VALUE!</v>
      </c>
      <c r="P690" s="58" t="str">
        <f t="shared" si="159"/>
        <v/>
      </c>
      <c r="Q690" s="60"/>
      <c r="R690" s="11">
        <f t="shared" si="148"/>
        <v>0</v>
      </c>
      <c r="S690" s="11">
        <f t="shared" si="150"/>
        <v>403.90958333333333</v>
      </c>
    </row>
    <row r="691" spans="2:19">
      <c r="B691" s="56" t="str">
        <f t="shared" si="151"/>
        <v/>
      </c>
      <c r="C691" s="57"/>
      <c r="D691" s="13" t="str">
        <f t="shared" si="152"/>
        <v/>
      </c>
      <c r="E691" s="58" t="str">
        <f t="shared" si="160"/>
        <v/>
      </c>
      <c r="F691" s="59"/>
      <c r="G691" s="58" t="str">
        <f t="shared" si="161"/>
        <v/>
      </c>
      <c r="H691" s="59"/>
      <c r="I691" s="14" t="str">
        <f t="shared" si="149"/>
        <v/>
      </c>
      <c r="J691" s="14" t="str">
        <f t="shared" si="153"/>
        <v/>
      </c>
      <c r="K691" s="29">
        <f t="shared" si="154"/>
        <v>0</v>
      </c>
      <c r="L691" s="29">
        <f t="shared" si="155"/>
        <v>0</v>
      </c>
      <c r="M691" s="29">
        <f t="shared" si="156"/>
        <v>0</v>
      </c>
      <c r="N691" s="29">
        <f t="shared" si="157"/>
        <v>0</v>
      </c>
      <c r="O691" s="11" t="e">
        <f t="shared" si="158"/>
        <v>#VALUE!</v>
      </c>
      <c r="P691" s="58" t="str">
        <f t="shared" si="159"/>
        <v/>
      </c>
      <c r="Q691" s="60"/>
      <c r="R691" s="11">
        <f t="shared" si="148"/>
        <v>0</v>
      </c>
      <c r="S691" s="11">
        <f t="shared" si="150"/>
        <v>403.90958333333333</v>
      </c>
    </row>
    <row r="692" spans="2:19">
      <c r="B692" s="56" t="str">
        <f t="shared" si="151"/>
        <v/>
      </c>
      <c r="C692" s="57"/>
      <c r="D692" s="13" t="str">
        <f t="shared" si="152"/>
        <v/>
      </c>
      <c r="E692" s="58" t="str">
        <f t="shared" si="160"/>
        <v/>
      </c>
      <c r="F692" s="59"/>
      <c r="G692" s="58" t="str">
        <f t="shared" si="161"/>
        <v/>
      </c>
      <c r="H692" s="59"/>
      <c r="I692" s="14" t="str">
        <f t="shared" si="149"/>
        <v/>
      </c>
      <c r="J692" s="14" t="str">
        <f t="shared" si="153"/>
        <v/>
      </c>
      <c r="K692" s="29">
        <f t="shared" si="154"/>
        <v>0</v>
      </c>
      <c r="L692" s="29">
        <f t="shared" si="155"/>
        <v>0</v>
      </c>
      <c r="M692" s="29">
        <f t="shared" si="156"/>
        <v>0</v>
      </c>
      <c r="N692" s="29">
        <f t="shared" si="157"/>
        <v>0</v>
      </c>
      <c r="O692" s="11" t="e">
        <f t="shared" si="158"/>
        <v>#VALUE!</v>
      </c>
      <c r="P692" s="58" t="str">
        <f t="shared" si="159"/>
        <v/>
      </c>
      <c r="Q692" s="60"/>
      <c r="R692" s="11">
        <f t="shared" si="148"/>
        <v>0</v>
      </c>
      <c r="S692" s="11">
        <f t="shared" si="150"/>
        <v>403.90958333333333</v>
      </c>
    </row>
    <row r="693" spans="2:19">
      <c r="B693" s="56" t="str">
        <f t="shared" si="151"/>
        <v/>
      </c>
      <c r="C693" s="57"/>
      <c r="D693" s="13" t="str">
        <f t="shared" si="152"/>
        <v/>
      </c>
      <c r="E693" s="58" t="str">
        <f t="shared" si="160"/>
        <v/>
      </c>
      <c r="F693" s="59"/>
      <c r="G693" s="58" t="str">
        <f t="shared" si="161"/>
        <v/>
      </c>
      <c r="H693" s="59"/>
      <c r="I693" s="14" t="str">
        <f t="shared" si="149"/>
        <v/>
      </c>
      <c r="J693" s="14" t="str">
        <f t="shared" si="153"/>
        <v/>
      </c>
      <c r="K693" s="29">
        <f t="shared" si="154"/>
        <v>0</v>
      </c>
      <c r="L693" s="29">
        <f t="shared" si="155"/>
        <v>0</v>
      </c>
      <c r="M693" s="29">
        <f t="shared" si="156"/>
        <v>0</v>
      </c>
      <c r="N693" s="29">
        <f t="shared" si="157"/>
        <v>0</v>
      </c>
      <c r="O693" s="11" t="e">
        <f t="shared" si="158"/>
        <v>#VALUE!</v>
      </c>
      <c r="P693" s="58" t="str">
        <f t="shared" si="159"/>
        <v/>
      </c>
      <c r="Q693" s="60"/>
      <c r="R693" s="11">
        <f t="shared" si="148"/>
        <v>0</v>
      </c>
      <c r="S693" s="11">
        <f t="shared" si="150"/>
        <v>403.90958333333333</v>
      </c>
    </row>
    <row r="694" spans="2:19">
      <c r="B694" s="56" t="str">
        <f t="shared" si="151"/>
        <v/>
      </c>
      <c r="C694" s="57"/>
      <c r="D694" s="13" t="str">
        <f t="shared" si="152"/>
        <v/>
      </c>
      <c r="E694" s="58" t="str">
        <f t="shared" si="160"/>
        <v/>
      </c>
      <c r="F694" s="59"/>
      <c r="G694" s="58" t="str">
        <f t="shared" si="161"/>
        <v/>
      </c>
      <c r="H694" s="59"/>
      <c r="I694" s="14" t="str">
        <f t="shared" si="149"/>
        <v/>
      </c>
      <c r="J694" s="14" t="str">
        <f t="shared" si="153"/>
        <v/>
      </c>
      <c r="K694" s="29">
        <f t="shared" si="154"/>
        <v>0</v>
      </c>
      <c r="L694" s="29">
        <f t="shared" si="155"/>
        <v>0</v>
      </c>
      <c r="M694" s="29">
        <f t="shared" si="156"/>
        <v>0</v>
      </c>
      <c r="N694" s="29">
        <f t="shared" si="157"/>
        <v>0</v>
      </c>
      <c r="O694" s="11" t="e">
        <f t="shared" si="158"/>
        <v>#VALUE!</v>
      </c>
      <c r="P694" s="58" t="str">
        <f t="shared" si="159"/>
        <v/>
      </c>
      <c r="Q694" s="60"/>
      <c r="R694" s="11">
        <f t="shared" si="148"/>
        <v>0</v>
      </c>
      <c r="S694" s="11">
        <f t="shared" si="150"/>
        <v>403.90958333333333</v>
      </c>
    </row>
    <row r="695" spans="2:19">
      <c r="B695" s="56" t="str">
        <f t="shared" si="151"/>
        <v/>
      </c>
      <c r="C695" s="57"/>
      <c r="D695" s="13" t="str">
        <f t="shared" si="152"/>
        <v/>
      </c>
      <c r="E695" s="58" t="str">
        <f t="shared" si="160"/>
        <v/>
      </c>
      <c r="F695" s="59"/>
      <c r="G695" s="58" t="str">
        <f t="shared" si="161"/>
        <v/>
      </c>
      <c r="H695" s="59"/>
      <c r="I695" s="14" t="str">
        <f t="shared" si="149"/>
        <v/>
      </c>
      <c r="J695" s="14" t="str">
        <f t="shared" si="153"/>
        <v/>
      </c>
      <c r="K695" s="29">
        <f t="shared" si="154"/>
        <v>0</v>
      </c>
      <c r="L695" s="29">
        <f t="shared" si="155"/>
        <v>0</v>
      </c>
      <c r="M695" s="29">
        <f t="shared" si="156"/>
        <v>0</v>
      </c>
      <c r="N695" s="29">
        <f t="shared" si="157"/>
        <v>0</v>
      </c>
      <c r="O695" s="11" t="e">
        <f t="shared" si="158"/>
        <v>#VALUE!</v>
      </c>
      <c r="P695" s="58" t="str">
        <f t="shared" si="159"/>
        <v/>
      </c>
      <c r="Q695" s="60"/>
      <c r="R695" s="11">
        <f t="shared" si="148"/>
        <v>0</v>
      </c>
      <c r="S695" s="11">
        <f t="shared" si="150"/>
        <v>403.90958333333333</v>
      </c>
    </row>
    <row r="696" spans="2:19">
      <c r="B696" s="56" t="str">
        <f t="shared" si="151"/>
        <v/>
      </c>
      <c r="C696" s="57"/>
      <c r="D696" s="13" t="str">
        <f t="shared" si="152"/>
        <v/>
      </c>
      <c r="E696" s="58" t="str">
        <f t="shared" si="160"/>
        <v/>
      </c>
      <c r="F696" s="59"/>
      <c r="G696" s="58" t="str">
        <f t="shared" si="161"/>
        <v/>
      </c>
      <c r="H696" s="59"/>
      <c r="I696" s="14" t="str">
        <f t="shared" si="149"/>
        <v/>
      </c>
      <c r="J696" s="14" t="str">
        <f t="shared" si="153"/>
        <v/>
      </c>
      <c r="K696" s="29">
        <f t="shared" si="154"/>
        <v>0</v>
      </c>
      <c r="L696" s="29">
        <f t="shared" si="155"/>
        <v>0</v>
      </c>
      <c r="M696" s="29">
        <f t="shared" si="156"/>
        <v>0</v>
      </c>
      <c r="N696" s="29">
        <f t="shared" si="157"/>
        <v>0</v>
      </c>
      <c r="O696" s="11" t="e">
        <f t="shared" si="158"/>
        <v>#VALUE!</v>
      </c>
      <c r="P696" s="58" t="str">
        <f t="shared" si="159"/>
        <v/>
      </c>
      <c r="Q696" s="60"/>
      <c r="R696" s="11">
        <f t="shared" si="148"/>
        <v>0</v>
      </c>
      <c r="S696" s="11">
        <f t="shared" si="150"/>
        <v>403.90958333333333</v>
      </c>
    </row>
    <row r="697" spans="2:19">
      <c r="B697" s="56" t="str">
        <f t="shared" si="151"/>
        <v/>
      </c>
      <c r="C697" s="57"/>
      <c r="D697" s="13" t="str">
        <f t="shared" si="152"/>
        <v/>
      </c>
      <c r="E697" s="58" t="str">
        <f t="shared" si="160"/>
        <v/>
      </c>
      <c r="F697" s="59"/>
      <c r="G697" s="58" t="str">
        <f t="shared" si="161"/>
        <v/>
      </c>
      <c r="H697" s="59"/>
      <c r="I697" s="14" t="str">
        <f t="shared" si="149"/>
        <v/>
      </c>
      <c r="J697" s="14" t="str">
        <f t="shared" si="153"/>
        <v/>
      </c>
      <c r="K697" s="29">
        <f t="shared" si="154"/>
        <v>0</v>
      </c>
      <c r="L697" s="29">
        <f t="shared" si="155"/>
        <v>0</v>
      </c>
      <c r="M697" s="29">
        <f t="shared" si="156"/>
        <v>0</v>
      </c>
      <c r="N697" s="29">
        <f t="shared" si="157"/>
        <v>0</v>
      </c>
      <c r="O697" s="11" t="e">
        <f t="shared" si="158"/>
        <v>#VALUE!</v>
      </c>
      <c r="P697" s="58" t="str">
        <f t="shared" si="159"/>
        <v/>
      </c>
      <c r="Q697" s="60"/>
      <c r="R697" s="11">
        <f t="shared" ref="R697:R729" si="162">K697+L697+M697</f>
        <v>0</v>
      </c>
      <c r="S697" s="11">
        <f t="shared" si="150"/>
        <v>403.90958333333333</v>
      </c>
    </row>
    <row r="698" spans="2:19">
      <c r="B698" s="56" t="str">
        <f t="shared" si="151"/>
        <v/>
      </c>
      <c r="C698" s="57"/>
      <c r="D698" s="13" t="str">
        <f t="shared" si="152"/>
        <v/>
      </c>
      <c r="E698" s="58" t="str">
        <f t="shared" si="160"/>
        <v/>
      </c>
      <c r="F698" s="59"/>
      <c r="G698" s="58" t="str">
        <f t="shared" si="161"/>
        <v/>
      </c>
      <c r="H698" s="59"/>
      <c r="I698" s="14" t="str">
        <f t="shared" si="149"/>
        <v/>
      </c>
      <c r="J698" s="14" t="str">
        <f t="shared" si="153"/>
        <v/>
      </c>
      <c r="K698" s="29">
        <f t="shared" si="154"/>
        <v>0</v>
      </c>
      <c r="L698" s="29">
        <f t="shared" si="155"/>
        <v>0</v>
      </c>
      <c r="M698" s="29">
        <f t="shared" si="156"/>
        <v>0</v>
      </c>
      <c r="N698" s="29">
        <f t="shared" si="157"/>
        <v>0</v>
      </c>
      <c r="O698" s="11" t="e">
        <f t="shared" si="158"/>
        <v>#VALUE!</v>
      </c>
      <c r="P698" s="58" t="str">
        <f t="shared" si="159"/>
        <v/>
      </c>
      <c r="Q698" s="60"/>
      <c r="R698" s="11">
        <f t="shared" si="162"/>
        <v>0</v>
      </c>
      <c r="S698" s="11">
        <f t="shared" si="150"/>
        <v>403.90958333333333</v>
      </c>
    </row>
    <row r="699" spans="2:19">
      <c r="B699" s="56" t="str">
        <f t="shared" si="151"/>
        <v/>
      </c>
      <c r="C699" s="57"/>
      <c r="D699" s="13" t="str">
        <f t="shared" si="152"/>
        <v/>
      </c>
      <c r="E699" s="58" t="str">
        <f t="shared" si="160"/>
        <v/>
      </c>
      <c r="F699" s="59"/>
      <c r="G699" s="58" t="str">
        <f t="shared" si="161"/>
        <v/>
      </c>
      <c r="H699" s="59"/>
      <c r="I699" s="14" t="str">
        <f t="shared" si="149"/>
        <v/>
      </c>
      <c r="J699" s="14" t="str">
        <f t="shared" si="153"/>
        <v/>
      </c>
      <c r="K699" s="29">
        <f t="shared" si="154"/>
        <v>0</v>
      </c>
      <c r="L699" s="29">
        <f t="shared" si="155"/>
        <v>0</v>
      </c>
      <c r="M699" s="29">
        <f t="shared" si="156"/>
        <v>0</v>
      </c>
      <c r="N699" s="29">
        <f t="shared" si="157"/>
        <v>0</v>
      </c>
      <c r="O699" s="11" t="e">
        <f t="shared" si="158"/>
        <v>#VALUE!</v>
      </c>
      <c r="P699" s="58" t="str">
        <f t="shared" si="159"/>
        <v/>
      </c>
      <c r="Q699" s="60"/>
      <c r="R699" s="11">
        <f t="shared" si="162"/>
        <v>0</v>
      </c>
      <c r="S699" s="11">
        <f t="shared" si="150"/>
        <v>403.90958333333333</v>
      </c>
    </row>
    <row r="700" spans="2:19">
      <c r="B700" s="56" t="str">
        <f t="shared" si="151"/>
        <v/>
      </c>
      <c r="C700" s="57"/>
      <c r="D700" s="13" t="str">
        <f t="shared" si="152"/>
        <v/>
      </c>
      <c r="E700" s="58" t="str">
        <f t="shared" si="160"/>
        <v/>
      </c>
      <c r="F700" s="59"/>
      <c r="G700" s="58" t="str">
        <f t="shared" si="161"/>
        <v/>
      </c>
      <c r="H700" s="59"/>
      <c r="I700" s="14" t="str">
        <f t="shared" si="149"/>
        <v/>
      </c>
      <c r="J700" s="14" t="str">
        <f t="shared" si="153"/>
        <v/>
      </c>
      <c r="K700" s="29">
        <f t="shared" si="154"/>
        <v>0</v>
      </c>
      <c r="L700" s="29">
        <f t="shared" si="155"/>
        <v>0</v>
      </c>
      <c r="M700" s="29">
        <f t="shared" si="156"/>
        <v>0</v>
      </c>
      <c r="N700" s="29">
        <f t="shared" si="157"/>
        <v>0</v>
      </c>
      <c r="O700" s="11" t="e">
        <f t="shared" si="158"/>
        <v>#VALUE!</v>
      </c>
      <c r="P700" s="58" t="str">
        <f t="shared" si="159"/>
        <v/>
      </c>
      <c r="Q700" s="60"/>
      <c r="R700" s="11">
        <f t="shared" si="162"/>
        <v>0</v>
      </c>
      <c r="S700" s="11">
        <f t="shared" si="150"/>
        <v>403.90958333333333</v>
      </c>
    </row>
    <row r="701" spans="2:19">
      <c r="B701" s="56" t="str">
        <f t="shared" si="151"/>
        <v/>
      </c>
      <c r="C701" s="57"/>
      <c r="D701" s="13" t="str">
        <f t="shared" si="152"/>
        <v/>
      </c>
      <c r="E701" s="58" t="str">
        <f t="shared" si="160"/>
        <v/>
      </c>
      <c r="F701" s="59"/>
      <c r="G701" s="58" t="str">
        <f t="shared" si="161"/>
        <v/>
      </c>
      <c r="H701" s="59"/>
      <c r="I701" s="14" t="str">
        <f t="shared" si="149"/>
        <v/>
      </c>
      <c r="J701" s="14" t="str">
        <f t="shared" si="153"/>
        <v/>
      </c>
      <c r="K701" s="29">
        <f t="shared" si="154"/>
        <v>0</v>
      </c>
      <c r="L701" s="29">
        <f t="shared" si="155"/>
        <v>0</v>
      </c>
      <c r="M701" s="29">
        <f t="shared" si="156"/>
        <v>0</v>
      </c>
      <c r="N701" s="29">
        <f t="shared" si="157"/>
        <v>0</v>
      </c>
      <c r="O701" s="11" t="e">
        <f t="shared" si="158"/>
        <v>#VALUE!</v>
      </c>
      <c r="P701" s="58" t="str">
        <f t="shared" si="159"/>
        <v/>
      </c>
      <c r="Q701" s="60"/>
      <c r="R701" s="11">
        <f t="shared" si="162"/>
        <v>0</v>
      </c>
      <c r="S701" s="11">
        <f t="shared" si="150"/>
        <v>403.90958333333333</v>
      </c>
    </row>
    <row r="702" spans="2:19">
      <c r="B702" s="56" t="str">
        <f t="shared" si="151"/>
        <v/>
      </c>
      <c r="C702" s="57"/>
      <c r="D702" s="13" t="str">
        <f t="shared" si="152"/>
        <v/>
      </c>
      <c r="E702" s="58" t="str">
        <f t="shared" si="160"/>
        <v/>
      </c>
      <c r="F702" s="59"/>
      <c r="G702" s="58" t="str">
        <f t="shared" si="161"/>
        <v/>
      </c>
      <c r="H702" s="59"/>
      <c r="I702" s="14" t="str">
        <f t="shared" si="149"/>
        <v/>
      </c>
      <c r="J702" s="14" t="str">
        <f t="shared" si="153"/>
        <v/>
      </c>
      <c r="K702" s="29">
        <f t="shared" si="154"/>
        <v>0</v>
      </c>
      <c r="L702" s="29">
        <f t="shared" si="155"/>
        <v>0</v>
      </c>
      <c r="M702" s="29">
        <f t="shared" si="156"/>
        <v>0</v>
      </c>
      <c r="N702" s="29">
        <f t="shared" si="157"/>
        <v>0</v>
      </c>
      <c r="O702" s="11" t="e">
        <f t="shared" si="158"/>
        <v>#VALUE!</v>
      </c>
      <c r="P702" s="58" t="str">
        <f t="shared" si="159"/>
        <v/>
      </c>
      <c r="Q702" s="60"/>
      <c r="R702" s="11">
        <f t="shared" si="162"/>
        <v>0</v>
      </c>
      <c r="S702" s="11">
        <f t="shared" si="150"/>
        <v>403.90958333333333</v>
      </c>
    </row>
    <row r="703" spans="2:19">
      <c r="B703" s="56" t="str">
        <f t="shared" si="151"/>
        <v/>
      </c>
      <c r="C703" s="57"/>
      <c r="D703" s="13" t="str">
        <f t="shared" si="152"/>
        <v/>
      </c>
      <c r="E703" s="58" t="str">
        <f t="shared" si="160"/>
        <v/>
      </c>
      <c r="F703" s="59"/>
      <c r="G703" s="58" t="str">
        <f t="shared" si="161"/>
        <v/>
      </c>
      <c r="H703" s="59"/>
      <c r="I703" s="14" t="str">
        <f t="shared" si="149"/>
        <v/>
      </c>
      <c r="J703" s="14" t="str">
        <f t="shared" si="153"/>
        <v/>
      </c>
      <c r="K703" s="29">
        <f t="shared" si="154"/>
        <v>0</v>
      </c>
      <c r="L703" s="29">
        <f t="shared" si="155"/>
        <v>0</v>
      </c>
      <c r="M703" s="29">
        <f t="shared" si="156"/>
        <v>0</v>
      </c>
      <c r="N703" s="29">
        <f t="shared" si="157"/>
        <v>0</v>
      </c>
      <c r="O703" s="11" t="e">
        <f t="shared" si="158"/>
        <v>#VALUE!</v>
      </c>
      <c r="P703" s="58" t="str">
        <f t="shared" si="159"/>
        <v/>
      </c>
      <c r="Q703" s="60"/>
      <c r="R703" s="11">
        <f t="shared" si="162"/>
        <v>0</v>
      </c>
      <c r="S703" s="11">
        <f t="shared" si="150"/>
        <v>403.90958333333333</v>
      </c>
    </row>
    <row r="704" spans="2:19">
      <c r="B704" s="56" t="str">
        <f t="shared" si="151"/>
        <v/>
      </c>
      <c r="C704" s="57"/>
      <c r="D704" s="13" t="str">
        <f t="shared" si="152"/>
        <v/>
      </c>
      <c r="E704" s="58" t="str">
        <f t="shared" si="160"/>
        <v/>
      </c>
      <c r="F704" s="59"/>
      <c r="G704" s="58" t="str">
        <f t="shared" si="161"/>
        <v/>
      </c>
      <c r="H704" s="59"/>
      <c r="I704" s="14" t="str">
        <f t="shared" si="149"/>
        <v/>
      </c>
      <c r="J704" s="14" t="str">
        <f t="shared" si="153"/>
        <v/>
      </c>
      <c r="K704" s="29">
        <f t="shared" si="154"/>
        <v>0</v>
      </c>
      <c r="L704" s="29">
        <f t="shared" si="155"/>
        <v>0</v>
      </c>
      <c r="M704" s="29">
        <f t="shared" si="156"/>
        <v>0</v>
      </c>
      <c r="N704" s="29">
        <f t="shared" si="157"/>
        <v>0</v>
      </c>
      <c r="O704" s="11" t="e">
        <f t="shared" si="158"/>
        <v>#VALUE!</v>
      </c>
      <c r="P704" s="58" t="str">
        <f t="shared" si="159"/>
        <v/>
      </c>
      <c r="Q704" s="60"/>
      <c r="R704" s="11">
        <f t="shared" si="162"/>
        <v>0</v>
      </c>
      <c r="S704" s="11">
        <f t="shared" si="150"/>
        <v>403.90958333333333</v>
      </c>
    </row>
    <row r="705" spans="2:19">
      <c r="B705" s="56" t="str">
        <f t="shared" si="151"/>
        <v/>
      </c>
      <c r="C705" s="57"/>
      <c r="D705" s="13" t="str">
        <f t="shared" si="152"/>
        <v/>
      </c>
      <c r="E705" s="58" t="str">
        <f t="shared" si="160"/>
        <v/>
      </c>
      <c r="F705" s="59"/>
      <c r="G705" s="58" t="str">
        <f t="shared" si="161"/>
        <v/>
      </c>
      <c r="H705" s="59"/>
      <c r="I705" s="14" t="str">
        <f t="shared" si="149"/>
        <v/>
      </c>
      <c r="J705" s="14" t="str">
        <f t="shared" si="153"/>
        <v/>
      </c>
      <c r="K705" s="29">
        <f t="shared" si="154"/>
        <v>0</v>
      </c>
      <c r="L705" s="29">
        <f t="shared" si="155"/>
        <v>0</v>
      </c>
      <c r="M705" s="29">
        <f t="shared" si="156"/>
        <v>0</v>
      </c>
      <c r="N705" s="29">
        <f t="shared" si="157"/>
        <v>0</v>
      </c>
      <c r="O705" s="11" t="e">
        <f t="shared" si="158"/>
        <v>#VALUE!</v>
      </c>
      <c r="P705" s="58" t="str">
        <f t="shared" si="159"/>
        <v/>
      </c>
      <c r="Q705" s="60"/>
      <c r="R705" s="11">
        <f t="shared" si="162"/>
        <v>0</v>
      </c>
      <c r="S705" s="11">
        <f t="shared" si="150"/>
        <v>403.90958333333333</v>
      </c>
    </row>
    <row r="706" spans="2:19">
      <c r="B706" s="56" t="str">
        <f t="shared" si="151"/>
        <v/>
      </c>
      <c r="C706" s="57"/>
      <c r="D706" s="13" t="str">
        <f t="shared" si="152"/>
        <v/>
      </c>
      <c r="E706" s="58" t="str">
        <f t="shared" si="160"/>
        <v/>
      </c>
      <c r="F706" s="59"/>
      <c r="G706" s="58" t="str">
        <f t="shared" si="161"/>
        <v/>
      </c>
      <c r="H706" s="59"/>
      <c r="I706" s="14" t="str">
        <f t="shared" si="149"/>
        <v/>
      </c>
      <c r="J706" s="14" t="str">
        <f t="shared" si="153"/>
        <v/>
      </c>
      <c r="K706" s="29">
        <f t="shared" si="154"/>
        <v>0</v>
      </c>
      <c r="L706" s="29">
        <f t="shared" si="155"/>
        <v>0</v>
      </c>
      <c r="M706" s="29">
        <f t="shared" si="156"/>
        <v>0</v>
      </c>
      <c r="N706" s="29">
        <f t="shared" si="157"/>
        <v>0</v>
      </c>
      <c r="O706" s="11" t="e">
        <f t="shared" si="158"/>
        <v>#VALUE!</v>
      </c>
      <c r="P706" s="58" t="str">
        <f t="shared" si="159"/>
        <v/>
      </c>
      <c r="Q706" s="60"/>
      <c r="R706" s="11">
        <f t="shared" si="162"/>
        <v>0</v>
      </c>
      <c r="S706" s="11">
        <f t="shared" si="150"/>
        <v>403.90958333333333</v>
      </c>
    </row>
    <row r="707" spans="2:19">
      <c r="B707" s="56" t="str">
        <f t="shared" si="151"/>
        <v/>
      </c>
      <c r="C707" s="57"/>
      <c r="D707" s="13" t="str">
        <f t="shared" si="152"/>
        <v/>
      </c>
      <c r="E707" s="58" t="str">
        <f t="shared" si="160"/>
        <v/>
      </c>
      <c r="F707" s="59"/>
      <c r="G707" s="58" t="str">
        <f t="shared" si="161"/>
        <v/>
      </c>
      <c r="H707" s="59"/>
      <c r="I707" s="14" t="str">
        <f t="shared" si="149"/>
        <v/>
      </c>
      <c r="J707" s="14" t="str">
        <f t="shared" si="153"/>
        <v/>
      </c>
      <c r="K707" s="29">
        <f t="shared" si="154"/>
        <v>0</v>
      </c>
      <c r="L707" s="29">
        <f t="shared" si="155"/>
        <v>0</v>
      </c>
      <c r="M707" s="29">
        <f t="shared" si="156"/>
        <v>0</v>
      </c>
      <c r="N707" s="29">
        <f t="shared" si="157"/>
        <v>0</v>
      </c>
      <c r="O707" s="11" t="e">
        <f t="shared" si="158"/>
        <v>#VALUE!</v>
      </c>
      <c r="P707" s="58" t="str">
        <f t="shared" si="159"/>
        <v/>
      </c>
      <c r="Q707" s="60"/>
      <c r="R707" s="11">
        <f t="shared" si="162"/>
        <v>0</v>
      </c>
      <c r="S707" s="11">
        <f t="shared" si="150"/>
        <v>403.90958333333333</v>
      </c>
    </row>
    <row r="708" spans="2:19">
      <c r="B708" s="56" t="str">
        <f t="shared" si="151"/>
        <v/>
      </c>
      <c r="C708" s="57"/>
      <c r="D708" s="13" t="str">
        <f t="shared" si="152"/>
        <v/>
      </c>
      <c r="E708" s="58" t="str">
        <f t="shared" si="160"/>
        <v/>
      </c>
      <c r="F708" s="59"/>
      <c r="G708" s="58" t="str">
        <f t="shared" si="161"/>
        <v/>
      </c>
      <c r="H708" s="59"/>
      <c r="I708" s="14" t="str">
        <f t="shared" si="149"/>
        <v/>
      </c>
      <c r="J708" s="14" t="str">
        <f t="shared" si="153"/>
        <v/>
      </c>
      <c r="K708" s="29">
        <f t="shared" si="154"/>
        <v>0</v>
      </c>
      <c r="L708" s="29">
        <f t="shared" si="155"/>
        <v>0</v>
      </c>
      <c r="M708" s="29">
        <f t="shared" si="156"/>
        <v>0</v>
      </c>
      <c r="N708" s="29">
        <f t="shared" si="157"/>
        <v>0</v>
      </c>
      <c r="O708" s="11" t="e">
        <f t="shared" si="158"/>
        <v>#VALUE!</v>
      </c>
      <c r="P708" s="58" t="str">
        <f t="shared" si="159"/>
        <v/>
      </c>
      <c r="Q708" s="60"/>
      <c r="R708" s="11">
        <f t="shared" si="162"/>
        <v>0</v>
      </c>
      <c r="S708" s="11">
        <f t="shared" si="150"/>
        <v>403.90958333333333</v>
      </c>
    </row>
    <row r="709" spans="2:19">
      <c r="B709" s="56" t="str">
        <f t="shared" si="151"/>
        <v/>
      </c>
      <c r="C709" s="57"/>
      <c r="D709" s="13" t="str">
        <f t="shared" si="152"/>
        <v/>
      </c>
      <c r="E709" s="58" t="str">
        <f t="shared" si="160"/>
        <v/>
      </c>
      <c r="F709" s="59"/>
      <c r="G709" s="58" t="str">
        <f t="shared" si="161"/>
        <v/>
      </c>
      <c r="H709" s="59"/>
      <c r="I709" s="14" t="str">
        <f t="shared" si="149"/>
        <v/>
      </c>
      <c r="J709" s="14" t="str">
        <f t="shared" si="153"/>
        <v/>
      </c>
      <c r="K709" s="29">
        <f t="shared" si="154"/>
        <v>0</v>
      </c>
      <c r="L709" s="29">
        <f t="shared" si="155"/>
        <v>0</v>
      </c>
      <c r="M709" s="29">
        <f t="shared" si="156"/>
        <v>0</v>
      </c>
      <c r="N709" s="29">
        <f t="shared" si="157"/>
        <v>0</v>
      </c>
      <c r="O709" s="11" t="e">
        <f t="shared" si="158"/>
        <v>#VALUE!</v>
      </c>
      <c r="P709" s="58" t="str">
        <f t="shared" si="159"/>
        <v/>
      </c>
      <c r="Q709" s="60"/>
      <c r="R709" s="11">
        <f t="shared" si="162"/>
        <v>0</v>
      </c>
      <c r="S709" s="11">
        <f t="shared" si="150"/>
        <v>403.90958333333333</v>
      </c>
    </row>
    <row r="710" spans="2:19">
      <c r="B710" s="56" t="str">
        <f t="shared" si="151"/>
        <v/>
      </c>
      <c r="C710" s="57"/>
      <c r="D710" s="13" t="str">
        <f t="shared" si="152"/>
        <v/>
      </c>
      <c r="E710" s="58" t="str">
        <f t="shared" si="160"/>
        <v/>
      </c>
      <c r="F710" s="59"/>
      <c r="G710" s="58" t="str">
        <f t="shared" si="161"/>
        <v/>
      </c>
      <c r="H710" s="59"/>
      <c r="I710" s="14" t="str">
        <f t="shared" si="149"/>
        <v/>
      </c>
      <c r="J710" s="14" t="str">
        <f t="shared" si="153"/>
        <v/>
      </c>
      <c r="K710" s="29">
        <f t="shared" si="154"/>
        <v>0</v>
      </c>
      <c r="L710" s="29">
        <f t="shared" si="155"/>
        <v>0</v>
      </c>
      <c r="M710" s="29">
        <f t="shared" si="156"/>
        <v>0</v>
      </c>
      <c r="N710" s="29">
        <f t="shared" si="157"/>
        <v>0</v>
      </c>
      <c r="O710" s="11" t="e">
        <f t="shared" si="158"/>
        <v>#VALUE!</v>
      </c>
      <c r="P710" s="58" t="str">
        <f t="shared" si="159"/>
        <v/>
      </c>
      <c r="Q710" s="60"/>
      <c r="R710" s="11">
        <f t="shared" si="162"/>
        <v>0</v>
      </c>
      <c r="S710" s="11">
        <f t="shared" si="150"/>
        <v>403.90958333333333</v>
      </c>
    </row>
    <row r="711" spans="2:19">
      <c r="B711" s="56" t="str">
        <f t="shared" si="151"/>
        <v/>
      </c>
      <c r="C711" s="57"/>
      <c r="D711" s="13" t="str">
        <f t="shared" si="152"/>
        <v/>
      </c>
      <c r="E711" s="58" t="str">
        <f t="shared" si="160"/>
        <v/>
      </c>
      <c r="F711" s="59"/>
      <c r="G711" s="58" t="str">
        <f t="shared" si="161"/>
        <v/>
      </c>
      <c r="H711" s="59"/>
      <c r="I711" s="14" t="str">
        <f t="shared" si="149"/>
        <v/>
      </c>
      <c r="J711" s="14" t="str">
        <f t="shared" si="153"/>
        <v/>
      </c>
      <c r="K711" s="29">
        <f t="shared" si="154"/>
        <v>0</v>
      </c>
      <c r="L711" s="29">
        <f t="shared" si="155"/>
        <v>0</v>
      </c>
      <c r="M711" s="29">
        <f t="shared" si="156"/>
        <v>0</v>
      </c>
      <c r="N711" s="29">
        <f t="shared" si="157"/>
        <v>0</v>
      </c>
      <c r="O711" s="11" t="e">
        <f t="shared" si="158"/>
        <v>#VALUE!</v>
      </c>
      <c r="P711" s="58" t="str">
        <f t="shared" si="159"/>
        <v/>
      </c>
      <c r="Q711" s="60"/>
      <c r="R711" s="11">
        <f t="shared" si="162"/>
        <v>0</v>
      </c>
      <c r="S711" s="11">
        <f t="shared" si="150"/>
        <v>403.90958333333333</v>
      </c>
    </row>
    <row r="712" spans="2:19">
      <c r="B712" s="56" t="str">
        <f t="shared" si="151"/>
        <v/>
      </c>
      <c r="C712" s="57"/>
      <c r="D712" s="13" t="str">
        <f t="shared" si="152"/>
        <v/>
      </c>
      <c r="E712" s="58" t="str">
        <f t="shared" si="160"/>
        <v/>
      </c>
      <c r="F712" s="59"/>
      <c r="G712" s="58" t="str">
        <f t="shared" si="161"/>
        <v/>
      </c>
      <c r="H712" s="59"/>
      <c r="I712" s="14" t="str">
        <f t="shared" si="149"/>
        <v/>
      </c>
      <c r="J712" s="14" t="str">
        <f t="shared" si="153"/>
        <v/>
      </c>
      <c r="K712" s="29">
        <f t="shared" si="154"/>
        <v>0</v>
      </c>
      <c r="L712" s="29">
        <f t="shared" si="155"/>
        <v>0</v>
      </c>
      <c r="M712" s="29">
        <f t="shared" si="156"/>
        <v>0</v>
      </c>
      <c r="N712" s="29">
        <f t="shared" si="157"/>
        <v>0</v>
      </c>
      <c r="O712" s="11" t="e">
        <f t="shared" si="158"/>
        <v>#VALUE!</v>
      </c>
      <c r="P712" s="58" t="str">
        <f t="shared" si="159"/>
        <v/>
      </c>
      <c r="Q712" s="60"/>
      <c r="R712" s="11">
        <f t="shared" si="162"/>
        <v>0</v>
      </c>
      <c r="S712" s="11">
        <f t="shared" si="150"/>
        <v>403.90958333333333</v>
      </c>
    </row>
    <row r="713" spans="2:19">
      <c r="B713" s="56" t="str">
        <f t="shared" si="151"/>
        <v/>
      </c>
      <c r="C713" s="57"/>
      <c r="D713" s="13" t="str">
        <f t="shared" si="152"/>
        <v/>
      </c>
      <c r="E713" s="58" t="str">
        <f t="shared" si="160"/>
        <v/>
      </c>
      <c r="F713" s="59"/>
      <c r="G713" s="58" t="str">
        <f t="shared" si="161"/>
        <v/>
      </c>
      <c r="H713" s="59"/>
      <c r="I713" s="14" t="str">
        <f t="shared" si="149"/>
        <v/>
      </c>
      <c r="J713" s="14" t="str">
        <f t="shared" si="153"/>
        <v/>
      </c>
      <c r="K713" s="29">
        <f t="shared" si="154"/>
        <v>0</v>
      </c>
      <c r="L713" s="29">
        <f t="shared" si="155"/>
        <v>0</v>
      </c>
      <c r="M713" s="29">
        <f t="shared" si="156"/>
        <v>0</v>
      </c>
      <c r="N713" s="29">
        <f t="shared" si="157"/>
        <v>0</v>
      </c>
      <c r="O713" s="11" t="e">
        <f t="shared" si="158"/>
        <v>#VALUE!</v>
      </c>
      <c r="P713" s="58" t="str">
        <f t="shared" si="159"/>
        <v/>
      </c>
      <c r="Q713" s="60"/>
      <c r="R713" s="11">
        <f t="shared" si="162"/>
        <v>0</v>
      </c>
      <c r="S713" s="11">
        <f t="shared" si="150"/>
        <v>403.90958333333333</v>
      </c>
    </row>
    <row r="714" spans="2:19">
      <c r="B714" s="56" t="str">
        <f t="shared" si="151"/>
        <v/>
      </c>
      <c r="C714" s="57"/>
      <c r="D714" s="13" t="str">
        <f t="shared" si="152"/>
        <v/>
      </c>
      <c r="E714" s="58" t="str">
        <f t="shared" si="160"/>
        <v/>
      </c>
      <c r="F714" s="59"/>
      <c r="G714" s="58" t="str">
        <f t="shared" si="161"/>
        <v/>
      </c>
      <c r="H714" s="59"/>
      <c r="I714" s="14" t="str">
        <f t="shared" ref="I714:I777" si="163">IF($B714="","",$G714-$J714)</f>
        <v/>
      </c>
      <c r="J714" s="14" t="str">
        <f t="shared" si="153"/>
        <v/>
      </c>
      <c r="K714" s="29">
        <f t="shared" si="154"/>
        <v>0</v>
      </c>
      <c r="L714" s="29">
        <f t="shared" si="155"/>
        <v>0</v>
      </c>
      <c r="M714" s="29">
        <f t="shared" si="156"/>
        <v>0</v>
      </c>
      <c r="N714" s="29">
        <f t="shared" si="157"/>
        <v>0</v>
      </c>
      <c r="O714" s="11" t="e">
        <f t="shared" si="158"/>
        <v>#VALUE!</v>
      </c>
      <c r="P714" s="58" t="str">
        <f t="shared" si="159"/>
        <v/>
      </c>
      <c r="Q714" s="60"/>
      <c r="R714" s="11">
        <f t="shared" si="162"/>
        <v>0</v>
      </c>
      <c r="S714" s="11">
        <f t="shared" ref="S714:S729" si="164">$V$15</f>
        <v>403.90958333333333</v>
      </c>
    </row>
    <row r="715" spans="2:19">
      <c r="B715" s="56" t="str">
        <f t="shared" ref="B715:B729" si="165">IF($L$3="","",IF(ROW()&lt;=$L$4+9,ROW()-9,""))</f>
        <v/>
      </c>
      <c r="C715" s="57"/>
      <c r="D715" s="13" t="str">
        <f t="shared" ref="D715:D729" si="166">IF(OR($B715="",$F$7="",$P714=0),"",IF(INT(12*($B715-1)/$F$6) = 12*($B715-1)/$F$6, DATE(YEAR($F$7),MONTH($F$7)+CEILING(12*($B715-1)/$F$6,1),DAY($F$7)),DATE(YEAR($F$7),MONTH($F$7)+CEILING(12*($B715-1)/$F$6,1),DAY($F$7)-15)))</f>
        <v/>
      </c>
      <c r="E715" s="58" t="str">
        <f t="shared" si="160"/>
        <v/>
      </c>
      <c r="F715" s="59"/>
      <c r="G715" s="58" t="str">
        <f t="shared" si="161"/>
        <v/>
      </c>
      <c r="H715" s="59"/>
      <c r="I715" s="14" t="str">
        <f t="shared" si="163"/>
        <v/>
      </c>
      <c r="J715" s="14" t="str">
        <f t="shared" ref="J715:J729" si="167">IF($B715="","",$E715*$F$4/$F$6)</f>
        <v/>
      </c>
      <c r="K715" s="29">
        <f t="shared" ref="K715:K729" si="168">IF(D715&lt;&gt;"",$W$4*12/$F$6,0)</f>
        <v>0</v>
      </c>
      <c r="L715" s="29">
        <f t="shared" ref="L715:L729" si="169">IF(D715&lt;&gt;"",$X$4*12/$F$6,0)</f>
        <v>0</v>
      </c>
      <c r="M715" s="29">
        <f t="shared" ref="M715:M729" si="170">IF(D715&lt;&gt;"",$Y$4*12/$F$6,0)</f>
        <v>0</v>
      </c>
      <c r="N715" s="29">
        <f t="shared" ref="N715:N729" si="171">IF(D715&lt;&gt;"",$Z$4*12/$F$6,0)</f>
        <v>0</v>
      </c>
      <c r="O715" s="11" t="e">
        <f t="shared" ref="O715:O729" si="172">G715+(K715+L715+M715+N715)</f>
        <v>#VALUE!</v>
      </c>
      <c r="P715" s="58" t="str">
        <f t="shared" ref="P715:P729" si="173">IF($B715="","",IF($E715*(1+$F$4/$F$6)-$G715-$N715&lt;0,0,$E715*(1+$F$4/$F$6)-$G715-$N715))</f>
        <v/>
      </c>
      <c r="Q715" s="60"/>
      <c r="R715" s="11">
        <f t="shared" si="162"/>
        <v>0</v>
      </c>
      <c r="S715" s="11">
        <f t="shared" si="164"/>
        <v>403.90958333333333</v>
      </c>
    </row>
    <row r="716" spans="2:19">
      <c r="B716" s="56" t="str">
        <f t="shared" si="165"/>
        <v/>
      </c>
      <c r="C716" s="57"/>
      <c r="D716" s="13" t="str">
        <f t="shared" si="166"/>
        <v/>
      </c>
      <c r="E716" s="58" t="str">
        <f t="shared" si="160"/>
        <v/>
      </c>
      <c r="F716" s="59"/>
      <c r="G716" s="58" t="str">
        <f t="shared" si="161"/>
        <v/>
      </c>
      <c r="H716" s="59"/>
      <c r="I716" s="14" t="str">
        <f t="shared" si="163"/>
        <v/>
      </c>
      <c r="J716" s="14" t="str">
        <f t="shared" si="167"/>
        <v/>
      </c>
      <c r="K716" s="29">
        <f t="shared" si="168"/>
        <v>0</v>
      </c>
      <c r="L716" s="29">
        <f t="shared" si="169"/>
        <v>0</v>
      </c>
      <c r="M716" s="29">
        <f t="shared" si="170"/>
        <v>0</v>
      </c>
      <c r="N716" s="29">
        <f t="shared" si="171"/>
        <v>0</v>
      </c>
      <c r="O716" s="11" t="e">
        <f t="shared" si="172"/>
        <v>#VALUE!</v>
      </c>
      <c r="P716" s="58" t="str">
        <f t="shared" si="173"/>
        <v/>
      </c>
      <c r="Q716" s="60"/>
      <c r="R716" s="11">
        <f t="shared" si="162"/>
        <v>0</v>
      </c>
      <c r="S716" s="11">
        <f t="shared" si="164"/>
        <v>403.90958333333333</v>
      </c>
    </row>
    <row r="717" spans="2:19">
      <c r="B717" s="56" t="str">
        <f t="shared" si="165"/>
        <v/>
      </c>
      <c r="C717" s="57"/>
      <c r="D717" s="13" t="str">
        <f t="shared" si="166"/>
        <v/>
      </c>
      <c r="E717" s="58" t="str">
        <f t="shared" si="160"/>
        <v/>
      </c>
      <c r="F717" s="59"/>
      <c r="G717" s="58" t="str">
        <f t="shared" si="161"/>
        <v/>
      </c>
      <c r="H717" s="59"/>
      <c r="I717" s="14" t="str">
        <f t="shared" si="163"/>
        <v/>
      </c>
      <c r="J717" s="14" t="str">
        <f t="shared" si="167"/>
        <v/>
      </c>
      <c r="K717" s="29">
        <f t="shared" si="168"/>
        <v>0</v>
      </c>
      <c r="L717" s="29">
        <f t="shared" si="169"/>
        <v>0</v>
      </c>
      <c r="M717" s="29">
        <f t="shared" si="170"/>
        <v>0</v>
      </c>
      <c r="N717" s="29">
        <f t="shared" si="171"/>
        <v>0</v>
      </c>
      <c r="O717" s="11" t="e">
        <f t="shared" si="172"/>
        <v>#VALUE!</v>
      </c>
      <c r="P717" s="58" t="str">
        <f t="shared" si="173"/>
        <v/>
      </c>
      <c r="Q717" s="60"/>
      <c r="R717" s="11">
        <f t="shared" si="162"/>
        <v>0</v>
      </c>
      <c r="S717" s="11">
        <f t="shared" si="164"/>
        <v>403.90958333333333</v>
      </c>
    </row>
    <row r="718" spans="2:19">
      <c r="B718" s="56" t="str">
        <f t="shared" si="165"/>
        <v/>
      </c>
      <c r="C718" s="57"/>
      <c r="D718" s="13" t="str">
        <f t="shared" si="166"/>
        <v/>
      </c>
      <c r="E718" s="58" t="str">
        <f t="shared" si="160"/>
        <v/>
      </c>
      <c r="F718" s="59"/>
      <c r="G718" s="58" t="str">
        <f t="shared" si="161"/>
        <v/>
      </c>
      <c r="H718" s="59"/>
      <c r="I718" s="14" t="str">
        <f t="shared" si="163"/>
        <v/>
      </c>
      <c r="J718" s="14" t="str">
        <f t="shared" si="167"/>
        <v/>
      </c>
      <c r="K718" s="29">
        <f t="shared" si="168"/>
        <v>0</v>
      </c>
      <c r="L718" s="29">
        <f t="shared" si="169"/>
        <v>0</v>
      </c>
      <c r="M718" s="29">
        <f t="shared" si="170"/>
        <v>0</v>
      </c>
      <c r="N718" s="29">
        <f t="shared" si="171"/>
        <v>0</v>
      </c>
      <c r="O718" s="11" t="e">
        <f t="shared" si="172"/>
        <v>#VALUE!</v>
      </c>
      <c r="P718" s="58" t="str">
        <f t="shared" si="173"/>
        <v/>
      </c>
      <c r="Q718" s="60"/>
      <c r="R718" s="11">
        <f t="shared" si="162"/>
        <v>0</v>
      </c>
      <c r="S718" s="11">
        <f t="shared" si="164"/>
        <v>403.90958333333333</v>
      </c>
    </row>
    <row r="719" spans="2:19">
      <c r="B719" s="56" t="str">
        <f t="shared" si="165"/>
        <v/>
      </c>
      <c r="C719" s="57"/>
      <c r="D719" s="13" t="str">
        <f t="shared" si="166"/>
        <v/>
      </c>
      <c r="E719" s="58" t="str">
        <f t="shared" si="160"/>
        <v/>
      </c>
      <c r="F719" s="59"/>
      <c r="G719" s="58" t="str">
        <f t="shared" si="161"/>
        <v/>
      </c>
      <c r="H719" s="59"/>
      <c r="I719" s="14" t="str">
        <f t="shared" si="163"/>
        <v/>
      </c>
      <c r="J719" s="14" t="str">
        <f t="shared" si="167"/>
        <v/>
      </c>
      <c r="K719" s="29">
        <f t="shared" si="168"/>
        <v>0</v>
      </c>
      <c r="L719" s="29">
        <f t="shared" si="169"/>
        <v>0</v>
      </c>
      <c r="M719" s="29">
        <f t="shared" si="170"/>
        <v>0</v>
      </c>
      <c r="N719" s="29">
        <f t="shared" si="171"/>
        <v>0</v>
      </c>
      <c r="O719" s="11" t="e">
        <f t="shared" si="172"/>
        <v>#VALUE!</v>
      </c>
      <c r="P719" s="58" t="str">
        <f t="shared" si="173"/>
        <v/>
      </c>
      <c r="Q719" s="60"/>
      <c r="R719" s="11">
        <f t="shared" si="162"/>
        <v>0</v>
      </c>
      <c r="S719" s="11">
        <f t="shared" si="164"/>
        <v>403.90958333333333</v>
      </c>
    </row>
    <row r="720" spans="2:19">
      <c r="B720" s="56" t="str">
        <f t="shared" si="165"/>
        <v/>
      </c>
      <c r="C720" s="57"/>
      <c r="D720" s="13" t="str">
        <f t="shared" si="166"/>
        <v/>
      </c>
      <c r="E720" s="58" t="str">
        <f t="shared" si="160"/>
        <v/>
      </c>
      <c r="F720" s="59"/>
      <c r="G720" s="58" t="str">
        <f t="shared" si="161"/>
        <v/>
      </c>
      <c r="H720" s="59"/>
      <c r="I720" s="14" t="str">
        <f t="shared" si="163"/>
        <v/>
      </c>
      <c r="J720" s="14" t="str">
        <f t="shared" si="167"/>
        <v/>
      </c>
      <c r="K720" s="29">
        <f t="shared" si="168"/>
        <v>0</v>
      </c>
      <c r="L720" s="29">
        <f t="shared" si="169"/>
        <v>0</v>
      </c>
      <c r="M720" s="29">
        <f t="shared" si="170"/>
        <v>0</v>
      </c>
      <c r="N720" s="29">
        <f t="shared" si="171"/>
        <v>0</v>
      </c>
      <c r="O720" s="11" t="e">
        <f t="shared" si="172"/>
        <v>#VALUE!</v>
      </c>
      <c r="P720" s="58" t="str">
        <f t="shared" si="173"/>
        <v/>
      </c>
      <c r="Q720" s="60"/>
      <c r="R720" s="11">
        <f t="shared" si="162"/>
        <v>0</v>
      </c>
      <c r="S720" s="11">
        <f t="shared" si="164"/>
        <v>403.90958333333333</v>
      </c>
    </row>
    <row r="721" spans="2:19">
      <c r="B721" s="56" t="str">
        <f t="shared" si="165"/>
        <v/>
      </c>
      <c r="C721" s="57"/>
      <c r="D721" s="13" t="str">
        <f t="shared" si="166"/>
        <v/>
      </c>
      <c r="E721" s="58" t="str">
        <f t="shared" si="160"/>
        <v/>
      </c>
      <c r="F721" s="59"/>
      <c r="G721" s="58" t="str">
        <f t="shared" si="161"/>
        <v/>
      </c>
      <c r="H721" s="59"/>
      <c r="I721" s="14" t="str">
        <f t="shared" si="163"/>
        <v/>
      </c>
      <c r="J721" s="14" t="str">
        <f t="shared" si="167"/>
        <v/>
      </c>
      <c r="K721" s="29">
        <f t="shared" si="168"/>
        <v>0</v>
      </c>
      <c r="L721" s="29">
        <f t="shared" si="169"/>
        <v>0</v>
      </c>
      <c r="M721" s="29">
        <f t="shared" si="170"/>
        <v>0</v>
      </c>
      <c r="N721" s="29">
        <f t="shared" si="171"/>
        <v>0</v>
      </c>
      <c r="O721" s="11" t="e">
        <f t="shared" si="172"/>
        <v>#VALUE!</v>
      </c>
      <c r="P721" s="58" t="str">
        <f t="shared" si="173"/>
        <v/>
      </c>
      <c r="Q721" s="60"/>
      <c r="R721" s="11">
        <f t="shared" si="162"/>
        <v>0</v>
      </c>
      <c r="S721" s="11">
        <f t="shared" si="164"/>
        <v>403.90958333333333</v>
      </c>
    </row>
    <row r="722" spans="2:19">
      <c r="B722" s="56" t="str">
        <f t="shared" si="165"/>
        <v/>
      </c>
      <c r="C722" s="57"/>
      <c r="D722" s="13" t="str">
        <f t="shared" si="166"/>
        <v/>
      </c>
      <c r="E722" s="58" t="str">
        <f t="shared" ref="E722:E785" si="174">IF($B722="","",$P721)</f>
        <v/>
      </c>
      <c r="F722" s="59"/>
      <c r="G722" s="58" t="str">
        <f t="shared" ref="G722:G729" si="175">IF($B722="","",IF($L$3&lt;E722*(1+$F$4/$F$6),$L$3,E722*(1+$F$4/$F$6) ))</f>
        <v/>
      </c>
      <c r="H722" s="59"/>
      <c r="I722" s="14" t="str">
        <f t="shared" si="163"/>
        <v/>
      </c>
      <c r="J722" s="14" t="str">
        <f t="shared" si="167"/>
        <v/>
      </c>
      <c r="K722" s="29">
        <f t="shared" si="168"/>
        <v>0</v>
      </c>
      <c r="L722" s="29">
        <f t="shared" si="169"/>
        <v>0</v>
      </c>
      <c r="M722" s="29">
        <f t="shared" si="170"/>
        <v>0</v>
      </c>
      <c r="N722" s="29">
        <f t="shared" si="171"/>
        <v>0</v>
      </c>
      <c r="O722" s="11" t="e">
        <f t="shared" si="172"/>
        <v>#VALUE!</v>
      </c>
      <c r="P722" s="58" t="str">
        <f t="shared" si="173"/>
        <v/>
      </c>
      <c r="Q722" s="60"/>
      <c r="R722" s="11">
        <f t="shared" si="162"/>
        <v>0</v>
      </c>
      <c r="S722" s="11">
        <f t="shared" si="164"/>
        <v>403.90958333333333</v>
      </c>
    </row>
    <row r="723" spans="2:19">
      <c r="B723" s="56" t="str">
        <f t="shared" si="165"/>
        <v/>
      </c>
      <c r="C723" s="57"/>
      <c r="D723" s="13" t="str">
        <f t="shared" si="166"/>
        <v/>
      </c>
      <c r="E723" s="58" t="str">
        <f t="shared" si="174"/>
        <v/>
      </c>
      <c r="F723" s="59"/>
      <c r="G723" s="58" t="str">
        <f t="shared" si="175"/>
        <v/>
      </c>
      <c r="H723" s="59"/>
      <c r="I723" s="14" t="str">
        <f t="shared" si="163"/>
        <v/>
      </c>
      <c r="J723" s="14" t="str">
        <f t="shared" si="167"/>
        <v/>
      </c>
      <c r="K723" s="29">
        <f t="shared" si="168"/>
        <v>0</v>
      </c>
      <c r="L723" s="29">
        <f t="shared" si="169"/>
        <v>0</v>
      </c>
      <c r="M723" s="29">
        <f t="shared" si="170"/>
        <v>0</v>
      </c>
      <c r="N723" s="29">
        <f t="shared" si="171"/>
        <v>0</v>
      </c>
      <c r="O723" s="11" t="e">
        <f t="shared" si="172"/>
        <v>#VALUE!</v>
      </c>
      <c r="P723" s="58" t="str">
        <f t="shared" si="173"/>
        <v/>
      </c>
      <c r="Q723" s="60"/>
      <c r="R723" s="11">
        <f t="shared" si="162"/>
        <v>0</v>
      </c>
      <c r="S723" s="11">
        <f t="shared" si="164"/>
        <v>403.90958333333333</v>
      </c>
    </row>
    <row r="724" spans="2:19">
      <c r="B724" s="56" t="str">
        <f t="shared" si="165"/>
        <v/>
      </c>
      <c r="C724" s="57"/>
      <c r="D724" s="13" t="str">
        <f t="shared" si="166"/>
        <v/>
      </c>
      <c r="E724" s="58" t="str">
        <f t="shared" si="174"/>
        <v/>
      </c>
      <c r="F724" s="59"/>
      <c r="G724" s="58" t="str">
        <f t="shared" si="175"/>
        <v/>
      </c>
      <c r="H724" s="59"/>
      <c r="I724" s="14" t="str">
        <f t="shared" si="163"/>
        <v/>
      </c>
      <c r="J724" s="14" t="str">
        <f t="shared" si="167"/>
        <v/>
      </c>
      <c r="K724" s="29">
        <f t="shared" si="168"/>
        <v>0</v>
      </c>
      <c r="L724" s="29">
        <f t="shared" si="169"/>
        <v>0</v>
      </c>
      <c r="M724" s="29">
        <f t="shared" si="170"/>
        <v>0</v>
      </c>
      <c r="N724" s="29">
        <f t="shared" si="171"/>
        <v>0</v>
      </c>
      <c r="O724" s="11" t="e">
        <f t="shared" si="172"/>
        <v>#VALUE!</v>
      </c>
      <c r="P724" s="58" t="str">
        <f t="shared" si="173"/>
        <v/>
      </c>
      <c r="Q724" s="60"/>
      <c r="R724" s="11">
        <f t="shared" si="162"/>
        <v>0</v>
      </c>
      <c r="S724" s="11">
        <f t="shared" si="164"/>
        <v>403.90958333333333</v>
      </c>
    </row>
    <row r="725" spans="2:19">
      <c r="B725" s="56" t="str">
        <f t="shared" si="165"/>
        <v/>
      </c>
      <c r="C725" s="57"/>
      <c r="D725" s="13" t="str">
        <f t="shared" si="166"/>
        <v/>
      </c>
      <c r="E725" s="58" t="str">
        <f t="shared" si="174"/>
        <v/>
      </c>
      <c r="F725" s="59"/>
      <c r="G725" s="58" t="str">
        <f t="shared" si="175"/>
        <v/>
      </c>
      <c r="H725" s="59"/>
      <c r="I725" s="14" t="str">
        <f t="shared" si="163"/>
        <v/>
      </c>
      <c r="J725" s="14" t="str">
        <f t="shared" si="167"/>
        <v/>
      </c>
      <c r="K725" s="29">
        <f t="shared" si="168"/>
        <v>0</v>
      </c>
      <c r="L725" s="29">
        <f t="shared" si="169"/>
        <v>0</v>
      </c>
      <c r="M725" s="29">
        <f t="shared" si="170"/>
        <v>0</v>
      </c>
      <c r="N725" s="29">
        <f t="shared" si="171"/>
        <v>0</v>
      </c>
      <c r="O725" s="11" t="e">
        <f t="shared" si="172"/>
        <v>#VALUE!</v>
      </c>
      <c r="P725" s="58" t="str">
        <f t="shared" si="173"/>
        <v/>
      </c>
      <c r="Q725" s="60"/>
      <c r="R725" s="11">
        <f t="shared" si="162"/>
        <v>0</v>
      </c>
      <c r="S725" s="11">
        <f t="shared" si="164"/>
        <v>403.90958333333333</v>
      </c>
    </row>
    <row r="726" spans="2:19">
      <c r="B726" s="56" t="str">
        <f t="shared" si="165"/>
        <v/>
      </c>
      <c r="C726" s="57"/>
      <c r="D726" s="13" t="str">
        <f t="shared" si="166"/>
        <v/>
      </c>
      <c r="E726" s="58" t="str">
        <f t="shared" si="174"/>
        <v/>
      </c>
      <c r="F726" s="59"/>
      <c r="G726" s="58" t="str">
        <f t="shared" si="175"/>
        <v/>
      </c>
      <c r="H726" s="59"/>
      <c r="I726" s="14" t="str">
        <f t="shared" si="163"/>
        <v/>
      </c>
      <c r="J726" s="14" t="str">
        <f t="shared" si="167"/>
        <v/>
      </c>
      <c r="K726" s="29">
        <f t="shared" si="168"/>
        <v>0</v>
      </c>
      <c r="L726" s="29">
        <f t="shared" si="169"/>
        <v>0</v>
      </c>
      <c r="M726" s="29">
        <f t="shared" si="170"/>
        <v>0</v>
      </c>
      <c r="N726" s="29">
        <f t="shared" si="171"/>
        <v>0</v>
      </c>
      <c r="O726" s="11" t="e">
        <f t="shared" si="172"/>
        <v>#VALUE!</v>
      </c>
      <c r="P726" s="58" t="str">
        <f t="shared" si="173"/>
        <v/>
      </c>
      <c r="Q726" s="60"/>
      <c r="R726" s="11">
        <f t="shared" si="162"/>
        <v>0</v>
      </c>
      <c r="S726" s="11">
        <f t="shared" si="164"/>
        <v>403.90958333333333</v>
      </c>
    </row>
    <row r="727" spans="2:19">
      <c r="B727" s="56" t="str">
        <f t="shared" si="165"/>
        <v/>
      </c>
      <c r="C727" s="57"/>
      <c r="D727" s="13" t="str">
        <f t="shared" si="166"/>
        <v/>
      </c>
      <c r="E727" s="58" t="str">
        <f t="shared" si="174"/>
        <v/>
      </c>
      <c r="F727" s="59"/>
      <c r="G727" s="58" t="str">
        <f t="shared" si="175"/>
        <v/>
      </c>
      <c r="H727" s="59"/>
      <c r="I727" s="14" t="str">
        <f t="shared" si="163"/>
        <v/>
      </c>
      <c r="J727" s="14" t="str">
        <f t="shared" si="167"/>
        <v/>
      </c>
      <c r="K727" s="29">
        <f t="shared" si="168"/>
        <v>0</v>
      </c>
      <c r="L727" s="29">
        <f t="shared" si="169"/>
        <v>0</v>
      </c>
      <c r="M727" s="29">
        <f t="shared" si="170"/>
        <v>0</v>
      </c>
      <c r="N727" s="29">
        <f t="shared" si="171"/>
        <v>0</v>
      </c>
      <c r="O727" s="11" t="e">
        <f t="shared" si="172"/>
        <v>#VALUE!</v>
      </c>
      <c r="P727" s="58" t="str">
        <f t="shared" si="173"/>
        <v/>
      </c>
      <c r="Q727" s="60"/>
      <c r="R727" s="11">
        <f t="shared" si="162"/>
        <v>0</v>
      </c>
      <c r="S727" s="11">
        <f t="shared" si="164"/>
        <v>403.90958333333333</v>
      </c>
    </row>
    <row r="728" spans="2:19">
      <c r="B728" s="56" t="str">
        <f t="shared" si="165"/>
        <v/>
      </c>
      <c r="C728" s="57"/>
      <c r="D728" s="13" t="str">
        <f t="shared" si="166"/>
        <v/>
      </c>
      <c r="E728" s="58" t="str">
        <f t="shared" si="174"/>
        <v/>
      </c>
      <c r="F728" s="59"/>
      <c r="G728" s="58" t="str">
        <f t="shared" si="175"/>
        <v/>
      </c>
      <c r="H728" s="59"/>
      <c r="I728" s="14" t="str">
        <f t="shared" si="163"/>
        <v/>
      </c>
      <c r="J728" s="14" t="str">
        <f t="shared" si="167"/>
        <v/>
      </c>
      <c r="K728" s="29">
        <f t="shared" si="168"/>
        <v>0</v>
      </c>
      <c r="L728" s="29">
        <f t="shared" si="169"/>
        <v>0</v>
      </c>
      <c r="M728" s="29">
        <f t="shared" si="170"/>
        <v>0</v>
      </c>
      <c r="N728" s="29">
        <f t="shared" si="171"/>
        <v>0</v>
      </c>
      <c r="O728" s="11" t="e">
        <f t="shared" si="172"/>
        <v>#VALUE!</v>
      </c>
      <c r="P728" s="58" t="str">
        <f t="shared" si="173"/>
        <v/>
      </c>
      <c r="Q728" s="60"/>
      <c r="R728" s="11">
        <f t="shared" si="162"/>
        <v>0</v>
      </c>
      <c r="S728" s="11">
        <f t="shared" si="164"/>
        <v>403.90958333333333</v>
      </c>
    </row>
    <row r="729" spans="2:19">
      <c r="B729" s="56" t="str">
        <f t="shared" si="165"/>
        <v/>
      </c>
      <c r="C729" s="57"/>
      <c r="D729" s="13" t="str">
        <f t="shared" si="166"/>
        <v/>
      </c>
      <c r="E729" s="58" t="str">
        <f t="shared" si="174"/>
        <v/>
      </c>
      <c r="F729" s="59"/>
      <c r="G729" s="58" t="str">
        <f t="shared" si="175"/>
        <v/>
      </c>
      <c r="H729" s="59"/>
      <c r="I729" s="14" t="str">
        <f t="shared" si="163"/>
        <v/>
      </c>
      <c r="J729" s="14" t="str">
        <f t="shared" si="167"/>
        <v/>
      </c>
      <c r="K729" s="29">
        <f t="shared" si="168"/>
        <v>0</v>
      </c>
      <c r="L729" s="29">
        <f t="shared" si="169"/>
        <v>0</v>
      </c>
      <c r="M729" s="29">
        <f t="shared" si="170"/>
        <v>0</v>
      </c>
      <c r="N729" s="29">
        <f t="shared" si="171"/>
        <v>0</v>
      </c>
      <c r="O729" s="11" t="e">
        <f t="shared" si="172"/>
        <v>#VALUE!</v>
      </c>
      <c r="P729" s="58" t="str">
        <f t="shared" si="173"/>
        <v/>
      </c>
      <c r="Q729" s="60"/>
      <c r="R729" s="11">
        <f t="shared" si="162"/>
        <v>0</v>
      </c>
      <c r="S729" s="11">
        <f t="shared" si="164"/>
        <v>403.90958333333333</v>
      </c>
    </row>
    <row r="730" spans="2:19">
      <c r="B730" s="56"/>
      <c r="C730" s="57"/>
      <c r="D730" s="13"/>
      <c r="E730" s="58"/>
      <c r="F730" s="59"/>
      <c r="G730" s="58"/>
      <c r="H730" s="59"/>
      <c r="I730" s="14"/>
      <c r="J730" s="14"/>
      <c r="K730" s="29"/>
      <c r="L730" s="29"/>
      <c r="M730" s="29"/>
      <c r="N730" s="29"/>
      <c r="O730" s="11"/>
      <c r="P730" s="58"/>
      <c r="Q730" s="60"/>
    </row>
    <row r="731" spans="2:19">
      <c r="B731" s="56"/>
      <c r="C731" s="57"/>
      <c r="D731" s="13"/>
      <c r="E731" s="58"/>
      <c r="F731" s="59"/>
      <c r="G731" s="58"/>
      <c r="H731" s="59"/>
      <c r="I731" s="14"/>
      <c r="J731" s="14"/>
      <c r="K731" s="29"/>
      <c r="L731" s="29"/>
      <c r="M731" s="29"/>
      <c r="N731" s="29"/>
      <c r="O731" s="11"/>
      <c r="P731" s="58"/>
      <c r="Q731" s="60"/>
    </row>
    <row r="732" spans="2:19">
      <c r="B732" s="56"/>
      <c r="C732" s="57"/>
      <c r="D732" s="13"/>
      <c r="E732" s="58"/>
      <c r="F732" s="59"/>
      <c r="G732" s="58"/>
      <c r="H732" s="59"/>
      <c r="I732" s="14"/>
      <c r="J732" s="14"/>
      <c r="K732" s="29"/>
      <c r="L732" s="29"/>
      <c r="M732" s="29"/>
      <c r="N732" s="29"/>
      <c r="O732" s="11"/>
      <c r="P732" s="58"/>
      <c r="Q732" s="60"/>
    </row>
    <row r="733" spans="2:19">
      <c r="B733" s="56"/>
      <c r="C733" s="57"/>
      <c r="D733" s="13"/>
      <c r="E733" s="58"/>
      <c r="F733" s="59"/>
      <c r="G733" s="58"/>
      <c r="H733" s="59"/>
      <c r="I733" s="14"/>
      <c r="J733" s="14"/>
      <c r="K733" s="29"/>
      <c r="L733" s="29"/>
      <c r="M733" s="29"/>
      <c r="N733" s="29"/>
      <c r="O733" s="11"/>
      <c r="P733" s="58"/>
      <c r="Q733" s="60"/>
    </row>
    <row r="734" spans="2:19">
      <c r="B734" s="56"/>
      <c r="C734" s="57"/>
      <c r="D734" s="13"/>
      <c r="E734" s="58"/>
      <c r="F734" s="59"/>
      <c r="G734" s="58"/>
      <c r="H734" s="59"/>
      <c r="I734" s="14"/>
      <c r="J734" s="14"/>
      <c r="K734" s="29"/>
      <c r="L734" s="29"/>
      <c r="M734" s="29"/>
      <c r="N734" s="29"/>
      <c r="O734" s="11"/>
      <c r="P734" s="58"/>
      <c r="Q734" s="60"/>
    </row>
    <row r="735" spans="2:19">
      <c r="B735" s="56"/>
      <c r="C735" s="57"/>
      <c r="D735" s="13"/>
      <c r="E735" s="58"/>
      <c r="F735" s="59"/>
      <c r="G735" s="58"/>
      <c r="H735" s="59"/>
      <c r="I735" s="14"/>
      <c r="J735" s="14"/>
      <c r="K735" s="29"/>
      <c r="L735" s="29"/>
      <c r="M735" s="29"/>
      <c r="N735" s="29"/>
      <c r="O735" s="11"/>
      <c r="P735" s="58"/>
      <c r="Q735" s="60"/>
    </row>
    <row r="736" spans="2:19">
      <c r="B736" s="56"/>
      <c r="C736" s="57"/>
      <c r="D736" s="13"/>
      <c r="E736" s="58"/>
      <c r="F736" s="59"/>
      <c r="G736" s="58"/>
      <c r="H736" s="59"/>
      <c r="I736" s="14"/>
      <c r="J736" s="14"/>
      <c r="K736" s="29"/>
      <c r="L736" s="29"/>
      <c r="M736" s="29"/>
      <c r="N736" s="29"/>
      <c r="O736" s="11"/>
      <c r="P736" s="58"/>
      <c r="Q736" s="60"/>
    </row>
    <row r="737" spans="2:17">
      <c r="B737" s="56"/>
      <c r="C737" s="57"/>
      <c r="D737" s="13"/>
      <c r="E737" s="58"/>
      <c r="F737" s="59"/>
      <c r="G737" s="58"/>
      <c r="H737" s="59"/>
      <c r="I737" s="14"/>
      <c r="J737" s="14"/>
      <c r="K737" s="29"/>
      <c r="L737" s="29"/>
      <c r="M737" s="29"/>
      <c r="N737" s="29"/>
      <c r="O737" s="11"/>
      <c r="P737" s="58"/>
      <c r="Q737" s="60"/>
    </row>
    <row r="738" spans="2:17">
      <c r="B738" s="56"/>
      <c r="C738" s="57"/>
      <c r="D738" s="13"/>
      <c r="E738" s="58"/>
      <c r="F738" s="59"/>
      <c r="G738" s="58"/>
      <c r="H738" s="59"/>
      <c r="I738" s="14"/>
      <c r="J738" s="14"/>
      <c r="K738" s="29"/>
      <c r="L738" s="29"/>
      <c r="M738" s="29"/>
      <c r="N738" s="29"/>
      <c r="O738" s="11"/>
      <c r="P738" s="58"/>
      <c r="Q738" s="60"/>
    </row>
    <row r="739" spans="2:17">
      <c r="B739" s="56"/>
      <c r="C739" s="57"/>
      <c r="D739" s="13"/>
      <c r="E739" s="58"/>
      <c r="F739" s="59"/>
      <c r="G739" s="58"/>
      <c r="H739" s="59"/>
      <c r="I739" s="14"/>
      <c r="J739" s="14"/>
      <c r="K739" s="29"/>
      <c r="L739" s="29"/>
      <c r="M739" s="29"/>
      <c r="N739" s="29"/>
      <c r="O739" s="11"/>
      <c r="P739" s="58"/>
      <c r="Q739" s="60"/>
    </row>
    <row r="740" spans="2:17">
      <c r="B740" s="56"/>
      <c r="C740" s="57"/>
      <c r="D740" s="13"/>
      <c r="E740" s="58"/>
      <c r="F740" s="59"/>
      <c r="G740" s="58"/>
      <c r="H740" s="59"/>
      <c r="I740" s="14"/>
      <c r="J740" s="14"/>
      <c r="K740" s="29"/>
      <c r="L740" s="29"/>
      <c r="M740" s="29"/>
      <c r="N740" s="29"/>
      <c r="O740" s="11"/>
      <c r="P740" s="58"/>
      <c r="Q740" s="60"/>
    </row>
    <row r="741" spans="2:17">
      <c r="B741" s="56"/>
      <c r="C741" s="57"/>
      <c r="D741" s="13"/>
      <c r="E741" s="58"/>
      <c r="F741" s="59"/>
      <c r="G741" s="58"/>
      <c r="H741" s="59"/>
      <c r="I741" s="14"/>
      <c r="J741" s="14"/>
      <c r="K741" s="29"/>
      <c r="L741" s="29"/>
      <c r="M741" s="29"/>
      <c r="N741" s="29"/>
      <c r="O741" s="11"/>
      <c r="P741" s="58"/>
      <c r="Q741" s="60"/>
    </row>
    <row r="742" spans="2:17">
      <c r="B742" s="56"/>
      <c r="C742" s="57"/>
      <c r="D742" s="13"/>
      <c r="E742" s="58"/>
      <c r="F742" s="59"/>
      <c r="G742" s="58"/>
      <c r="H742" s="59"/>
      <c r="I742" s="14"/>
      <c r="J742" s="14"/>
      <c r="K742" s="29"/>
      <c r="L742" s="29"/>
      <c r="M742" s="29"/>
      <c r="N742" s="29"/>
      <c r="O742" s="11"/>
      <c r="P742" s="58"/>
      <c r="Q742" s="60"/>
    </row>
    <row r="743" spans="2:17">
      <c r="B743" s="56"/>
      <c r="C743" s="57"/>
      <c r="D743" s="13"/>
      <c r="E743" s="58"/>
      <c r="F743" s="59"/>
      <c r="G743" s="58"/>
      <c r="H743" s="59"/>
      <c r="I743" s="14"/>
      <c r="J743" s="14"/>
      <c r="K743" s="29"/>
      <c r="L743" s="29"/>
      <c r="M743" s="29"/>
      <c r="N743" s="29"/>
      <c r="O743" s="11"/>
      <c r="P743" s="58"/>
      <c r="Q743" s="60"/>
    </row>
    <row r="744" spans="2:17">
      <c r="B744" s="56"/>
      <c r="C744" s="57"/>
      <c r="D744" s="13"/>
      <c r="E744" s="58"/>
      <c r="F744" s="59"/>
      <c r="G744" s="58"/>
      <c r="H744" s="59"/>
      <c r="I744" s="14"/>
      <c r="J744" s="14"/>
      <c r="K744" s="29"/>
      <c r="L744" s="29"/>
      <c r="M744" s="29"/>
      <c r="N744" s="29"/>
      <c r="O744" s="11"/>
      <c r="P744" s="58"/>
      <c r="Q744" s="60"/>
    </row>
    <row r="745" spans="2:17">
      <c r="B745" s="56"/>
      <c r="C745" s="57"/>
      <c r="D745" s="13"/>
      <c r="E745" s="58"/>
      <c r="F745" s="59"/>
      <c r="G745" s="58"/>
      <c r="H745" s="59"/>
      <c r="I745" s="14"/>
      <c r="J745" s="14"/>
      <c r="K745" s="29"/>
      <c r="L745" s="29"/>
      <c r="M745" s="29"/>
      <c r="N745" s="29"/>
      <c r="O745" s="11"/>
      <c r="P745" s="58"/>
      <c r="Q745" s="60"/>
    </row>
    <row r="746" spans="2:17">
      <c r="B746" s="56"/>
      <c r="C746" s="57"/>
      <c r="D746" s="13"/>
      <c r="E746" s="58"/>
      <c r="F746" s="59"/>
      <c r="G746" s="58"/>
      <c r="H746" s="59"/>
      <c r="I746" s="14"/>
      <c r="J746" s="14"/>
      <c r="K746" s="29"/>
      <c r="L746" s="29"/>
      <c r="M746" s="29"/>
      <c r="N746" s="29"/>
      <c r="O746" s="11"/>
      <c r="P746" s="58"/>
      <c r="Q746" s="60"/>
    </row>
    <row r="747" spans="2:17">
      <c r="B747" s="56"/>
      <c r="C747" s="57"/>
      <c r="D747" s="13"/>
      <c r="E747" s="58"/>
      <c r="F747" s="59"/>
      <c r="G747" s="58"/>
      <c r="H747" s="59"/>
      <c r="I747" s="14"/>
      <c r="J747" s="14"/>
      <c r="K747" s="29"/>
      <c r="L747" s="29"/>
      <c r="M747" s="29"/>
      <c r="N747" s="29"/>
      <c r="O747" s="11"/>
      <c r="P747" s="58"/>
      <c r="Q747" s="60"/>
    </row>
    <row r="748" spans="2:17">
      <c r="B748" s="56"/>
      <c r="C748" s="57"/>
      <c r="D748" s="13"/>
      <c r="E748" s="58"/>
      <c r="F748" s="59"/>
      <c r="G748" s="58"/>
      <c r="H748" s="59"/>
      <c r="I748" s="14"/>
      <c r="J748" s="14"/>
      <c r="K748" s="29"/>
      <c r="L748" s="29"/>
      <c r="M748" s="29"/>
      <c r="N748" s="29"/>
      <c r="O748" s="11"/>
      <c r="P748" s="58"/>
      <c r="Q748" s="60"/>
    </row>
    <row r="749" spans="2:17">
      <c r="B749" s="56"/>
      <c r="C749" s="57"/>
      <c r="D749" s="13"/>
      <c r="E749" s="58"/>
      <c r="F749" s="59"/>
      <c r="G749" s="58"/>
      <c r="H749" s="59"/>
      <c r="I749" s="14"/>
      <c r="J749" s="14"/>
      <c r="K749" s="29"/>
      <c r="L749" s="29"/>
      <c r="M749" s="29"/>
      <c r="N749" s="29"/>
      <c r="O749" s="11"/>
      <c r="P749" s="58"/>
      <c r="Q749" s="60"/>
    </row>
    <row r="750" spans="2:17">
      <c r="B750" s="56"/>
      <c r="C750" s="57"/>
      <c r="D750" s="13"/>
      <c r="E750" s="58"/>
      <c r="F750" s="59"/>
      <c r="G750" s="58"/>
      <c r="H750" s="59"/>
      <c r="I750" s="14"/>
      <c r="J750" s="14"/>
      <c r="K750" s="29"/>
      <c r="L750" s="29"/>
      <c r="M750" s="29"/>
      <c r="N750" s="29"/>
      <c r="O750" s="11"/>
      <c r="P750" s="58"/>
      <c r="Q750" s="60"/>
    </row>
    <row r="751" spans="2:17">
      <c r="B751" s="56"/>
      <c r="C751" s="57"/>
      <c r="D751" s="13"/>
      <c r="E751" s="58"/>
      <c r="F751" s="59"/>
      <c r="G751" s="58"/>
      <c r="H751" s="59"/>
      <c r="I751" s="14"/>
      <c r="J751" s="14"/>
      <c r="K751" s="29"/>
      <c r="L751" s="29"/>
      <c r="M751" s="29"/>
      <c r="N751" s="29"/>
      <c r="O751" s="11"/>
      <c r="P751" s="58"/>
      <c r="Q751" s="60"/>
    </row>
    <row r="752" spans="2:17">
      <c r="B752" s="56"/>
      <c r="C752" s="57"/>
      <c r="D752" s="13"/>
      <c r="E752" s="58"/>
      <c r="F752" s="59"/>
      <c r="G752" s="58"/>
      <c r="H752" s="59"/>
      <c r="I752" s="14"/>
      <c r="J752" s="14"/>
      <c r="K752" s="29"/>
      <c r="L752" s="29"/>
      <c r="M752" s="29"/>
      <c r="N752" s="29"/>
      <c r="O752" s="11"/>
      <c r="P752" s="58"/>
      <c r="Q752" s="60"/>
    </row>
    <row r="753" spans="2:17">
      <c r="B753" s="56"/>
      <c r="C753" s="57"/>
      <c r="D753" s="13"/>
      <c r="E753" s="58"/>
      <c r="F753" s="59"/>
      <c r="G753" s="58"/>
      <c r="H753" s="59"/>
      <c r="I753" s="14"/>
      <c r="J753" s="14"/>
      <c r="K753" s="29"/>
      <c r="L753" s="29"/>
      <c r="M753" s="29"/>
      <c r="N753" s="29"/>
      <c r="O753" s="11"/>
      <c r="P753" s="58"/>
      <c r="Q753" s="60"/>
    </row>
    <row r="754" spans="2:17">
      <c r="B754" s="56"/>
      <c r="C754" s="57"/>
      <c r="D754" s="13"/>
      <c r="E754" s="58"/>
      <c r="F754" s="59"/>
      <c r="G754" s="58"/>
      <c r="H754" s="59"/>
      <c r="I754" s="14"/>
      <c r="J754" s="14"/>
      <c r="K754" s="29"/>
      <c r="L754" s="29"/>
      <c r="M754" s="29"/>
      <c r="N754" s="29"/>
      <c r="O754" s="11"/>
      <c r="P754" s="58"/>
      <c r="Q754" s="60"/>
    </row>
    <row r="755" spans="2:17">
      <c r="B755" s="56"/>
      <c r="C755" s="57"/>
      <c r="D755" s="13"/>
      <c r="E755" s="58"/>
      <c r="F755" s="59"/>
      <c r="G755" s="58"/>
      <c r="H755" s="59"/>
      <c r="I755" s="14"/>
      <c r="J755" s="14"/>
      <c r="K755" s="29"/>
      <c r="L755" s="29"/>
      <c r="M755" s="29"/>
      <c r="N755" s="29"/>
      <c r="O755" s="11"/>
      <c r="P755" s="58"/>
      <c r="Q755" s="60"/>
    </row>
    <row r="756" spans="2:17">
      <c r="B756" s="56"/>
      <c r="C756" s="57"/>
      <c r="D756" s="13"/>
      <c r="E756" s="58"/>
      <c r="F756" s="59"/>
      <c r="G756" s="58"/>
      <c r="H756" s="59"/>
      <c r="I756" s="14"/>
      <c r="J756" s="14"/>
      <c r="K756" s="29"/>
      <c r="L756" s="29"/>
      <c r="M756" s="29"/>
      <c r="N756" s="29"/>
      <c r="O756" s="11"/>
      <c r="P756" s="58"/>
      <c r="Q756" s="60"/>
    </row>
    <row r="757" spans="2:17">
      <c r="B757" s="56"/>
      <c r="C757" s="57"/>
      <c r="D757" s="13"/>
      <c r="E757" s="58"/>
      <c r="F757" s="59"/>
      <c r="G757" s="58"/>
      <c r="H757" s="59"/>
      <c r="I757" s="14"/>
      <c r="J757" s="14"/>
      <c r="K757" s="29"/>
      <c r="L757" s="29"/>
      <c r="M757" s="29"/>
      <c r="N757" s="29"/>
      <c r="O757" s="11"/>
      <c r="P757" s="58"/>
      <c r="Q757" s="60"/>
    </row>
    <row r="758" spans="2:17">
      <c r="B758" s="56"/>
      <c r="C758" s="57"/>
      <c r="D758" s="13"/>
      <c r="E758" s="58"/>
      <c r="F758" s="59"/>
      <c r="G758" s="58"/>
      <c r="H758" s="59"/>
      <c r="I758" s="14"/>
      <c r="J758" s="14"/>
      <c r="K758" s="29"/>
      <c r="L758" s="29"/>
      <c r="M758" s="29"/>
      <c r="N758" s="29"/>
      <c r="O758" s="11"/>
      <c r="P758" s="58"/>
      <c r="Q758" s="60"/>
    </row>
    <row r="759" spans="2:17">
      <c r="B759" s="56"/>
      <c r="C759" s="57"/>
      <c r="D759" s="13"/>
      <c r="E759" s="58"/>
      <c r="F759" s="59"/>
      <c r="G759" s="58"/>
      <c r="H759" s="59"/>
      <c r="I759" s="14"/>
      <c r="J759" s="14"/>
      <c r="K759" s="29"/>
      <c r="L759" s="29"/>
      <c r="M759" s="29"/>
      <c r="N759" s="29"/>
      <c r="O759" s="11"/>
      <c r="P759" s="58"/>
      <c r="Q759" s="60"/>
    </row>
    <row r="760" spans="2:17">
      <c r="B760" s="56"/>
      <c r="C760" s="57"/>
      <c r="D760" s="13"/>
      <c r="E760" s="58"/>
      <c r="F760" s="59"/>
      <c r="G760" s="58"/>
      <c r="H760" s="59"/>
      <c r="I760" s="14"/>
      <c r="J760" s="14"/>
      <c r="K760" s="29"/>
      <c r="L760" s="29"/>
      <c r="M760" s="29"/>
      <c r="N760" s="29"/>
      <c r="O760" s="11"/>
      <c r="P760" s="58"/>
      <c r="Q760" s="60"/>
    </row>
    <row r="761" spans="2:17">
      <c r="B761" s="56"/>
      <c r="C761" s="57"/>
      <c r="D761" s="13"/>
      <c r="E761" s="58"/>
      <c r="F761" s="59"/>
      <c r="G761" s="58"/>
      <c r="H761" s="59"/>
      <c r="I761" s="14"/>
      <c r="J761" s="14"/>
      <c r="K761" s="29"/>
      <c r="L761" s="29"/>
      <c r="M761" s="29"/>
      <c r="N761" s="29"/>
      <c r="O761" s="11"/>
      <c r="P761" s="58"/>
      <c r="Q761" s="60"/>
    </row>
    <row r="762" spans="2:17">
      <c r="B762" s="56"/>
      <c r="C762" s="57"/>
      <c r="D762" s="13"/>
      <c r="E762" s="58"/>
      <c r="F762" s="59"/>
      <c r="G762" s="58"/>
      <c r="H762" s="59"/>
      <c r="I762" s="14"/>
      <c r="J762" s="14"/>
      <c r="K762" s="29"/>
      <c r="L762" s="29"/>
      <c r="M762" s="29"/>
      <c r="N762" s="29"/>
      <c r="O762" s="11"/>
      <c r="P762" s="58"/>
      <c r="Q762" s="60"/>
    </row>
    <row r="763" spans="2:17">
      <c r="B763" s="56"/>
      <c r="C763" s="57"/>
      <c r="D763" s="13"/>
      <c r="E763" s="58"/>
      <c r="F763" s="59"/>
      <c r="G763" s="58"/>
      <c r="H763" s="59"/>
      <c r="I763" s="14"/>
      <c r="J763" s="14"/>
      <c r="K763" s="29"/>
      <c r="L763" s="29"/>
      <c r="M763" s="29"/>
      <c r="N763" s="29"/>
      <c r="O763" s="11"/>
      <c r="P763" s="58"/>
      <c r="Q763" s="60"/>
    </row>
    <row r="764" spans="2:17">
      <c r="B764" s="56"/>
      <c r="C764" s="57"/>
      <c r="D764" s="13"/>
      <c r="E764" s="58"/>
      <c r="F764" s="59"/>
      <c r="G764" s="58"/>
      <c r="H764" s="59"/>
      <c r="I764" s="14"/>
      <c r="J764" s="14"/>
      <c r="K764" s="29"/>
      <c r="L764" s="29"/>
      <c r="M764" s="29"/>
      <c r="N764" s="29"/>
      <c r="O764" s="11"/>
      <c r="P764" s="58"/>
      <c r="Q764" s="60"/>
    </row>
    <row r="765" spans="2:17">
      <c r="B765" s="56"/>
      <c r="C765" s="57"/>
      <c r="D765" s="13"/>
      <c r="E765" s="58"/>
      <c r="F765" s="59"/>
      <c r="G765" s="58"/>
      <c r="H765" s="59"/>
      <c r="I765" s="14"/>
      <c r="J765" s="14"/>
      <c r="K765" s="29"/>
      <c r="L765" s="29"/>
      <c r="M765" s="29"/>
      <c r="N765" s="29"/>
      <c r="O765" s="11"/>
      <c r="P765" s="58"/>
      <c r="Q765" s="60"/>
    </row>
    <row r="766" spans="2:17">
      <c r="B766" s="56"/>
      <c r="C766" s="57"/>
      <c r="D766" s="13"/>
      <c r="E766" s="58"/>
      <c r="F766" s="59"/>
      <c r="G766" s="58"/>
      <c r="H766" s="59"/>
      <c r="I766" s="14"/>
      <c r="J766" s="14"/>
      <c r="K766" s="29"/>
      <c r="L766" s="29"/>
      <c r="M766" s="29"/>
      <c r="N766" s="29"/>
      <c r="O766" s="11"/>
      <c r="P766" s="58"/>
      <c r="Q766" s="60"/>
    </row>
    <row r="767" spans="2:17">
      <c r="B767" s="56"/>
      <c r="C767" s="57"/>
      <c r="D767" s="13"/>
      <c r="E767" s="58"/>
      <c r="F767" s="59"/>
      <c r="G767" s="58"/>
      <c r="H767" s="59"/>
      <c r="I767" s="14"/>
      <c r="J767" s="14"/>
      <c r="K767" s="29"/>
      <c r="L767" s="29"/>
      <c r="M767" s="29"/>
      <c r="N767" s="29"/>
      <c r="O767" s="11"/>
      <c r="P767" s="58"/>
      <c r="Q767" s="60"/>
    </row>
    <row r="768" spans="2:17">
      <c r="B768" s="56"/>
      <c r="C768" s="57"/>
      <c r="D768" s="13"/>
      <c r="E768" s="58"/>
      <c r="F768" s="59"/>
      <c r="G768" s="58"/>
      <c r="H768" s="59"/>
      <c r="I768" s="14"/>
      <c r="J768" s="14"/>
      <c r="K768" s="29"/>
      <c r="L768" s="29"/>
      <c r="M768" s="29"/>
      <c r="N768" s="29"/>
      <c r="O768" s="11"/>
      <c r="P768" s="58"/>
      <c r="Q768" s="60"/>
    </row>
    <row r="769" spans="2:17">
      <c r="B769" s="56"/>
      <c r="C769" s="57"/>
      <c r="D769" s="13"/>
      <c r="E769" s="58"/>
      <c r="F769" s="59"/>
      <c r="G769" s="58"/>
      <c r="H769" s="59"/>
      <c r="I769" s="14"/>
      <c r="J769" s="14"/>
      <c r="K769" s="29"/>
      <c r="L769" s="29"/>
      <c r="M769" s="29"/>
      <c r="N769" s="29"/>
      <c r="O769" s="11"/>
      <c r="P769" s="58"/>
      <c r="Q769" s="60"/>
    </row>
    <row r="770" spans="2:17">
      <c r="B770" s="56"/>
      <c r="C770" s="57"/>
      <c r="D770" s="13"/>
      <c r="E770" s="58"/>
      <c r="F770" s="59"/>
      <c r="G770" s="58"/>
      <c r="H770" s="59"/>
      <c r="I770" s="14"/>
      <c r="J770" s="14"/>
      <c r="K770" s="29"/>
      <c r="L770" s="29"/>
      <c r="M770" s="29"/>
      <c r="N770" s="29"/>
      <c r="O770" s="11"/>
      <c r="P770" s="58"/>
      <c r="Q770" s="60"/>
    </row>
    <row r="771" spans="2:17">
      <c r="B771" s="56"/>
      <c r="C771" s="57"/>
      <c r="D771" s="13"/>
      <c r="E771" s="58"/>
      <c r="F771" s="59"/>
      <c r="G771" s="58"/>
      <c r="H771" s="59"/>
      <c r="I771" s="14"/>
      <c r="J771" s="14"/>
      <c r="K771" s="29"/>
      <c r="L771" s="29"/>
      <c r="M771" s="29"/>
      <c r="N771" s="29"/>
      <c r="O771" s="11"/>
      <c r="P771" s="58"/>
      <c r="Q771" s="60"/>
    </row>
    <row r="772" spans="2:17">
      <c r="B772" s="56"/>
      <c r="C772" s="57"/>
      <c r="D772" s="13"/>
      <c r="E772" s="58"/>
      <c r="F772" s="59"/>
      <c r="G772" s="58"/>
      <c r="H772" s="59"/>
      <c r="I772" s="14"/>
      <c r="J772" s="14"/>
      <c r="K772" s="29"/>
      <c r="L772" s="29"/>
      <c r="M772" s="29"/>
      <c r="N772" s="29"/>
      <c r="O772" s="11"/>
      <c r="P772" s="58"/>
      <c r="Q772" s="60"/>
    </row>
    <row r="773" spans="2:17">
      <c r="B773" s="56"/>
      <c r="C773" s="57"/>
      <c r="D773" s="13"/>
      <c r="E773" s="58"/>
      <c r="F773" s="59"/>
      <c r="G773" s="58"/>
      <c r="H773" s="59"/>
      <c r="I773" s="14"/>
      <c r="J773" s="14"/>
      <c r="K773" s="29"/>
      <c r="L773" s="29"/>
      <c r="M773" s="29"/>
      <c r="N773" s="29"/>
      <c r="O773" s="11"/>
      <c r="P773" s="58"/>
      <c r="Q773" s="60"/>
    </row>
    <row r="774" spans="2:17">
      <c r="B774" s="56"/>
      <c r="C774" s="57"/>
      <c r="D774" s="13"/>
      <c r="E774" s="58"/>
      <c r="F774" s="59"/>
      <c r="G774" s="58"/>
      <c r="H774" s="59"/>
      <c r="I774" s="14"/>
      <c r="J774" s="14"/>
      <c r="K774" s="29"/>
      <c r="L774" s="29"/>
      <c r="M774" s="29"/>
      <c r="N774" s="29"/>
      <c r="O774" s="11"/>
      <c r="P774" s="58"/>
      <c r="Q774" s="60"/>
    </row>
    <row r="775" spans="2:17">
      <c r="B775" s="56"/>
      <c r="C775" s="57"/>
      <c r="D775" s="13"/>
      <c r="E775" s="58"/>
      <c r="F775" s="59"/>
      <c r="G775" s="58"/>
      <c r="H775" s="59"/>
      <c r="I775" s="14"/>
      <c r="J775" s="14"/>
      <c r="K775" s="29"/>
      <c r="L775" s="29"/>
      <c r="M775" s="29"/>
      <c r="N775" s="29"/>
      <c r="O775" s="11"/>
      <c r="P775" s="58"/>
      <c r="Q775" s="60"/>
    </row>
    <row r="776" spans="2:17">
      <c r="B776" s="56"/>
      <c r="C776" s="57"/>
      <c r="D776" s="13"/>
      <c r="E776" s="58"/>
      <c r="F776" s="59"/>
      <c r="G776" s="58"/>
      <c r="H776" s="59"/>
      <c r="I776" s="14"/>
      <c r="J776" s="14"/>
      <c r="K776" s="29"/>
      <c r="L776" s="29"/>
      <c r="M776" s="29"/>
      <c r="N776" s="29"/>
      <c r="O776" s="11"/>
      <c r="P776" s="58"/>
      <c r="Q776" s="60"/>
    </row>
    <row r="777" spans="2:17">
      <c r="B777" s="56"/>
      <c r="C777" s="57"/>
      <c r="D777" s="13"/>
      <c r="E777" s="58"/>
      <c r="F777" s="59"/>
      <c r="G777" s="58"/>
      <c r="H777" s="59"/>
      <c r="I777" s="14"/>
      <c r="J777" s="14"/>
      <c r="K777" s="29"/>
      <c r="L777" s="29"/>
      <c r="M777" s="29"/>
      <c r="N777" s="29"/>
      <c r="O777" s="11"/>
      <c r="P777" s="58"/>
      <c r="Q777" s="60"/>
    </row>
    <row r="778" spans="2:17">
      <c r="B778" s="56"/>
      <c r="C778" s="57"/>
      <c r="D778" s="13"/>
      <c r="E778" s="58"/>
      <c r="F778" s="59"/>
      <c r="G778" s="58"/>
      <c r="H778" s="59"/>
      <c r="I778" s="14"/>
      <c r="J778" s="14"/>
      <c r="K778" s="29"/>
      <c r="L778" s="29"/>
      <c r="M778" s="29"/>
      <c r="N778" s="29"/>
      <c r="O778" s="11"/>
      <c r="P778" s="58"/>
      <c r="Q778" s="60"/>
    </row>
    <row r="779" spans="2:17">
      <c r="B779" s="56"/>
      <c r="C779" s="57"/>
      <c r="D779" s="13"/>
      <c r="E779" s="58"/>
      <c r="F779" s="59"/>
      <c r="G779" s="58"/>
      <c r="H779" s="59"/>
      <c r="I779" s="14"/>
      <c r="J779" s="14"/>
      <c r="K779" s="29"/>
      <c r="L779" s="29"/>
      <c r="M779" s="29"/>
      <c r="N779" s="29"/>
      <c r="O779" s="11"/>
      <c r="P779" s="58"/>
      <c r="Q779" s="60"/>
    </row>
    <row r="780" spans="2:17">
      <c r="B780" s="56"/>
      <c r="C780" s="57"/>
      <c r="D780" s="13"/>
      <c r="E780" s="58"/>
      <c r="F780" s="59"/>
      <c r="G780" s="58"/>
      <c r="H780" s="59"/>
      <c r="I780" s="14"/>
      <c r="J780" s="14"/>
      <c r="K780" s="29"/>
      <c r="L780" s="29"/>
      <c r="M780" s="29"/>
      <c r="N780" s="29"/>
      <c r="O780" s="11"/>
      <c r="P780" s="58"/>
      <c r="Q780" s="60"/>
    </row>
    <row r="781" spans="2:17">
      <c r="B781" s="56"/>
      <c r="C781" s="57"/>
      <c r="D781" s="13"/>
      <c r="E781" s="58"/>
      <c r="F781" s="59"/>
      <c r="G781" s="58"/>
      <c r="H781" s="59"/>
      <c r="I781" s="14"/>
      <c r="J781" s="14"/>
      <c r="K781" s="29"/>
      <c r="L781" s="29"/>
      <c r="M781" s="29"/>
      <c r="N781" s="29"/>
      <c r="O781" s="11"/>
      <c r="P781" s="58"/>
      <c r="Q781" s="60"/>
    </row>
    <row r="782" spans="2:17">
      <c r="B782" s="56"/>
      <c r="C782" s="57"/>
      <c r="D782" s="13"/>
      <c r="E782" s="58"/>
      <c r="F782" s="59"/>
      <c r="G782" s="58"/>
      <c r="H782" s="59"/>
      <c r="I782" s="14"/>
      <c r="J782" s="14"/>
      <c r="K782" s="29"/>
      <c r="L782" s="29"/>
      <c r="M782" s="29"/>
      <c r="N782" s="29"/>
      <c r="O782" s="11"/>
      <c r="P782" s="58"/>
      <c r="Q782" s="60"/>
    </row>
    <row r="783" spans="2:17">
      <c r="B783" s="56"/>
      <c r="C783" s="57"/>
      <c r="D783" s="13"/>
      <c r="E783" s="58"/>
      <c r="F783" s="59"/>
      <c r="G783" s="58"/>
      <c r="H783" s="59"/>
      <c r="I783" s="14"/>
      <c r="J783" s="14"/>
      <c r="K783" s="29"/>
      <c r="L783" s="29"/>
      <c r="M783" s="29"/>
      <c r="N783" s="29"/>
      <c r="O783" s="11"/>
      <c r="P783" s="58"/>
      <c r="Q783" s="60"/>
    </row>
    <row r="784" spans="2:17">
      <c r="B784" s="56"/>
      <c r="C784" s="57"/>
      <c r="D784" s="13"/>
      <c r="E784" s="58"/>
      <c r="F784" s="59"/>
      <c r="G784" s="58"/>
      <c r="H784" s="59"/>
      <c r="I784" s="14"/>
      <c r="J784" s="14"/>
      <c r="K784" s="29"/>
      <c r="L784" s="29"/>
      <c r="M784" s="29"/>
      <c r="N784" s="29"/>
      <c r="O784" s="11"/>
      <c r="P784" s="58"/>
      <c r="Q784" s="60"/>
    </row>
    <row r="785" spans="2:17">
      <c r="B785" s="56"/>
      <c r="C785" s="57"/>
      <c r="D785" s="13"/>
      <c r="E785" s="58"/>
      <c r="F785" s="59"/>
      <c r="G785" s="58"/>
      <c r="H785" s="59"/>
      <c r="I785" s="14"/>
      <c r="J785" s="14"/>
      <c r="K785" s="29"/>
      <c r="L785" s="29"/>
      <c r="M785" s="29"/>
      <c r="N785" s="29"/>
      <c r="O785" s="11"/>
      <c r="P785" s="58"/>
      <c r="Q785" s="60"/>
    </row>
    <row r="786" spans="2:17">
      <c r="B786" s="56"/>
      <c r="C786" s="57"/>
      <c r="D786" s="13"/>
      <c r="E786" s="58"/>
      <c r="F786" s="59"/>
      <c r="G786" s="58"/>
      <c r="H786" s="59"/>
      <c r="I786" s="14"/>
      <c r="J786" s="14"/>
      <c r="K786" s="29"/>
      <c r="L786" s="29"/>
      <c r="M786" s="29"/>
      <c r="N786" s="29"/>
      <c r="O786" s="11"/>
      <c r="P786" s="58"/>
      <c r="Q786" s="60"/>
    </row>
    <row r="787" spans="2:17">
      <c r="B787" s="56"/>
      <c r="C787" s="57"/>
      <c r="D787" s="13"/>
      <c r="E787" s="58"/>
      <c r="F787" s="59"/>
      <c r="G787" s="58"/>
      <c r="H787" s="59"/>
      <c r="I787" s="14"/>
      <c r="J787" s="14"/>
      <c r="K787" s="29"/>
      <c r="L787" s="29"/>
      <c r="M787" s="29"/>
      <c r="N787" s="29"/>
      <c r="O787" s="11"/>
      <c r="P787" s="58"/>
      <c r="Q787" s="60"/>
    </row>
    <row r="788" spans="2:17">
      <c r="B788" s="56"/>
      <c r="C788" s="57"/>
      <c r="D788" s="13"/>
      <c r="E788" s="58"/>
      <c r="F788" s="59"/>
      <c r="G788" s="58"/>
      <c r="H788" s="59"/>
      <c r="I788" s="14"/>
      <c r="J788" s="14"/>
      <c r="K788" s="29"/>
      <c r="L788" s="29"/>
      <c r="M788" s="29"/>
      <c r="N788" s="29"/>
      <c r="O788" s="11"/>
      <c r="P788" s="58"/>
      <c r="Q788" s="60"/>
    </row>
    <row r="789" spans="2:17">
      <c r="B789" s="56"/>
      <c r="C789" s="57"/>
      <c r="D789" s="13"/>
      <c r="E789" s="58"/>
      <c r="F789" s="59"/>
      <c r="G789" s="58"/>
      <c r="H789" s="59"/>
      <c r="I789" s="14"/>
      <c r="J789" s="14"/>
      <c r="K789" s="29"/>
      <c r="L789" s="29"/>
      <c r="M789" s="29"/>
      <c r="N789" s="29"/>
      <c r="O789" s="11"/>
      <c r="P789" s="58"/>
      <c r="Q789" s="60"/>
    </row>
    <row r="790" spans="2:17">
      <c r="B790" s="56"/>
      <c r="C790" s="57"/>
      <c r="D790" s="13"/>
      <c r="E790" s="58"/>
      <c r="F790" s="59"/>
      <c r="G790" s="58"/>
      <c r="H790" s="59"/>
      <c r="I790" s="14"/>
      <c r="J790" s="14"/>
      <c r="K790" s="29"/>
      <c r="L790" s="29"/>
      <c r="M790" s="29"/>
      <c r="N790" s="29"/>
      <c r="O790" s="11"/>
      <c r="P790" s="58"/>
      <c r="Q790" s="60"/>
    </row>
    <row r="791" spans="2:17">
      <c r="B791" s="56"/>
      <c r="C791" s="57"/>
      <c r="D791" s="13"/>
      <c r="E791" s="58"/>
      <c r="F791" s="59"/>
      <c r="G791" s="58"/>
      <c r="H791" s="59"/>
      <c r="I791" s="14"/>
      <c r="J791" s="14"/>
      <c r="K791" s="29"/>
      <c r="L791" s="29"/>
      <c r="M791" s="29"/>
      <c r="N791" s="29"/>
      <c r="O791" s="11"/>
      <c r="P791" s="58"/>
      <c r="Q791" s="60"/>
    </row>
    <row r="792" spans="2:17">
      <c r="B792" s="56"/>
      <c r="C792" s="57"/>
      <c r="D792" s="13"/>
      <c r="E792" s="58"/>
      <c r="F792" s="59"/>
      <c r="G792" s="58"/>
      <c r="H792" s="59"/>
      <c r="I792" s="14"/>
      <c r="J792" s="14"/>
      <c r="K792" s="29"/>
      <c r="L792" s="29"/>
      <c r="M792" s="29"/>
      <c r="N792" s="29"/>
      <c r="O792" s="11"/>
      <c r="P792" s="58"/>
      <c r="Q792" s="60"/>
    </row>
    <row r="793" spans="2:17">
      <c r="B793" s="56"/>
      <c r="C793" s="57"/>
      <c r="D793" s="13"/>
      <c r="E793" s="58"/>
      <c r="F793" s="59"/>
      <c r="G793" s="58"/>
      <c r="H793" s="59"/>
      <c r="I793" s="14"/>
      <c r="J793" s="14"/>
      <c r="K793" s="29"/>
      <c r="L793" s="29"/>
      <c r="M793" s="29"/>
      <c r="N793" s="29"/>
      <c r="O793" s="11"/>
      <c r="P793" s="58"/>
      <c r="Q793" s="60"/>
    </row>
    <row r="794" spans="2:17">
      <c r="B794" s="56"/>
      <c r="C794" s="57"/>
      <c r="D794" s="13"/>
      <c r="E794" s="58"/>
      <c r="F794" s="59"/>
      <c r="G794" s="58"/>
      <c r="H794" s="59"/>
      <c r="I794" s="14"/>
      <c r="J794" s="14"/>
      <c r="K794" s="29"/>
      <c r="L794" s="29"/>
      <c r="M794" s="29"/>
      <c r="N794" s="29"/>
      <c r="O794" s="11"/>
      <c r="P794" s="58"/>
      <c r="Q794" s="60"/>
    </row>
    <row r="795" spans="2:17">
      <c r="B795" s="56"/>
      <c r="C795" s="57"/>
      <c r="D795" s="13"/>
      <c r="E795" s="58"/>
      <c r="F795" s="59"/>
      <c r="G795" s="58"/>
      <c r="H795" s="59"/>
      <c r="I795" s="14"/>
      <c r="J795" s="14"/>
      <c r="K795" s="29"/>
      <c r="L795" s="29"/>
      <c r="M795" s="29"/>
      <c r="N795" s="29"/>
      <c r="O795" s="11"/>
      <c r="P795" s="58"/>
      <c r="Q795" s="60"/>
    </row>
    <row r="796" spans="2:17">
      <c r="B796" s="56"/>
      <c r="C796" s="57"/>
      <c r="D796" s="13"/>
      <c r="E796" s="58"/>
      <c r="F796" s="59"/>
      <c r="G796" s="58"/>
      <c r="H796" s="59"/>
      <c r="I796" s="14"/>
      <c r="J796" s="14"/>
      <c r="K796" s="29"/>
      <c r="L796" s="29"/>
      <c r="M796" s="29"/>
      <c r="N796" s="29"/>
      <c r="O796" s="11"/>
      <c r="P796" s="58"/>
      <c r="Q796" s="60"/>
    </row>
    <row r="797" spans="2:17">
      <c r="B797" s="56"/>
      <c r="C797" s="57"/>
      <c r="D797" s="13"/>
      <c r="E797" s="58"/>
      <c r="F797" s="59"/>
      <c r="G797" s="58"/>
      <c r="H797" s="59"/>
      <c r="I797" s="14"/>
      <c r="J797" s="14"/>
      <c r="K797" s="29"/>
      <c r="L797" s="29"/>
      <c r="M797" s="29"/>
      <c r="N797" s="29"/>
      <c r="O797" s="11"/>
      <c r="P797" s="58"/>
      <c r="Q797" s="60"/>
    </row>
    <row r="798" spans="2:17">
      <c r="B798" s="56"/>
      <c r="C798" s="57"/>
      <c r="D798" s="13"/>
      <c r="E798" s="58"/>
      <c r="F798" s="59"/>
      <c r="G798" s="58"/>
      <c r="H798" s="59"/>
      <c r="I798" s="14"/>
      <c r="J798" s="14"/>
      <c r="K798" s="29"/>
      <c r="L798" s="29"/>
      <c r="M798" s="29"/>
      <c r="N798" s="29"/>
      <c r="O798" s="11"/>
      <c r="P798" s="58"/>
      <c r="Q798" s="60"/>
    </row>
    <row r="799" spans="2:17">
      <c r="B799" s="56"/>
      <c r="C799" s="57"/>
      <c r="D799" s="13"/>
      <c r="E799" s="58"/>
      <c r="F799" s="59"/>
      <c r="G799" s="58"/>
      <c r="H799" s="59"/>
      <c r="I799" s="14"/>
      <c r="J799" s="14"/>
      <c r="K799" s="29"/>
      <c r="L799" s="29"/>
      <c r="M799" s="29"/>
      <c r="N799" s="29"/>
      <c r="O799" s="11"/>
      <c r="P799" s="58"/>
      <c r="Q799" s="60"/>
    </row>
    <row r="800" spans="2:17">
      <c r="B800" s="56"/>
      <c r="C800" s="57"/>
      <c r="D800" s="13"/>
      <c r="E800" s="58"/>
      <c r="F800" s="59"/>
      <c r="G800" s="58"/>
      <c r="H800" s="59"/>
      <c r="I800" s="14"/>
      <c r="J800" s="14"/>
      <c r="K800" s="29"/>
      <c r="L800" s="29"/>
      <c r="M800" s="29"/>
      <c r="N800" s="29"/>
      <c r="O800" s="11"/>
      <c r="P800" s="58"/>
      <c r="Q800" s="60"/>
    </row>
    <row r="801" spans="2:17">
      <c r="B801" s="56"/>
      <c r="C801" s="57"/>
      <c r="D801" s="13"/>
      <c r="E801" s="58"/>
      <c r="F801" s="59"/>
      <c r="G801" s="58"/>
      <c r="H801" s="59"/>
      <c r="I801" s="14"/>
      <c r="J801" s="14"/>
      <c r="K801" s="29"/>
      <c r="L801" s="29"/>
      <c r="M801" s="29"/>
      <c r="N801" s="29"/>
      <c r="O801" s="11"/>
      <c r="P801" s="58"/>
      <c r="Q801" s="60"/>
    </row>
    <row r="802" spans="2:17">
      <c r="B802" s="56"/>
      <c r="C802" s="57"/>
      <c r="D802" s="13"/>
      <c r="E802" s="58"/>
      <c r="F802" s="59"/>
      <c r="G802" s="58"/>
      <c r="H802" s="59"/>
      <c r="I802" s="14"/>
      <c r="J802" s="14"/>
      <c r="K802" s="29"/>
      <c r="L802" s="29"/>
      <c r="M802" s="29"/>
      <c r="N802" s="29"/>
      <c r="O802" s="11"/>
      <c r="P802" s="58"/>
      <c r="Q802" s="60"/>
    </row>
    <row r="803" spans="2:17">
      <c r="B803" s="56"/>
      <c r="C803" s="57"/>
      <c r="D803" s="13"/>
      <c r="E803" s="58"/>
      <c r="F803" s="59"/>
      <c r="G803" s="58"/>
      <c r="H803" s="59"/>
      <c r="I803" s="14"/>
      <c r="J803" s="14"/>
      <c r="K803" s="29"/>
      <c r="L803" s="29"/>
      <c r="M803" s="29"/>
      <c r="N803" s="29"/>
      <c r="O803" s="11"/>
      <c r="P803" s="58"/>
      <c r="Q803" s="60"/>
    </row>
    <row r="804" spans="2:17">
      <c r="B804" s="56"/>
      <c r="C804" s="57"/>
      <c r="D804" s="13"/>
      <c r="E804" s="58"/>
      <c r="F804" s="59"/>
      <c r="G804" s="58"/>
      <c r="H804" s="59"/>
      <c r="I804" s="14"/>
      <c r="J804" s="14"/>
      <c r="K804" s="29"/>
      <c r="L804" s="29"/>
      <c r="M804" s="29"/>
      <c r="N804" s="29"/>
      <c r="O804" s="11"/>
      <c r="P804" s="58"/>
      <c r="Q804" s="60"/>
    </row>
    <row r="805" spans="2:17">
      <c r="B805" s="56"/>
      <c r="C805" s="57"/>
      <c r="D805" s="13"/>
      <c r="E805" s="58"/>
      <c r="F805" s="59"/>
      <c r="G805" s="58"/>
      <c r="H805" s="59"/>
      <c r="I805" s="14"/>
      <c r="J805" s="14"/>
      <c r="K805" s="29"/>
      <c r="L805" s="29"/>
      <c r="M805" s="29"/>
      <c r="N805" s="29"/>
      <c r="O805" s="11"/>
      <c r="P805" s="58"/>
      <c r="Q805" s="60"/>
    </row>
    <row r="806" spans="2:17">
      <c r="B806" s="56"/>
      <c r="C806" s="57"/>
      <c r="D806" s="13"/>
      <c r="E806" s="58"/>
      <c r="F806" s="59"/>
      <c r="G806" s="58"/>
      <c r="H806" s="59"/>
      <c r="I806" s="14"/>
      <c r="J806" s="14"/>
      <c r="K806" s="29"/>
      <c r="L806" s="29"/>
      <c r="M806" s="29"/>
      <c r="N806" s="29"/>
      <c r="O806" s="11"/>
      <c r="P806" s="58"/>
      <c r="Q806" s="60"/>
    </row>
    <row r="807" spans="2:17">
      <c r="B807" s="56"/>
      <c r="C807" s="57"/>
      <c r="D807" s="13"/>
      <c r="E807" s="58"/>
      <c r="F807" s="59"/>
      <c r="G807" s="58"/>
      <c r="H807" s="59"/>
      <c r="I807" s="14"/>
      <c r="J807" s="14"/>
      <c r="K807" s="29"/>
      <c r="L807" s="29"/>
      <c r="M807" s="29"/>
      <c r="N807" s="29"/>
      <c r="O807" s="11"/>
      <c r="P807" s="58"/>
      <c r="Q807" s="60"/>
    </row>
    <row r="808" spans="2:17">
      <c r="B808" s="56"/>
      <c r="C808" s="57"/>
      <c r="D808" s="13"/>
      <c r="E808" s="58"/>
      <c r="F808" s="59"/>
      <c r="G808" s="58"/>
      <c r="H808" s="59"/>
      <c r="I808" s="14"/>
      <c r="J808" s="14"/>
      <c r="K808" s="29"/>
      <c r="L808" s="29"/>
      <c r="M808" s="29"/>
      <c r="N808" s="29"/>
      <c r="O808" s="11"/>
      <c r="P808" s="58"/>
      <c r="Q808" s="60"/>
    </row>
    <row r="809" spans="2:17">
      <c r="B809" s="56"/>
      <c r="C809" s="57"/>
      <c r="D809" s="13"/>
      <c r="E809" s="58"/>
      <c r="F809" s="59"/>
      <c r="G809" s="58"/>
      <c r="H809" s="59"/>
      <c r="I809" s="14"/>
      <c r="J809" s="14"/>
      <c r="K809" s="29"/>
      <c r="L809" s="29"/>
      <c r="M809" s="29"/>
      <c r="N809" s="29"/>
      <c r="O809" s="11"/>
      <c r="P809" s="58"/>
      <c r="Q809" s="60"/>
    </row>
    <row r="810" spans="2:17">
      <c r="B810" s="56"/>
      <c r="C810" s="57"/>
      <c r="D810" s="13"/>
      <c r="E810" s="58"/>
      <c r="F810" s="59"/>
      <c r="G810" s="58"/>
      <c r="H810" s="59"/>
      <c r="I810" s="14"/>
      <c r="J810" s="14"/>
      <c r="K810" s="29"/>
      <c r="L810" s="29"/>
      <c r="M810" s="29"/>
      <c r="N810" s="29"/>
      <c r="O810" s="11"/>
      <c r="P810" s="58"/>
      <c r="Q810" s="60"/>
    </row>
    <row r="811" spans="2:17">
      <c r="B811" s="56"/>
      <c r="C811" s="57"/>
      <c r="D811" s="13"/>
      <c r="E811" s="58"/>
      <c r="F811" s="59"/>
      <c r="G811" s="58"/>
      <c r="H811" s="59"/>
      <c r="I811" s="14"/>
      <c r="J811" s="14"/>
      <c r="K811" s="29"/>
      <c r="L811" s="29"/>
      <c r="M811" s="29"/>
      <c r="N811" s="29"/>
      <c r="O811" s="11"/>
      <c r="P811" s="58"/>
      <c r="Q811" s="60"/>
    </row>
    <row r="812" spans="2:17">
      <c r="B812" s="56"/>
      <c r="C812" s="57"/>
      <c r="D812" s="13"/>
      <c r="E812" s="58"/>
      <c r="F812" s="59"/>
      <c r="G812" s="58"/>
      <c r="H812" s="59"/>
      <c r="I812" s="14"/>
      <c r="J812" s="14"/>
      <c r="K812" s="29"/>
      <c r="L812" s="29"/>
      <c r="M812" s="29"/>
      <c r="N812" s="29"/>
      <c r="O812" s="11"/>
      <c r="P812" s="58"/>
      <c r="Q812" s="60"/>
    </row>
    <row r="813" spans="2:17">
      <c r="B813" s="56"/>
      <c r="C813" s="57"/>
      <c r="D813" s="13"/>
      <c r="E813" s="58"/>
      <c r="F813" s="59"/>
      <c r="G813" s="58"/>
      <c r="H813" s="59"/>
      <c r="I813" s="14"/>
      <c r="J813" s="14"/>
      <c r="K813" s="29"/>
      <c r="L813" s="29"/>
      <c r="M813" s="29"/>
      <c r="N813" s="29"/>
      <c r="O813" s="11"/>
      <c r="P813" s="58"/>
      <c r="Q813" s="60"/>
    </row>
    <row r="814" spans="2:17">
      <c r="B814" s="56"/>
      <c r="C814" s="57"/>
      <c r="D814" s="13"/>
      <c r="E814" s="58"/>
      <c r="F814" s="59"/>
      <c r="G814" s="58"/>
      <c r="H814" s="59"/>
      <c r="I814" s="14"/>
      <c r="J814" s="14"/>
      <c r="K814" s="29"/>
      <c r="L814" s="29"/>
      <c r="M814" s="29"/>
      <c r="N814" s="29"/>
      <c r="O814" s="11"/>
      <c r="P814" s="58"/>
      <c r="Q814" s="60"/>
    </row>
    <row r="815" spans="2:17">
      <c r="B815" s="56"/>
      <c r="C815" s="57"/>
      <c r="D815" s="13"/>
      <c r="E815" s="58"/>
      <c r="F815" s="59"/>
      <c r="G815" s="58"/>
      <c r="H815" s="59"/>
      <c r="I815" s="14"/>
      <c r="J815" s="14"/>
      <c r="K815" s="29"/>
      <c r="L815" s="29"/>
      <c r="M815" s="29"/>
      <c r="N815" s="29"/>
      <c r="O815" s="11"/>
      <c r="P815" s="58"/>
      <c r="Q815" s="60"/>
    </row>
    <row r="816" spans="2:17">
      <c r="B816" s="56"/>
      <c r="C816" s="57"/>
      <c r="D816" s="13"/>
      <c r="E816" s="58"/>
      <c r="F816" s="59"/>
      <c r="G816" s="58"/>
      <c r="H816" s="59"/>
      <c r="I816" s="14"/>
      <c r="J816" s="14"/>
      <c r="K816" s="29"/>
      <c r="L816" s="29"/>
      <c r="M816" s="29"/>
      <c r="N816" s="29"/>
      <c r="O816" s="11"/>
      <c r="P816" s="58"/>
      <c r="Q816" s="60"/>
    </row>
    <row r="817" spans="2:17">
      <c r="B817" s="56"/>
      <c r="C817" s="57"/>
      <c r="D817" s="13"/>
      <c r="E817" s="58"/>
      <c r="F817" s="59"/>
      <c r="G817" s="58"/>
      <c r="H817" s="59"/>
      <c r="I817" s="14"/>
      <c r="J817" s="14"/>
      <c r="K817" s="29"/>
      <c r="L817" s="29"/>
      <c r="M817" s="29"/>
      <c r="N817" s="29"/>
      <c r="O817" s="11"/>
      <c r="P817" s="58"/>
      <c r="Q817" s="60"/>
    </row>
    <row r="818" spans="2:17">
      <c r="B818" s="56"/>
      <c r="C818" s="57"/>
      <c r="D818" s="13"/>
      <c r="E818" s="58"/>
      <c r="F818" s="59"/>
      <c r="G818" s="58"/>
      <c r="H818" s="59"/>
      <c r="I818" s="14"/>
      <c r="J818" s="14"/>
      <c r="K818" s="29"/>
      <c r="L818" s="29"/>
      <c r="M818" s="29"/>
      <c r="N818" s="29"/>
      <c r="O818" s="11"/>
      <c r="P818" s="58"/>
      <c r="Q818" s="60"/>
    </row>
    <row r="819" spans="2:17">
      <c r="B819" s="56"/>
      <c r="C819" s="57"/>
      <c r="D819" s="13"/>
      <c r="E819" s="58"/>
      <c r="F819" s="59"/>
      <c r="G819" s="58"/>
      <c r="H819" s="59"/>
      <c r="I819" s="14"/>
      <c r="J819" s="14"/>
      <c r="K819" s="29"/>
      <c r="L819" s="29"/>
      <c r="M819" s="29"/>
      <c r="N819" s="29"/>
      <c r="O819" s="11"/>
      <c r="P819" s="58"/>
      <c r="Q819" s="60"/>
    </row>
    <row r="820" spans="2:17">
      <c r="B820" s="56"/>
      <c r="C820" s="57"/>
      <c r="D820" s="13"/>
      <c r="E820" s="58"/>
      <c r="F820" s="59"/>
      <c r="G820" s="58"/>
      <c r="H820" s="59"/>
      <c r="I820" s="14"/>
      <c r="J820" s="14"/>
      <c r="K820" s="29"/>
      <c r="L820" s="29"/>
      <c r="M820" s="29"/>
      <c r="N820" s="29"/>
      <c r="O820" s="11"/>
      <c r="P820" s="58"/>
      <c r="Q820" s="60"/>
    </row>
    <row r="821" spans="2:17">
      <c r="B821" s="56"/>
      <c r="C821" s="57"/>
      <c r="D821" s="13"/>
      <c r="E821" s="58"/>
      <c r="F821" s="59"/>
      <c r="G821" s="58"/>
      <c r="H821" s="59"/>
      <c r="I821" s="14"/>
      <c r="J821" s="14"/>
      <c r="K821" s="29"/>
      <c r="L821" s="29"/>
      <c r="M821" s="29"/>
      <c r="N821" s="29"/>
      <c r="O821" s="11"/>
      <c r="P821" s="58"/>
      <c r="Q821" s="60"/>
    </row>
    <row r="822" spans="2:17">
      <c r="B822" s="56"/>
      <c r="C822" s="57"/>
      <c r="D822" s="13"/>
      <c r="E822" s="58"/>
      <c r="F822" s="59"/>
      <c r="G822" s="58"/>
      <c r="H822" s="59"/>
      <c r="I822" s="14"/>
      <c r="J822" s="14"/>
      <c r="K822" s="29"/>
      <c r="L822" s="29"/>
      <c r="M822" s="29"/>
      <c r="N822" s="29"/>
      <c r="O822" s="11"/>
      <c r="P822" s="58"/>
      <c r="Q822" s="60"/>
    </row>
    <row r="823" spans="2:17">
      <c r="B823" s="56"/>
      <c r="C823" s="57"/>
      <c r="D823" s="13"/>
      <c r="E823" s="58"/>
      <c r="F823" s="59"/>
      <c r="G823" s="58"/>
      <c r="H823" s="59"/>
      <c r="I823" s="14"/>
      <c r="J823" s="14"/>
      <c r="K823" s="29"/>
      <c r="L823" s="29"/>
      <c r="M823" s="29"/>
      <c r="N823" s="29"/>
      <c r="O823" s="11"/>
      <c r="P823" s="58"/>
      <c r="Q823" s="60"/>
    </row>
    <row r="824" spans="2:17">
      <c r="B824" s="56"/>
      <c r="C824" s="57"/>
      <c r="D824" s="13"/>
      <c r="E824" s="58"/>
      <c r="F824" s="59"/>
      <c r="G824" s="58"/>
      <c r="H824" s="59"/>
      <c r="I824" s="14"/>
      <c r="J824" s="14"/>
      <c r="K824" s="29"/>
      <c r="L824" s="29"/>
      <c r="M824" s="29"/>
      <c r="N824" s="29"/>
      <c r="O824" s="11"/>
      <c r="P824" s="58"/>
      <c r="Q824" s="60"/>
    </row>
    <row r="825" spans="2:17">
      <c r="B825" s="56"/>
      <c r="C825" s="57"/>
      <c r="D825" s="13"/>
      <c r="E825" s="58"/>
      <c r="F825" s="59"/>
      <c r="G825" s="58"/>
      <c r="H825" s="59"/>
      <c r="I825" s="14"/>
      <c r="J825" s="14"/>
      <c r="K825" s="29"/>
      <c r="L825" s="29"/>
      <c r="M825" s="29"/>
      <c r="N825" s="29"/>
      <c r="O825" s="11"/>
      <c r="P825" s="58"/>
      <c r="Q825" s="60"/>
    </row>
    <row r="826" spans="2:17">
      <c r="B826" s="56"/>
      <c r="C826" s="57"/>
      <c r="D826" s="13"/>
      <c r="E826" s="58"/>
      <c r="F826" s="59"/>
      <c r="G826" s="58"/>
      <c r="H826" s="59"/>
      <c r="I826" s="14"/>
      <c r="J826" s="14"/>
      <c r="K826" s="29"/>
      <c r="L826" s="29"/>
      <c r="M826" s="29"/>
      <c r="N826" s="29"/>
      <c r="O826" s="11"/>
      <c r="P826" s="58"/>
      <c r="Q826" s="60"/>
    </row>
    <row r="827" spans="2:17">
      <c r="B827" s="56"/>
      <c r="C827" s="57"/>
      <c r="D827" s="13"/>
      <c r="E827" s="58"/>
      <c r="F827" s="59"/>
      <c r="G827" s="58"/>
      <c r="H827" s="59"/>
      <c r="I827" s="14"/>
      <c r="J827" s="14"/>
      <c r="K827" s="29"/>
      <c r="L827" s="29"/>
      <c r="M827" s="29"/>
      <c r="N827" s="29"/>
      <c r="O827" s="11"/>
      <c r="P827" s="58"/>
      <c r="Q827" s="60"/>
    </row>
    <row r="828" spans="2:17">
      <c r="B828" s="56"/>
      <c r="C828" s="57"/>
      <c r="D828" s="13"/>
      <c r="E828" s="58"/>
      <c r="F828" s="59"/>
      <c r="G828" s="58"/>
      <c r="H828" s="59"/>
      <c r="I828" s="14"/>
      <c r="J828" s="14"/>
      <c r="K828" s="29"/>
      <c r="L828" s="29"/>
      <c r="M828" s="29"/>
      <c r="N828" s="29"/>
      <c r="O828" s="11"/>
      <c r="P828" s="58"/>
      <c r="Q828" s="60"/>
    </row>
    <row r="829" spans="2:17">
      <c r="B829" s="56"/>
      <c r="C829" s="57"/>
      <c r="D829" s="13"/>
      <c r="E829" s="58"/>
      <c r="F829" s="59"/>
      <c r="G829" s="58"/>
      <c r="H829" s="59"/>
      <c r="I829" s="14"/>
      <c r="J829" s="14"/>
      <c r="K829" s="29"/>
      <c r="L829" s="29"/>
      <c r="M829" s="29"/>
      <c r="N829" s="29"/>
      <c r="O829" s="11"/>
      <c r="P829" s="58"/>
      <c r="Q829" s="60"/>
    </row>
    <row r="830" spans="2:17">
      <c r="B830" s="56"/>
      <c r="C830" s="57"/>
      <c r="D830" s="13"/>
      <c r="E830" s="58"/>
      <c r="F830" s="59"/>
      <c r="G830" s="58"/>
      <c r="H830" s="59"/>
      <c r="I830" s="14"/>
      <c r="J830" s="14"/>
      <c r="K830" s="29"/>
      <c r="L830" s="29"/>
      <c r="M830" s="29"/>
      <c r="N830" s="29"/>
      <c r="O830" s="11"/>
      <c r="P830" s="58"/>
      <c r="Q830" s="60"/>
    </row>
    <row r="831" spans="2:17">
      <c r="B831" s="56"/>
      <c r="C831" s="57"/>
      <c r="D831" s="13"/>
      <c r="E831" s="58"/>
      <c r="F831" s="59"/>
      <c r="G831" s="58"/>
      <c r="H831" s="59"/>
      <c r="I831" s="14"/>
      <c r="J831" s="14"/>
      <c r="K831" s="29"/>
      <c r="L831" s="29"/>
      <c r="M831" s="29"/>
      <c r="N831" s="29"/>
      <c r="O831" s="11"/>
      <c r="P831" s="58"/>
      <c r="Q831" s="60"/>
    </row>
    <row r="832" spans="2:17">
      <c r="B832" s="56"/>
      <c r="C832" s="57"/>
      <c r="D832" s="13"/>
      <c r="E832" s="58"/>
      <c r="F832" s="59"/>
      <c r="G832" s="58"/>
      <c r="H832" s="59"/>
      <c r="I832" s="14"/>
      <c r="J832" s="14"/>
      <c r="K832" s="29"/>
      <c r="L832" s="29"/>
      <c r="M832" s="29"/>
      <c r="N832" s="29"/>
      <c r="O832" s="11"/>
      <c r="P832" s="58"/>
      <c r="Q832" s="60"/>
    </row>
    <row r="833" spans="2:17">
      <c r="B833" s="56"/>
      <c r="C833" s="57"/>
      <c r="D833" s="13"/>
      <c r="E833" s="58"/>
      <c r="F833" s="59"/>
      <c r="G833" s="58"/>
      <c r="H833" s="59"/>
      <c r="I833" s="14"/>
      <c r="J833" s="14"/>
      <c r="K833" s="29"/>
      <c r="L833" s="29"/>
      <c r="M833" s="29"/>
      <c r="N833" s="29"/>
      <c r="O833" s="11"/>
      <c r="P833" s="58"/>
      <c r="Q833" s="60"/>
    </row>
    <row r="834" spans="2:17">
      <c r="B834" s="56"/>
      <c r="C834" s="57"/>
      <c r="D834" s="13"/>
      <c r="E834" s="58"/>
      <c r="F834" s="59"/>
      <c r="G834" s="58"/>
      <c r="H834" s="59"/>
      <c r="I834" s="14"/>
      <c r="J834" s="14"/>
      <c r="K834" s="29"/>
      <c r="L834" s="29"/>
      <c r="M834" s="29"/>
      <c r="N834" s="29"/>
      <c r="O834" s="11"/>
      <c r="P834" s="58"/>
      <c r="Q834" s="60"/>
    </row>
    <row r="835" spans="2:17">
      <c r="B835" s="56"/>
      <c r="C835" s="57"/>
      <c r="D835" s="13"/>
      <c r="E835" s="58"/>
      <c r="F835" s="59"/>
      <c r="G835" s="58"/>
      <c r="H835" s="59"/>
      <c r="I835" s="14"/>
      <c r="J835" s="14"/>
      <c r="K835" s="29"/>
      <c r="L835" s="29"/>
      <c r="M835" s="29"/>
      <c r="N835" s="29"/>
      <c r="O835" s="11"/>
      <c r="P835" s="58"/>
      <c r="Q835" s="60"/>
    </row>
    <row r="836" spans="2:17">
      <c r="B836" s="56"/>
      <c r="C836" s="57"/>
      <c r="D836" s="13"/>
      <c r="E836" s="58"/>
      <c r="F836" s="59"/>
      <c r="G836" s="58"/>
      <c r="H836" s="59"/>
      <c r="I836" s="14"/>
      <c r="J836" s="14"/>
      <c r="K836" s="29"/>
      <c r="L836" s="29"/>
      <c r="M836" s="29"/>
      <c r="N836" s="29"/>
      <c r="O836" s="11"/>
      <c r="P836" s="58"/>
      <c r="Q836" s="60"/>
    </row>
    <row r="837" spans="2:17">
      <c r="B837" s="56"/>
      <c r="C837" s="57"/>
      <c r="D837" s="13"/>
      <c r="E837" s="58"/>
      <c r="F837" s="59"/>
      <c r="G837" s="58"/>
      <c r="H837" s="59"/>
      <c r="I837" s="14"/>
      <c r="J837" s="14"/>
      <c r="K837" s="29"/>
      <c r="L837" s="29"/>
      <c r="M837" s="29"/>
      <c r="N837" s="29"/>
      <c r="O837" s="11"/>
      <c r="P837" s="58"/>
      <c r="Q837" s="60"/>
    </row>
    <row r="838" spans="2:17">
      <c r="B838" s="56"/>
      <c r="C838" s="57"/>
      <c r="D838" s="13"/>
      <c r="E838" s="58"/>
      <c r="F838" s="59"/>
      <c r="G838" s="58"/>
      <c r="H838" s="59"/>
      <c r="I838" s="14"/>
      <c r="J838" s="14"/>
      <c r="K838" s="29"/>
      <c r="L838" s="29"/>
      <c r="M838" s="29"/>
      <c r="N838" s="29"/>
      <c r="O838" s="11"/>
      <c r="P838" s="58"/>
      <c r="Q838" s="60"/>
    </row>
    <row r="839" spans="2:17">
      <c r="B839" s="56"/>
      <c r="C839" s="57"/>
      <c r="D839" s="13"/>
      <c r="E839" s="58"/>
      <c r="F839" s="59"/>
      <c r="G839" s="58"/>
      <c r="H839" s="59"/>
      <c r="I839" s="14"/>
      <c r="J839" s="14"/>
      <c r="K839" s="29"/>
      <c r="L839" s="29"/>
      <c r="M839" s="29"/>
      <c r="N839" s="29"/>
      <c r="O839" s="11"/>
      <c r="P839" s="58"/>
      <c r="Q839" s="60"/>
    </row>
    <row r="840" spans="2:17">
      <c r="B840" s="56"/>
      <c r="C840" s="57"/>
      <c r="D840" s="13"/>
      <c r="E840" s="58"/>
      <c r="F840" s="59"/>
      <c r="G840" s="58"/>
      <c r="H840" s="59"/>
      <c r="I840" s="14"/>
      <c r="J840" s="14"/>
      <c r="K840" s="29"/>
      <c r="L840" s="29"/>
      <c r="M840" s="29"/>
      <c r="N840" s="29"/>
      <c r="O840" s="11"/>
      <c r="P840" s="58"/>
      <c r="Q840" s="60"/>
    </row>
    <row r="841" spans="2:17">
      <c r="B841" s="56"/>
      <c r="C841" s="57"/>
      <c r="D841" s="13"/>
      <c r="E841" s="58"/>
      <c r="F841" s="59"/>
      <c r="G841" s="58"/>
      <c r="H841" s="59"/>
      <c r="I841" s="14"/>
      <c r="J841" s="14"/>
      <c r="K841" s="29"/>
      <c r="L841" s="29"/>
      <c r="M841" s="29"/>
      <c r="N841" s="29"/>
      <c r="O841" s="11"/>
      <c r="P841" s="58"/>
      <c r="Q841" s="60"/>
    </row>
    <row r="842" spans="2:17">
      <c r="B842" s="56"/>
      <c r="C842" s="57"/>
      <c r="D842" s="13"/>
      <c r="E842" s="58"/>
      <c r="F842" s="59"/>
      <c r="G842" s="58"/>
      <c r="H842" s="59"/>
      <c r="I842" s="14"/>
      <c r="J842" s="14"/>
      <c r="K842" s="29"/>
      <c r="L842" s="29"/>
      <c r="M842" s="29"/>
      <c r="N842" s="29"/>
      <c r="O842" s="11"/>
      <c r="P842" s="58"/>
      <c r="Q842" s="60"/>
    </row>
    <row r="843" spans="2:17">
      <c r="B843" s="56"/>
      <c r="C843" s="57"/>
      <c r="D843" s="13"/>
      <c r="E843" s="58"/>
      <c r="F843" s="59"/>
      <c r="G843" s="58"/>
      <c r="H843" s="59"/>
      <c r="I843" s="14"/>
      <c r="J843" s="14"/>
      <c r="K843" s="29"/>
      <c r="L843" s="29"/>
      <c r="M843" s="29"/>
      <c r="N843" s="29"/>
      <c r="O843" s="11"/>
      <c r="P843" s="58"/>
      <c r="Q843" s="60"/>
    </row>
    <row r="844" spans="2:17">
      <c r="B844" s="56"/>
      <c r="C844" s="57"/>
      <c r="D844" s="13"/>
      <c r="E844" s="58"/>
      <c r="F844" s="59"/>
      <c r="G844" s="58"/>
      <c r="H844" s="59"/>
      <c r="I844" s="14"/>
      <c r="J844" s="14"/>
      <c r="K844" s="29"/>
      <c r="L844" s="29"/>
      <c r="M844" s="29"/>
      <c r="N844" s="29"/>
      <c r="O844" s="11"/>
      <c r="P844" s="58"/>
      <c r="Q844" s="60"/>
    </row>
    <row r="845" spans="2:17">
      <c r="B845" s="56"/>
      <c r="C845" s="57"/>
      <c r="D845" s="13"/>
      <c r="E845" s="58"/>
      <c r="F845" s="59"/>
      <c r="G845" s="58"/>
      <c r="H845" s="59"/>
      <c r="I845" s="14"/>
      <c r="J845" s="14"/>
      <c r="K845" s="29"/>
      <c r="L845" s="29"/>
      <c r="M845" s="29"/>
      <c r="N845" s="29"/>
      <c r="O845" s="11"/>
      <c r="P845" s="58"/>
      <c r="Q845" s="60"/>
    </row>
    <row r="846" spans="2:17">
      <c r="B846" s="56"/>
      <c r="C846" s="57"/>
      <c r="D846" s="13"/>
      <c r="E846" s="58"/>
      <c r="F846" s="59"/>
      <c r="G846" s="58"/>
      <c r="H846" s="59"/>
      <c r="I846" s="14"/>
      <c r="J846" s="14"/>
      <c r="K846" s="29"/>
      <c r="L846" s="29"/>
      <c r="M846" s="29"/>
      <c r="N846" s="29"/>
      <c r="O846" s="11"/>
      <c r="P846" s="58"/>
      <c r="Q846" s="60"/>
    </row>
    <row r="847" spans="2:17">
      <c r="B847" s="56"/>
      <c r="C847" s="57"/>
      <c r="D847" s="13"/>
      <c r="E847" s="58"/>
      <c r="F847" s="59"/>
      <c r="G847" s="58"/>
      <c r="H847" s="59"/>
      <c r="I847" s="14"/>
      <c r="J847" s="14"/>
      <c r="K847" s="29"/>
      <c r="L847" s="29"/>
      <c r="M847" s="29"/>
      <c r="N847" s="29"/>
      <c r="O847" s="11"/>
      <c r="P847" s="58"/>
      <c r="Q847" s="60"/>
    </row>
    <row r="848" spans="2:17">
      <c r="B848" s="56"/>
      <c r="C848" s="57"/>
      <c r="D848" s="13"/>
      <c r="E848" s="58"/>
      <c r="F848" s="59"/>
      <c r="G848" s="58"/>
      <c r="H848" s="59"/>
      <c r="I848" s="14"/>
      <c r="J848" s="14"/>
      <c r="K848" s="29"/>
      <c r="L848" s="29"/>
      <c r="M848" s="29"/>
      <c r="N848" s="29"/>
      <c r="O848" s="11"/>
      <c r="P848" s="58"/>
      <c r="Q848" s="60"/>
    </row>
    <row r="849" spans="2:17">
      <c r="B849" s="56"/>
      <c r="C849" s="57"/>
      <c r="D849" s="13"/>
      <c r="E849" s="58"/>
      <c r="F849" s="59"/>
      <c r="G849" s="58"/>
      <c r="H849" s="59"/>
      <c r="I849" s="14"/>
      <c r="J849" s="14"/>
      <c r="K849" s="29"/>
      <c r="L849" s="29"/>
      <c r="M849" s="29"/>
      <c r="N849" s="29"/>
      <c r="O849" s="11"/>
      <c r="P849" s="58"/>
      <c r="Q849" s="60"/>
    </row>
    <row r="850" spans="2:17">
      <c r="B850" s="56"/>
      <c r="C850" s="57"/>
      <c r="D850" s="13"/>
      <c r="E850" s="58"/>
      <c r="F850" s="59"/>
      <c r="G850" s="58"/>
      <c r="H850" s="59"/>
      <c r="I850" s="14"/>
      <c r="J850" s="14"/>
      <c r="K850" s="29"/>
      <c r="L850" s="29"/>
      <c r="M850" s="29"/>
      <c r="N850" s="29"/>
      <c r="O850" s="11"/>
      <c r="P850" s="58"/>
      <c r="Q850" s="60"/>
    </row>
    <row r="851" spans="2:17">
      <c r="B851" s="56"/>
      <c r="C851" s="57"/>
      <c r="D851" s="13"/>
      <c r="E851" s="58"/>
      <c r="F851" s="59"/>
      <c r="G851" s="58"/>
      <c r="H851" s="59"/>
      <c r="I851" s="14"/>
      <c r="J851" s="14"/>
      <c r="K851" s="29"/>
      <c r="L851" s="29"/>
      <c r="M851" s="29"/>
      <c r="N851" s="29"/>
      <c r="O851" s="11"/>
      <c r="P851" s="58"/>
      <c r="Q851" s="60"/>
    </row>
    <row r="852" spans="2:17">
      <c r="B852" s="56"/>
      <c r="C852" s="57"/>
      <c r="D852" s="13"/>
      <c r="E852" s="58"/>
      <c r="F852" s="59"/>
      <c r="G852" s="58"/>
      <c r="H852" s="59"/>
      <c r="I852" s="14"/>
      <c r="J852" s="14"/>
      <c r="K852" s="29"/>
      <c r="L852" s="29"/>
      <c r="M852" s="29"/>
      <c r="N852" s="29"/>
      <c r="O852" s="11"/>
      <c r="P852" s="58"/>
      <c r="Q852" s="60"/>
    </row>
    <row r="853" spans="2:17">
      <c r="B853" s="56"/>
      <c r="C853" s="57"/>
      <c r="D853" s="13"/>
      <c r="E853" s="58"/>
      <c r="F853" s="59"/>
      <c r="G853" s="58"/>
      <c r="H853" s="59"/>
      <c r="I853" s="14"/>
      <c r="J853" s="14"/>
      <c r="K853" s="29"/>
      <c r="L853" s="29"/>
      <c r="M853" s="29"/>
      <c r="N853" s="29"/>
      <c r="O853" s="11"/>
      <c r="P853" s="58"/>
      <c r="Q853" s="60"/>
    </row>
    <row r="854" spans="2:17">
      <c r="B854" s="56"/>
      <c r="C854" s="57"/>
      <c r="D854" s="13"/>
      <c r="E854" s="58"/>
      <c r="F854" s="59"/>
      <c r="G854" s="58"/>
      <c r="H854" s="59"/>
      <c r="I854" s="14"/>
      <c r="J854" s="14"/>
      <c r="K854" s="29"/>
      <c r="L854" s="29"/>
      <c r="M854" s="29"/>
      <c r="N854" s="29"/>
      <c r="O854" s="11"/>
      <c r="P854" s="58"/>
      <c r="Q854" s="60"/>
    </row>
    <row r="855" spans="2:17">
      <c r="B855" s="56"/>
      <c r="C855" s="57"/>
      <c r="D855" s="13"/>
      <c r="E855" s="58"/>
      <c r="F855" s="59"/>
      <c r="G855" s="58"/>
      <c r="H855" s="59"/>
      <c r="I855" s="14"/>
      <c r="J855" s="14"/>
      <c r="K855" s="29"/>
      <c r="L855" s="29"/>
      <c r="M855" s="29"/>
      <c r="N855" s="29"/>
      <c r="O855" s="11"/>
      <c r="P855" s="58"/>
      <c r="Q855" s="60"/>
    </row>
    <row r="856" spans="2:17">
      <c r="B856" s="56"/>
      <c r="C856" s="57"/>
      <c r="D856" s="13"/>
      <c r="E856" s="58"/>
      <c r="F856" s="59"/>
      <c r="G856" s="58"/>
      <c r="H856" s="59"/>
      <c r="I856" s="14"/>
      <c r="J856" s="14"/>
      <c r="K856" s="29"/>
      <c r="L856" s="29"/>
      <c r="M856" s="29"/>
      <c r="N856" s="29"/>
      <c r="O856" s="11"/>
      <c r="P856" s="58"/>
      <c r="Q856" s="60"/>
    </row>
    <row r="857" spans="2:17">
      <c r="B857" s="56"/>
      <c r="C857" s="57"/>
      <c r="D857" s="13"/>
      <c r="E857" s="58"/>
      <c r="F857" s="59"/>
      <c r="G857" s="58"/>
      <c r="H857" s="59"/>
      <c r="I857" s="14"/>
      <c r="J857" s="14"/>
      <c r="K857" s="29"/>
      <c r="L857" s="29"/>
      <c r="M857" s="29"/>
      <c r="N857" s="29"/>
      <c r="O857" s="11"/>
      <c r="P857" s="58"/>
      <c r="Q857" s="60"/>
    </row>
    <row r="858" spans="2:17">
      <c r="B858" s="56"/>
      <c r="C858" s="57"/>
      <c r="D858" s="13"/>
      <c r="E858" s="58"/>
      <c r="F858" s="59"/>
      <c r="G858" s="58"/>
      <c r="H858" s="59"/>
      <c r="I858" s="14"/>
      <c r="J858" s="14"/>
      <c r="K858" s="29"/>
      <c r="L858" s="29"/>
      <c r="M858" s="29"/>
      <c r="N858" s="29"/>
      <c r="O858" s="11"/>
      <c r="P858" s="58"/>
      <c r="Q858" s="60"/>
    </row>
    <row r="859" spans="2:17">
      <c r="B859" s="56"/>
      <c r="C859" s="57"/>
      <c r="D859" s="13"/>
      <c r="E859" s="58"/>
      <c r="F859" s="59"/>
      <c r="G859" s="58"/>
      <c r="H859" s="59"/>
      <c r="I859" s="14"/>
      <c r="J859" s="14"/>
      <c r="K859" s="29"/>
      <c r="L859" s="29"/>
      <c r="M859" s="29"/>
      <c r="N859" s="29"/>
      <c r="O859" s="11"/>
      <c r="P859" s="58"/>
      <c r="Q859" s="60"/>
    </row>
    <row r="860" spans="2:17">
      <c r="B860" s="56"/>
      <c r="C860" s="57"/>
      <c r="D860" s="13"/>
      <c r="E860" s="58"/>
      <c r="F860" s="59"/>
      <c r="G860" s="58"/>
      <c r="H860" s="59"/>
      <c r="I860" s="14"/>
      <c r="J860" s="14"/>
      <c r="K860" s="29"/>
      <c r="L860" s="29"/>
      <c r="M860" s="29"/>
      <c r="N860" s="29"/>
      <c r="O860" s="11"/>
      <c r="P860" s="58"/>
      <c r="Q860" s="60"/>
    </row>
    <row r="861" spans="2:17">
      <c r="B861" s="56"/>
      <c r="C861" s="57"/>
      <c r="D861" s="13"/>
      <c r="E861" s="58"/>
      <c r="F861" s="59"/>
      <c r="G861" s="58"/>
      <c r="H861" s="59"/>
      <c r="I861" s="14"/>
      <c r="J861" s="14"/>
      <c r="K861" s="29"/>
      <c r="L861" s="29"/>
      <c r="M861" s="29"/>
      <c r="N861" s="29"/>
      <c r="O861" s="11"/>
      <c r="P861" s="58"/>
      <c r="Q861" s="60"/>
    </row>
    <row r="862" spans="2:17">
      <c r="B862" s="56"/>
      <c r="C862" s="57"/>
      <c r="D862" s="13"/>
      <c r="E862" s="58"/>
      <c r="F862" s="59"/>
      <c r="G862" s="58"/>
      <c r="H862" s="59"/>
      <c r="I862" s="14"/>
      <c r="J862" s="14"/>
      <c r="K862" s="29"/>
      <c r="L862" s="29"/>
      <c r="M862" s="29"/>
      <c r="N862" s="29"/>
      <c r="O862" s="11"/>
      <c r="P862" s="58"/>
      <c r="Q862" s="60"/>
    </row>
    <row r="863" spans="2:17">
      <c r="B863" s="56"/>
      <c r="C863" s="57"/>
      <c r="D863" s="13"/>
      <c r="E863" s="58"/>
      <c r="F863" s="59"/>
      <c r="G863" s="58"/>
      <c r="H863" s="59"/>
      <c r="I863" s="14"/>
      <c r="J863" s="14"/>
      <c r="K863" s="29"/>
      <c r="L863" s="29"/>
      <c r="M863" s="29"/>
      <c r="N863" s="29"/>
      <c r="O863" s="11"/>
      <c r="P863" s="58"/>
      <c r="Q863" s="60"/>
    </row>
    <row r="864" spans="2:17">
      <c r="B864" s="56"/>
      <c r="C864" s="57"/>
      <c r="D864" s="13"/>
      <c r="E864" s="58"/>
      <c r="F864" s="59"/>
      <c r="G864" s="58"/>
      <c r="H864" s="59"/>
      <c r="I864" s="14"/>
      <c r="J864" s="14"/>
      <c r="K864" s="29"/>
      <c r="L864" s="29"/>
      <c r="M864" s="29"/>
      <c r="N864" s="29"/>
      <c r="O864" s="11"/>
      <c r="P864" s="58"/>
      <c r="Q864" s="60"/>
    </row>
    <row r="865" spans="2:17">
      <c r="B865" s="56"/>
      <c r="C865" s="57"/>
      <c r="D865" s="13"/>
      <c r="E865" s="58"/>
      <c r="F865" s="59"/>
      <c r="G865" s="58"/>
      <c r="H865" s="59"/>
      <c r="I865" s="14"/>
      <c r="J865" s="14"/>
      <c r="K865" s="29"/>
      <c r="L865" s="29"/>
      <c r="M865" s="29"/>
      <c r="N865" s="29"/>
      <c r="O865" s="11"/>
      <c r="P865" s="58"/>
      <c r="Q865" s="60"/>
    </row>
    <row r="866" spans="2:17">
      <c r="B866" s="56"/>
      <c r="C866" s="57"/>
      <c r="D866" s="13"/>
      <c r="E866" s="58"/>
      <c r="F866" s="59"/>
      <c r="G866" s="58"/>
      <c r="H866" s="59"/>
      <c r="I866" s="14"/>
      <c r="J866" s="14"/>
      <c r="K866" s="29"/>
      <c r="L866" s="29"/>
      <c r="M866" s="29"/>
      <c r="N866" s="29"/>
      <c r="O866" s="11"/>
      <c r="P866" s="58"/>
      <c r="Q866" s="60"/>
    </row>
    <row r="867" spans="2:17">
      <c r="B867" s="56"/>
      <c r="C867" s="57"/>
      <c r="D867" s="13"/>
      <c r="E867" s="58"/>
      <c r="F867" s="59"/>
      <c r="G867" s="58"/>
      <c r="H867" s="59"/>
      <c r="I867" s="14"/>
      <c r="J867" s="14"/>
      <c r="K867" s="29"/>
      <c r="L867" s="29"/>
      <c r="M867" s="29"/>
      <c r="N867" s="29"/>
      <c r="O867" s="11"/>
      <c r="P867" s="58"/>
      <c r="Q867" s="60"/>
    </row>
    <row r="868" spans="2:17">
      <c r="B868" s="56"/>
      <c r="C868" s="57"/>
      <c r="D868" s="13"/>
      <c r="E868" s="58"/>
      <c r="F868" s="59"/>
      <c r="G868" s="58"/>
      <c r="H868" s="59"/>
      <c r="I868" s="14"/>
      <c r="J868" s="14"/>
      <c r="K868" s="29"/>
      <c r="L868" s="29"/>
      <c r="M868" s="29"/>
      <c r="N868" s="29"/>
      <c r="O868" s="11"/>
      <c r="P868" s="58"/>
      <c r="Q868" s="60"/>
    </row>
    <row r="869" spans="2:17">
      <c r="B869" s="56"/>
      <c r="C869" s="57"/>
      <c r="D869" s="13"/>
      <c r="E869" s="58"/>
      <c r="F869" s="59"/>
      <c r="G869" s="58"/>
      <c r="H869" s="59"/>
      <c r="I869" s="14"/>
      <c r="J869" s="14"/>
      <c r="K869" s="29"/>
      <c r="L869" s="29"/>
      <c r="M869" s="29"/>
      <c r="N869" s="29"/>
      <c r="O869" s="11"/>
      <c r="P869" s="58"/>
      <c r="Q869" s="60"/>
    </row>
    <row r="870" spans="2:17">
      <c r="B870" s="56"/>
      <c r="C870" s="57"/>
      <c r="D870" s="13"/>
      <c r="E870" s="58"/>
      <c r="F870" s="59"/>
      <c r="G870" s="58"/>
      <c r="H870" s="59"/>
      <c r="I870" s="14"/>
      <c r="J870" s="14"/>
      <c r="K870" s="29"/>
      <c r="L870" s="29"/>
      <c r="M870" s="29"/>
      <c r="N870" s="29"/>
      <c r="O870" s="11"/>
      <c r="P870" s="58"/>
      <c r="Q870" s="60"/>
    </row>
    <row r="871" spans="2:17">
      <c r="B871" s="56"/>
      <c r="C871" s="57"/>
      <c r="D871" s="13"/>
      <c r="E871" s="58"/>
      <c r="F871" s="59"/>
      <c r="G871" s="58"/>
      <c r="H871" s="59"/>
      <c r="I871" s="14"/>
      <c r="J871" s="14"/>
      <c r="K871" s="29"/>
      <c r="L871" s="29"/>
      <c r="M871" s="29"/>
      <c r="N871" s="29"/>
      <c r="O871" s="11"/>
      <c r="P871" s="58"/>
      <c r="Q871" s="60"/>
    </row>
    <row r="872" spans="2:17">
      <c r="B872" s="56"/>
      <c r="C872" s="57"/>
      <c r="D872" s="13"/>
      <c r="E872" s="58"/>
      <c r="F872" s="59"/>
      <c r="G872" s="58"/>
      <c r="H872" s="59"/>
      <c r="I872" s="14"/>
      <c r="J872" s="14"/>
      <c r="K872" s="29"/>
      <c r="L872" s="29"/>
      <c r="M872" s="29"/>
      <c r="N872" s="29"/>
      <c r="O872" s="11"/>
      <c r="P872" s="58"/>
      <c r="Q872" s="60"/>
    </row>
    <row r="873" spans="2:17">
      <c r="B873" s="56"/>
      <c r="C873" s="57"/>
      <c r="D873" s="13"/>
      <c r="E873" s="58"/>
      <c r="F873" s="59"/>
      <c r="G873" s="58"/>
      <c r="H873" s="59"/>
      <c r="I873" s="14"/>
      <c r="J873" s="14"/>
      <c r="K873" s="29"/>
      <c r="L873" s="29"/>
      <c r="M873" s="29"/>
      <c r="N873" s="29"/>
      <c r="O873" s="11"/>
      <c r="P873" s="58"/>
      <c r="Q873" s="60"/>
    </row>
    <row r="874" spans="2:17">
      <c r="B874" s="56"/>
      <c r="C874" s="57"/>
      <c r="D874" s="13"/>
      <c r="E874" s="58"/>
      <c r="F874" s="59"/>
      <c r="G874" s="58"/>
      <c r="H874" s="59"/>
      <c r="I874" s="14"/>
      <c r="J874" s="14"/>
      <c r="K874" s="29"/>
      <c r="L874" s="29"/>
      <c r="M874" s="29"/>
      <c r="N874" s="29"/>
      <c r="O874" s="11"/>
      <c r="P874" s="58"/>
      <c r="Q874" s="60"/>
    </row>
    <row r="875" spans="2:17">
      <c r="B875" s="56"/>
      <c r="C875" s="57"/>
      <c r="D875" s="13"/>
      <c r="E875" s="58"/>
      <c r="F875" s="59"/>
      <c r="G875" s="58"/>
      <c r="H875" s="59"/>
      <c r="I875" s="14"/>
      <c r="J875" s="14"/>
      <c r="K875" s="29"/>
      <c r="L875" s="29"/>
      <c r="M875" s="29"/>
      <c r="N875" s="29"/>
      <c r="O875" s="11"/>
      <c r="P875" s="58"/>
      <c r="Q875" s="60"/>
    </row>
    <row r="876" spans="2:17">
      <c r="B876" s="56"/>
      <c r="C876" s="57"/>
      <c r="D876" s="13"/>
      <c r="E876" s="58"/>
      <c r="F876" s="59"/>
      <c r="G876" s="58"/>
      <c r="H876" s="59"/>
      <c r="I876" s="14"/>
      <c r="J876" s="14"/>
      <c r="K876" s="29"/>
      <c r="L876" s="29"/>
      <c r="M876" s="29"/>
      <c r="N876" s="29"/>
      <c r="O876" s="11"/>
      <c r="P876" s="58"/>
      <c r="Q876" s="60"/>
    </row>
    <row r="877" spans="2:17">
      <c r="B877" s="56"/>
      <c r="C877" s="57"/>
      <c r="D877" s="13"/>
      <c r="E877" s="58"/>
      <c r="F877" s="59"/>
      <c r="G877" s="58"/>
      <c r="H877" s="59"/>
      <c r="I877" s="14"/>
      <c r="J877" s="14"/>
      <c r="K877" s="29"/>
      <c r="L877" s="29"/>
      <c r="M877" s="29"/>
      <c r="N877" s="29"/>
      <c r="O877" s="11"/>
      <c r="P877" s="58"/>
      <c r="Q877" s="60"/>
    </row>
    <row r="878" spans="2:17">
      <c r="B878" s="56"/>
      <c r="C878" s="57"/>
      <c r="D878" s="13"/>
      <c r="E878" s="58"/>
      <c r="F878" s="59"/>
      <c r="G878" s="58"/>
      <c r="H878" s="59"/>
      <c r="I878" s="14"/>
      <c r="J878" s="14"/>
      <c r="K878" s="29"/>
      <c r="L878" s="29"/>
      <c r="M878" s="29"/>
      <c r="N878" s="29"/>
      <c r="O878" s="11"/>
      <c r="P878" s="58"/>
      <c r="Q878" s="60"/>
    </row>
    <row r="879" spans="2:17">
      <c r="B879" s="56"/>
      <c r="C879" s="57"/>
      <c r="D879" s="13"/>
      <c r="E879" s="58"/>
      <c r="F879" s="59"/>
      <c r="G879" s="58"/>
      <c r="H879" s="59"/>
      <c r="I879" s="14"/>
      <c r="J879" s="14"/>
      <c r="K879" s="29"/>
      <c r="L879" s="29"/>
      <c r="M879" s="29"/>
      <c r="N879" s="29"/>
      <c r="O879" s="11"/>
      <c r="P879" s="58"/>
      <c r="Q879" s="60"/>
    </row>
    <row r="880" spans="2:17">
      <c r="B880" s="56"/>
      <c r="C880" s="57"/>
      <c r="D880" s="13"/>
      <c r="E880" s="58"/>
      <c r="F880" s="59"/>
      <c r="G880" s="58"/>
      <c r="H880" s="59"/>
      <c r="I880" s="14"/>
      <c r="J880" s="14"/>
      <c r="K880" s="29"/>
      <c r="L880" s="29"/>
      <c r="M880" s="29"/>
      <c r="N880" s="29"/>
      <c r="O880" s="11"/>
      <c r="P880" s="58"/>
      <c r="Q880" s="60"/>
    </row>
    <row r="881" spans="2:17">
      <c r="B881" s="56"/>
      <c r="C881" s="57"/>
      <c r="D881" s="13"/>
      <c r="E881" s="58"/>
      <c r="F881" s="59"/>
      <c r="G881" s="58"/>
      <c r="H881" s="59"/>
      <c r="I881" s="14"/>
      <c r="J881" s="14"/>
      <c r="K881" s="29"/>
      <c r="L881" s="29"/>
      <c r="M881" s="29"/>
      <c r="N881" s="29"/>
      <c r="O881" s="11"/>
      <c r="P881" s="58"/>
      <c r="Q881" s="60"/>
    </row>
    <row r="882" spans="2:17">
      <c r="B882" s="56"/>
      <c r="C882" s="57"/>
      <c r="D882" s="13"/>
      <c r="E882" s="58"/>
      <c r="F882" s="59"/>
      <c r="G882" s="58"/>
      <c r="H882" s="59"/>
      <c r="I882" s="14"/>
      <c r="J882" s="14"/>
      <c r="K882" s="29"/>
      <c r="L882" s="29"/>
      <c r="M882" s="29"/>
      <c r="N882" s="29"/>
      <c r="O882" s="11"/>
      <c r="P882" s="58"/>
      <c r="Q882" s="60"/>
    </row>
    <row r="883" spans="2:17">
      <c r="B883" s="56"/>
      <c r="C883" s="57"/>
      <c r="D883" s="13"/>
      <c r="E883" s="58"/>
      <c r="F883" s="59"/>
      <c r="G883" s="58"/>
      <c r="H883" s="59"/>
      <c r="I883" s="14"/>
      <c r="J883" s="14"/>
      <c r="K883" s="29"/>
      <c r="L883" s="29"/>
      <c r="M883" s="29"/>
      <c r="N883" s="29"/>
      <c r="O883" s="11"/>
      <c r="P883" s="58"/>
      <c r="Q883" s="60"/>
    </row>
    <row r="884" spans="2:17">
      <c r="B884" s="56"/>
      <c r="C884" s="57"/>
      <c r="D884" s="13"/>
      <c r="E884" s="58"/>
      <c r="F884" s="59"/>
      <c r="G884" s="58"/>
      <c r="H884" s="59"/>
      <c r="I884" s="14"/>
      <c r="J884" s="14"/>
      <c r="K884" s="29"/>
      <c r="L884" s="29"/>
      <c r="M884" s="29"/>
      <c r="N884" s="29"/>
      <c r="O884" s="11"/>
      <c r="P884" s="58"/>
      <c r="Q884" s="60"/>
    </row>
    <row r="885" spans="2:17">
      <c r="B885" s="56"/>
      <c r="C885" s="57"/>
      <c r="D885" s="13"/>
      <c r="E885" s="58"/>
      <c r="F885" s="59"/>
      <c r="G885" s="58"/>
      <c r="H885" s="59"/>
      <c r="I885" s="14"/>
      <c r="J885" s="14"/>
      <c r="K885" s="29"/>
      <c r="L885" s="29"/>
      <c r="M885" s="29"/>
      <c r="N885" s="29"/>
      <c r="O885" s="11"/>
      <c r="P885" s="58"/>
      <c r="Q885" s="60"/>
    </row>
    <row r="886" spans="2:17">
      <c r="B886" s="56"/>
      <c r="C886" s="57"/>
      <c r="D886" s="13"/>
      <c r="E886" s="58"/>
      <c r="F886" s="59"/>
      <c r="G886" s="58"/>
      <c r="H886" s="59"/>
      <c r="I886" s="14"/>
      <c r="J886" s="14"/>
      <c r="K886" s="29"/>
      <c r="L886" s="29"/>
      <c r="M886" s="29"/>
      <c r="N886" s="29"/>
      <c r="O886" s="11"/>
      <c r="P886" s="58"/>
      <c r="Q886" s="60"/>
    </row>
    <row r="887" spans="2:17">
      <c r="B887" s="56"/>
      <c r="C887" s="57"/>
      <c r="D887" s="13"/>
      <c r="E887" s="58"/>
      <c r="F887" s="59"/>
      <c r="G887" s="58"/>
      <c r="H887" s="59"/>
      <c r="I887" s="14"/>
      <c r="J887" s="14"/>
      <c r="K887" s="29"/>
      <c r="L887" s="29"/>
      <c r="M887" s="29"/>
      <c r="N887" s="29"/>
      <c r="O887" s="11"/>
      <c r="P887" s="58"/>
      <c r="Q887" s="60"/>
    </row>
    <row r="888" spans="2:17">
      <c r="B888" s="56"/>
      <c r="C888" s="57"/>
      <c r="D888" s="13"/>
      <c r="E888" s="58"/>
      <c r="F888" s="59"/>
      <c r="G888" s="58"/>
      <c r="H888" s="59"/>
      <c r="I888" s="14"/>
      <c r="J888" s="14"/>
      <c r="K888" s="29"/>
      <c r="L888" s="29"/>
      <c r="M888" s="29"/>
      <c r="N888" s="29"/>
      <c r="O888" s="11"/>
      <c r="P888" s="58"/>
      <c r="Q888" s="60"/>
    </row>
    <row r="889" spans="2:17">
      <c r="B889" s="56"/>
      <c r="C889" s="57"/>
      <c r="D889" s="13"/>
      <c r="E889" s="58"/>
      <c r="F889" s="59"/>
      <c r="G889" s="58"/>
      <c r="H889" s="59"/>
      <c r="I889" s="14"/>
      <c r="J889" s="14"/>
      <c r="K889" s="29"/>
      <c r="L889" s="29"/>
      <c r="M889" s="29"/>
      <c r="N889" s="29"/>
      <c r="O889" s="11"/>
      <c r="P889" s="58"/>
      <c r="Q889" s="60"/>
    </row>
    <row r="890" spans="2:17">
      <c r="B890" s="56"/>
      <c r="C890" s="57"/>
      <c r="D890" s="13"/>
      <c r="E890" s="58"/>
      <c r="F890" s="59"/>
      <c r="G890" s="58"/>
      <c r="H890" s="59"/>
      <c r="I890" s="14"/>
      <c r="J890" s="14"/>
      <c r="K890" s="29"/>
      <c r="L890" s="29"/>
      <c r="M890" s="29"/>
      <c r="N890" s="29"/>
      <c r="O890" s="11"/>
      <c r="P890" s="58"/>
      <c r="Q890" s="60"/>
    </row>
    <row r="891" spans="2:17">
      <c r="B891" s="56"/>
      <c r="C891" s="57"/>
      <c r="D891" s="13"/>
      <c r="E891" s="58"/>
      <c r="F891" s="59"/>
      <c r="G891" s="58"/>
      <c r="H891" s="59"/>
      <c r="I891" s="14"/>
      <c r="J891" s="14"/>
      <c r="K891" s="29"/>
      <c r="L891" s="29"/>
      <c r="M891" s="29"/>
      <c r="N891" s="29"/>
      <c r="O891" s="11"/>
      <c r="P891" s="58"/>
      <c r="Q891" s="60"/>
    </row>
    <row r="892" spans="2:17">
      <c r="B892" s="56"/>
      <c r="C892" s="57"/>
      <c r="D892" s="13"/>
      <c r="E892" s="58"/>
      <c r="F892" s="59"/>
      <c r="G892" s="58"/>
      <c r="H892" s="59"/>
      <c r="I892" s="14"/>
      <c r="J892" s="14"/>
      <c r="K892" s="29"/>
      <c r="L892" s="29"/>
      <c r="M892" s="29"/>
      <c r="N892" s="29"/>
      <c r="O892" s="11"/>
      <c r="P892" s="58"/>
      <c r="Q892" s="60"/>
    </row>
    <row r="893" spans="2:17">
      <c r="B893" s="56"/>
      <c r="C893" s="57"/>
      <c r="D893" s="13"/>
      <c r="E893" s="58"/>
      <c r="F893" s="59"/>
      <c r="G893" s="58"/>
      <c r="H893" s="59"/>
      <c r="I893" s="14"/>
      <c r="J893" s="14"/>
      <c r="K893" s="29"/>
      <c r="L893" s="29"/>
      <c r="M893" s="29"/>
      <c r="N893" s="29"/>
      <c r="O893" s="11"/>
      <c r="P893" s="58"/>
      <c r="Q893" s="60"/>
    </row>
    <row r="894" spans="2:17">
      <c r="B894" s="56"/>
      <c r="C894" s="57"/>
      <c r="D894" s="13"/>
      <c r="E894" s="58"/>
      <c r="F894" s="59"/>
      <c r="G894" s="58"/>
      <c r="H894" s="59"/>
      <c r="I894" s="14"/>
      <c r="J894" s="14"/>
      <c r="K894" s="29"/>
      <c r="L894" s="29"/>
      <c r="M894" s="29"/>
      <c r="N894" s="29"/>
      <c r="O894" s="11"/>
      <c r="P894" s="58"/>
      <c r="Q894" s="60"/>
    </row>
    <row r="895" spans="2:17">
      <c r="B895" s="56"/>
      <c r="C895" s="57"/>
      <c r="D895" s="13"/>
      <c r="E895" s="58"/>
      <c r="F895" s="59"/>
      <c r="G895" s="58"/>
      <c r="H895" s="59"/>
      <c r="I895" s="14"/>
      <c r="J895" s="14"/>
      <c r="K895" s="29"/>
      <c r="L895" s="29"/>
      <c r="M895" s="29"/>
      <c r="N895" s="29"/>
      <c r="O895" s="11"/>
      <c r="P895" s="58"/>
      <c r="Q895" s="60"/>
    </row>
    <row r="896" spans="2:17">
      <c r="B896" s="56"/>
      <c r="C896" s="57"/>
      <c r="D896" s="13"/>
      <c r="E896" s="58"/>
      <c r="F896" s="59"/>
      <c r="G896" s="58"/>
      <c r="H896" s="59"/>
      <c r="I896" s="14"/>
      <c r="J896" s="14"/>
      <c r="K896" s="29"/>
      <c r="L896" s="29"/>
      <c r="M896" s="29"/>
      <c r="N896" s="29"/>
      <c r="O896" s="11"/>
      <c r="P896" s="58"/>
      <c r="Q896" s="60"/>
    </row>
    <row r="897" spans="2:17">
      <c r="B897" s="56"/>
      <c r="C897" s="57"/>
      <c r="D897" s="13"/>
      <c r="E897" s="58"/>
      <c r="F897" s="59"/>
      <c r="G897" s="58"/>
      <c r="H897" s="59"/>
      <c r="I897" s="14"/>
      <c r="J897" s="14"/>
      <c r="K897" s="29"/>
      <c r="L897" s="29"/>
      <c r="M897" s="29"/>
      <c r="N897" s="29"/>
      <c r="O897" s="11"/>
      <c r="P897" s="58"/>
      <c r="Q897" s="60"/>
    </row>
    <row r="898" spans="2:17">
      <c r="B898" s="56"/>
      <c r="C898" s="57"/>
      <c r="D898" s="13"/>
      <c r="E898" s="58"/>
      <c r="F898" s="59"/>
      <c r="G898" s="58"/>
      <c r="H898" s="59"/>
      <c r="I898" s="14"/>
      <c r="J898" s="14"/>
      <c r="K898" s="29"/>
      <c r="L898" s="29"/>
      <c r="M898" s="29"/>
      <c r="N898" s="29"/>
      <c r="O898" s="11"/>
      <c r="P898" s="58"/>
      <c r="Q898" s="60"/>
    </row>
    <row r="899" spans="2:17">
      <c r="B899" s="56"/>
      <c r="C899" s="57"/>
      <c r="D899" s="13"/>
      <c r="E899" s="58"/>
      <c r="F899" s="59"/>
      <c r="G899" s="58"/>
      <c r="H899" s="59"/>
      <c r="I899" s="14"/>
      <c r="J899" s="14"/>
      <c r="K899" s="29"/>
      <c r="L899" s="29"/>
      <c r="M899" s="29"/>
      <c r="N899" s="29"/>
      <c r="O899" s="11"/>
      <c r="P899" s="58"/>
      <c r="Q899" s="60"/>
    </row>
    <row r="900" spans="2:17">
      <c r="B900" s="56"/>
      <c r="C900" s="57"/>
      <c r="D900" s="13"/>
      <c r="E900" s="58"/>
      <c r="F900" s="59"/>
      <c r="G900" s="58"/>
      <c r="H900" s="59"/>
      <c r="I900" s="14"/>
      <c r="J900" s="14"/>
      <c r="K900" s="29"/>
      <c r="L900" s="29"/>
      <c r="M900" s="29"/>
      <c r="N900" s="29"/>
      <c r="O900" s="11"/>
      <c r="P900" s="58"/>
      <c r="Q900" s="60"/>
    </row>
    <row r="901" spans="2:17">
      <c r="B901" s="56"/>
      <c r="C901" s="57"/>
      <c r="D901" s="13"/>
      <c r="E901" s="58"/>
      <c r="F901" s="59"/>
      <c r="G901" s="58"/>
      <c r="H901" s="59"/>
      <c r="I901" s="14"/>
      <c r="J901" s="14"/>
      <c r="K901" s="29"/>
      <c r="L901" s="29"/>
      <c r="M901" s="29"/>
      <c r="N901" s="29"/>
      <c r="O901" s="11"/>
      <c r="P901" s="58"/>
      <c r="Q901" s="60"/>
    </row>
    <row r="902" spans="2:17">
      <c r="B902" s="56"/>
      <c r="C902" s="57"/>
      <c r="D902" s="13"/>
      <c r="E902" s="58"/>
      <c r="F902" s="59"/>
      <c r="G902" s="58"/>
      <c r="H902" s="59"/>
      <c r="I902" s="14"/>
      <c r="J902" s="14"/>
      <c r="K902" s="29"/>
      <c r="L902" s="29"/>
      <c r="M902" s="29"/>
      <c r="N902" s="29"/>
      <c r="O902" s="11"/>
      <c r="P902" s="58"/>
      <c r="Q902" s="60"/>
    </row>
    <row r="903" spans="2:17">
      <c r="B903" s="56"/>
      <c r="C903" s="57"/>
      <c r="D903" s="13"/>
      <c r="E903" s="58"/>
      <c r="F903" s="59"/>
      <c r="G903" s="58"/>
      <c r="H903" s="59"/>
      <c r="I903" s="14"/>
      <c r="J903" s="14"/>
      <c r="K903" s="29"/>
      <c r="L903" s="29"/>
      <c r="M903" s="29"/>
      <c r="N903" s="29"/>
      <c r="O903" s="11"/>
      <c r="P903" s="58"/>
      <c r="Q903" s="60"/>
    </row>
    <row r="904" spans="2:17">
      <c r="B904" s="56"/>
      <c r="C904" s="57"/>
      <c r="D904" s="13"/>
      <c r="E904" s="58"/>
      <c r="F904" s="59"/>
      <c r="G904" s="58"/>
      <c r="H904" s="59"/>
      <c r="I904" s="14"/>
      <c r="J904" s="14"/>
      <c r="K904" s="29"/>
      <c r="L904" s="29"/>
      <c r="M904" s="29"/>
      <c r="N904" s="29"/>
      <c r="O904" s="11"/>
      <c r="P904" s="58"/>
      <c r="Q904" s="60"/>
    </row>
    <row r="905" spans="2:17">
      <c r="B905" s="56"/>
      <c r="C905" s="57"/>
      <c r="D905" s="13"/>
      <c r="E905" s="58"/>
      <c r="F905" s="59"/>
      <c r="G905" s="58"/>
      <c r="H905" s="59"/>
      <c r="I905" s="14"/>
      <c r="J905" s="14"/>
      <c r="K905" s="29"/>
      <c r="L905" s="29"/>
      <c r="M905" s="29"/>
      <c r="N905" s="29"/>
      <c r="O905" s="11"/>
      <c r="P905" s="58"/>
      <c r="Q905" s="60"/>
    </row>
    <row r="906" spans="2:17">
      <c r="B906" s="56"/>
      <c r="C906" s="57"/>
      <c r="D906" s="13"/>
      <c r="E906" s="58"/>
      <c r="F906" s="59"/>
      <c r="G906" s="58"/>
      <c r="H906" s="59"/>
      <c r="I906" s="14"/>
      <c r="J906" s="14"/>
      <c r="K906" s="29"/>
      <c r="L906" s="29"/>
      <c r="M906" s="29"/>
      <c r="N906" s="29"/>
      <c r="O906" s="11"/>
      <c r="P906" s="58"/>
      <c r="Q906" s="60"/>
    </row>
    <row r="907" spans="2:17">
      <c r="B907" s="56"/>
      <c r="C907" s="57"/>
      <c r="D907" s="13"/>
      <c r="E907" s="58"/>
      <c r="F907" s="59"/>
      <c r="G907" s="58"/>
      <c r="H907" s="59"/>
      <c r="I907" s="14"/>
      <c r="J907" s="14"/>
      <c r="K907" s="29"/>
      <c r="L907" s="29"/>
      <c r="M907" s="29"/>
      <c r="N907" s="29"/>
      <c r="O907" s="11"/>
      <c r="P907" s="58"/>
      <c r="Q907" s="60"/>
    </row>
    <row r="908" spans="2:17">
      <c r="B908" s="56"/>
      <c r="C908" s="57"/>
      <c r="D908" s="13"/>
      <c r="E908" s="58"/>
      <c r="F908" s="59"/>
      <c r="G908" s="58"/>
      <c r="H908" s="59"/>
      <c r="I908" s="14"/>
      <c r="J908" s="14"/>
      <c r="K908" s="29"/>
      <c r="L908" s="29"/>
      <c r="M908" s="29"/>
      <c r="N908" s="29"/>
      <c r="O908" s="11"/>
      <c r="P908" s="58"/>
      <c r="Q908" s="60"/>
    </row>
    <row r="909" spans="2:17">
      <c r="B909" s="56"/>
      <c r="C909" s="57"/>
      <c r="D909" s="13"/>
      <c r="E909" s="58"/>
      <c r="F909" s="59"/>
      <c r="G909" s="58"/>
      <c r="H909" s="59"/>
      <c r="I909" s="14"/>
      <c r="J909" s="14"/>
      <c r="K909" s="29"/>
      <c r="L909" s="29"/>
      <c r="M909" s="29"/>
      <c r="N909" s="29"/>
      <c r="O909" s="11"/>
      <c r="P909" s="58"/>
      <c r="Q909" s="60"/>
    </row>
    <row r="910" spans="2:17">
      <c r="B910" s="56"/>
      <c r="C910" s="57"/>
      <c r="D910" s="13"/>
      <c r="E910" s="58"/>
      <c r="F910" s="59"/>
      <c r="G910" s="58"/>
      <c r="H910" s="59"/>
      <c r="I910" s="14"/>
      <c r="J910" s="14"/>
      <c r="K910" s="29"/>
      <c r="L910" s="29"/>
      <c r="M910" s="29"/>
      <c r="N910" s="29"/>
      <c r="O910" s="11"/>
      <c r="P910" s="58"/>
      <c r="Q910" s="60"/>
    </row>
    <row r="911" spans="2:17">
      <c r="B911" s="56"/>
      <c r="C911" s="57"/>
      <c r="D911" s="13"/>
      <c r="E911" s="58"/>
      <c r="F911" s="59"/>
      <c r="G911" s="58"/>
      <c r="H911" s="59"/>
      <c r="I911" s="14"/>
      <c r="J911" s="14"/>
      <c r="K911" s="29"/>
      <c r="L911" s="29"/>
      <c r="M911" s="29"/>
      <c r="N911" s="29"/>
      <c r="O911" s="11"/>
      <c r="P911" s="58"/>
      <c r="Q911" s="60"/>
    </row>
    <row r="912" spans="2:17">
      <c r="B912" s="56"/>
      <c r="C912" s="57"/>
      <c r="D912" s="13"/>
      <c r="E912" s="58"/>
      <c r="F912" s="59"/>
      <c r="G912" s="58"/>
      <c r="H912" s="59"/>
      <c r="I912" s="14"/>
      <c r="J912" s="14"/>
      <c r="K912" s="29"/>
      <c r="L912" s="29"/>
      <c r="M912" s="29"/>
      <c r="N912" s="29"/>
      <c r="O912" s="11"/>
      <c r="P912" s="58"/>
      <c r="Q912" s="60"/>
    </row>
    <row r="913" spans="2:17">
      <c r="B913" s="56"/>
      <c r="C913" s="57"/>
      <c r="D913" s="13"/>
      <c r="E913" s="58"/>
      <c r="F913" s="59"/>
      <c r="G913" s="58"/>
      <c r="H913" s="59"/>
      <c r="I913" s="14"/>
      <c r="J913" s="14"/>
      <c r="K913" s="29"/>
      <c r="L913" s="29"/>
      <c r="M913" s="29"/>
      <c r="N913" s="29"/>
      <c r="O913" s="11"/>
      <c r="P913" s="58"/>
      <c r="Q913" s="60"/>
    </row>
    <row r="914" spans="2:17">
      <c r="B914" s="56"/>
      <c r="C914" s="57"/>
      <c r="D914" s="13"/>
      <c r="E914" s="58"/>
      <c r="F914" s="59"/>
      <c r="G914" s="58"/>
      <c r="H914" s="59"/>
      <c r="I914" s="14"/>
      <c r="J914" s="14"/>
      <c r="K914" s="29"/>
      <c r="L914" s="29"/>
      <c r="M914" s="29"/>
      <c r="N914" s="29"/>
      <c r="O914" s="11"/>
      <c r="P914" s="58"/>
      <c r="Q914" s="60"/>
    </row>
    <row r="915" spans="2:17">
      <c r="B915" s="56"/>
      <c r="C915" s="57"/>
      <c r="D915" s="13"/>
      <c r="E915" s="58"/>
      <c r="F915" s="59"/>
      <c r="G915" s="58"/>
      <c r="H915" s="59"/>
      <c r="I915" s="14"/>
      <c r="J915" s="14"/>
      <c r="K915" s="29"/>
      <c r="L915" s="29"/>
      <c r="M915" s="29"/>
      <c r="N915" s="29"/>
      <c r="O915" s="11"/>
      <c r="P915" s="58"/>
      <c r="Q915" s="60"/>
    </row>
    <row r="916" spans="2:17">
      <c r="B916" s="56"/>
      <c r="C916" s="57"/>
      <c r="D916" s="13"/>
      <c r="E916" s="58"/>
      <c r="F916" s="59"/>
      <c r="G916" s="58"/>
      <c r="H916" s="59"/>
      <c r="I916" s="14"/>
      <c r="J916" s="14"/>
      <c r="K916" s="29"/>
      <c r="L916" s="29"/>
      <c r="M916" s="29"/>
      <c r="N916" s="29"/>
      <c r="O916" s="11"/>
      <c r="P916" s="58"/>
      <c r="Q916" s="60"/>
    </row>
    <row r="917" spans="2:17">
      <c r="B917" s="56"/>
      <c r="C917" s="57"/>
      <c r="D917" s="13"/>
      <c r="E917" s="58"/>
      <c r="F917" s="59"/>
      <c r="G917" s="58"/>
      <c r="H917" s="59"/>
      <c r="I917" s="14"/>
      <c r="J917" s="14"/>
      <c r="K917" s="29"/>
      <c r="L917" s="29"/>
      <c r="M917" s="29"/>
      <c r="N917" s="29"/>
      <c r="O917" s="11"/>
      <c r="P917" s="58"/>
      <c r="Q917" s="60"/>
    </row>
    <row r="918" spans="2:17">
      <c r="B918" s="56"/>
      <c r="C918" s="57"/>
      <c r="D918" s="13"/>
      <c r="E918" s="58"/>
      <c r="F918" s="59"/>
      <c r="G918" s="58"/>
      <c r="H918" s="59"/>
      <c r="I918" s="14"/>
      <c r="J918" s="14"/>
      <c r="K918" s="29"/>
      <c r="L918" s="29"/>
      <c r="M918" s="29"/>
      <c r="N918" s="29"/>
      <c r="O918" s="11"/>
      <c r="P918" s="58"/>
      <c r="Q918" s="60"/>
    </row>
    <row r="919" spans="2:17">
      <c r="B919" s="56"/>
      <c r="C919" s="57"/>
      <c r="D919" s="13"/>
      <c r="E919" s="58"/>
      <c r="F919" s="59"/>
      <c r="G919" s="58"/>
      <c r="H919" s="59"/>
      <c r="I919" s="14"/>
      <c r="J919" s="14"/>
      <c r="K919" s="29"/>
      <c r="L919" s="29"/>
      <c r="M919" s="29"/>
      <c r="N919" s="29"/>
      <c r="O919" s="11"/>
      <c r="P919" s="58"/>
      <c r="Q919" s="60"/>
    </row>
    <row r="920" spans="2:17">
      <c r="B920" s="56"/>
      <c r="C920" s="57"/>
      <c r="D920" s="13"/>
      <c r="E920" s="58"/>
      <c r="F920" s="59"/>
      <c r="G920" s="58"/>
      <c r="H920" s="59"/>
      <c r="I920" s="14"/>
      <c r="J920" s="14"/>
      <c r="K920" s="29"/>
      <c r="L920" s="29"/>
      <c r="M920" s="29"/>
      <c r="N920" s="29"/>
      <c r="O920" s="11"/>
      <c r="P920" s="58"/>
      <c r="Q920" s="60"/>
    </row>
    <row r="921" spans="2:17">
      <c r="B921" s="56"/>
      <c r="C921" s="57"/>
      <c r="D921" s="13"/>
      <c r="E921" s="58"/>
      <c r="F921" s="59"/>
      <c r="G921" s="58"/>
      <c r="H921" s="59"/>
      <c r="I921" s="14"/>
      <c r="J921" s="14"/>
      <c r="K921" s="29"/>
      <c r="L921" s="29"/>
      <c r="M921" s="29"/>
      <c r="N921" s="29"/>
      <c r="O921" s="11"/>
      <c r="P921" s="58"/>
      <c r="Q921" s="60"/>
    </row>
    <row r="922" spans="2:17">
      <c r="B922" s="56"/>
      <c r="C922" s="57"/>
      <c r="D922" s="13"/>
      <c r="E922" s="58"/>
      <c r="F922" s="59"/>
      <c r="G922" s="58"/>
      <c r="H922" s="59"/>
      <c r="I922" s="14"/>
      <c r="J922" s="14"/>
      <c r="K922" s="29"/>
      <c r="L922" s="29"/>
      <c r="M922" s="29"/>
      <c r="N922" s="29"/>
      <c r="O922" s="11"/>
      <c r="P922" s="58"/>
      <c r="Q922" s="60"/>
    </row>
    <row r="923" spans="2:17">
      <c r="B923" s="56"/>
      <c r="C923" s="57"/>
      <c r="D923" s="13"/>
      <c r="E923" s="58"/>
      <c r="F923" s="59"/>
      <c r="G923" s="58"/>
      <c r="H923" s="59"/>
      <c r="I923" s="14"/>
      <c r="J923" s="14"/>
      <c r="K923" s="29"/>
      <c r="L923" s="29"/>
      <c r="M923" s="29"/>
      <c r="N923" s="29"/>
      <c r="O923" s="11"/>
      <c r="P923" s="58"/>
      <c r="Q923" s="60"/>
    </row>
    <row r="924" spans="2:17">
      <c r="B924" s="56"/>
      <c r="C924" s="57"/>
      <c r="D924" s="13"/>
      <c r="E924" s="58"/>
      <c r="F924" s="59"/>
      <c r="G924" s="58"/>
      <c r="H924" s="59"/>
      <c r="I924" s="14"/>
      <c r="J924" s="14"/>
      <c r="K924" s="29"/>
      <c r="L924" s="29"/>
      <c r="M924" s="29"/>
      <c r="N924" s="29"/>
      <c r="O924" s="11"/>
      <c r="P924" s="58"/>
      <c r="Q924" s="60"/>
    </row>
    <row r="925" spans="2:17">
      <c r="B925" s="56"/>
      <c r="C925" s="57"/>
      <c r="D925" s="13"/>
      <c r="E925" s="58"/>
      <c r="F925" s="59"/>
      <c r="G925" s="58"/>
      <c r="H925" s="59"/>
      <c r="I925" s="14"/>
      <c r="J925" s="14"/>
      <c r="K925" s="29"/>
      <c r="L925" s="29"/>
      <c r="M925" s="29"/>
      <c r="N925" s="29"/>
      <c r="O925" s="11"/>
      <c r="P925" s="58"/>
      <c r="Q925" s="60"/>
    </row>
    <row r="926" spans="2:17">
      <c r="B926" s="56"/>
      <c r="C926" s="57"/>
      <c r="D926" s="13"/>
      <c r="E926" s="58"/>
      <c r="F926" s="59"/>
      <c r="G926" s="58"/>
      <c r="H926" s="59"/>
      <c r="I926" s="14"/>
      <c r="J926" s="14"/>
      <c r="K926" s="29"/>
      <c r="L926" s="29"/>
      <c r="M926" s="29"/>
      <c r="N926" s="29"/>
      <c r="O926" s="11"/>
      <c r="P926" s="58"/>
      <c r="Q926" s="60"/>
    </row>
    <row r="927" spans="2:17">
      <c r="B927" s="56"/>
      <c r="C927" s="57"/>
      <c r="D927" s="13"/>
      <c r="E927" s="58"/>
      <c r="F927" s="59"/>
      <c r="G927" s="58"/>
      <c r="H927" s="59"/>
      <c r="I927" s="14"/>
      <c r="J927" s="14"/>
      <c r="K927" s="29"/>
      <c r="L927" s="29"/>
      <c r="M927" s="29"/>
      <c r="N927" s="29"/>
      <c r="O927" s="11"/>
      <c r="P927" s="58"/>
      <c r="Q927" s="60"/>
    </row>
    <row r="928" spans="2:17">
      <c r="B928" s="56"/>
      <c r="C928" s="57"/>
      <c r="D928" s="13"/>
      <c r="E928" s="58"/>
      <c r="F928" s="59"/>
      <c r="G928" s="58"/>
      <c r="H928" s="59"/>
      <c r="I928" s="14"/>
      <c r="J928" s="14"/>
      <c r="K928" s="29"/>
      <c r="L928" s="29"/>
      <c r="M928" s="29"/>
      <c r="N928" s="29"/>
      <c r="O928" s="11"/>
      <c r="P928" s="58"/>
      <c r="Q928" s="60"/>
    </row>
    <row r="929" spans="2:17">
      <c r="B929" s="56"/>
      <c r="C929" s="57"/>
      <c r="D929" s="13"/>
      <c r="E929" s="58"/>
      <c r="F929" s="59"/>
      <c r="G929" s="58"/>
      <c r="H929" s="59"/>
      <c r="I929" s="14"/>
      <c r="J929" s="14"/>
      <c r="K929" s="29"/>
      <c r="L929" s="29"/>
      <c r="M929" s="29"/>
      <c r="N929" s="29"/>
      <c r="O929" s="11"/>
      <c r="P929" s="58"/>
      <c r="Q929" s="60"/>
    </row>
    <row r="930" spans="2:17">
      <c r="B930" s="56"/>
      <c r="C930" s="57"/>
      <c r="D930" s="13"/>
      <c r="E930" s="58"/>
      <c r="F930" s="59"/>
      <c r="G930" s="58"/>
      <c r="H930" s="59"/>
      <c r="I930" s="14"/>
      <c r="J930" s="14"/>
      <c r="K930" s="29"/>
      <c r="L930" s="29"/>
      <c r="M930" s="29"/>
      <c r="N930" s="29"/>
      <c r="O930" s="11"/>
      <c r="P930" s="58"/>
      <c r="Q930" s="60"/>
    </row>
    <row r="931" spans="2:17">
      <c r="B931" s="56"/>
      <c r="C931" s="57"/>
      <c r="D931" s="13"/>
      <c r="E931" s="58"/>
      <c r="F931" s="59"/>
      <c r="G931" s="58"/>
      <c r="H931" s="59"/>
      <c r="I931" s="14"/>
      <c r="J931" s="14"/>
      <c r="K931" s="29"/>
      <c r="L931" s="29"/>
      <c r="M931" s="29"/>
      <c r="N931" s="29"/>
      <c r="O931" s="11"/>
      <c r="P931" s="58"/>
      <c r="Q931" s="60"/>
    </row>
    <row r="932" spans="2:17">
      <c r="B932" s="56"/>
      <c r="C932" s="57"/>
      <c r="D932" s="13"/>
      <c r="E932" s="58"/>
      <c r="F932" s="59"/>
      <c r="G932" s="58"/>
      <c r="H932" s="59"/>
      <c r="I932" s="14"/>
      <c r="J932" s="14"/>
      <c r="K932" s="29"/>
      <c r="L932" s="29"/>
      <c r="M932" s="29"/>
      <c r="N932" s="29"/>
      <c r="O932" s="11"/>
      <c r="P932" s="58"/>
      <c r="Q932" s="60"/>
    </row>
    <row r="933" spans="2:17">
      <c r="B933" s="56"/>
      <c r="C933" s="57"/>
      <c r="D933" s="13"/>
      <c r="E933" s="58"/>
      <c r="F933" s="59"/>
      <c r="G933" s="58"/>
      <c r="H933" s="59"/>
      <c r="I933" s="14"/>
      <c r="J933" s="14"/>
      <c r="K933" s="29"/>
      <c r="L933" s="29"/>
      <c r="M933" s="29"/>
      <c r="N933" s="29"/>
      <c r="O933" s="11"/>
      <c r="P933" s="58"/>
      <c r="Q933" s="60"/>
    </row>
    <row r="934" spans="2:17">
      <c r="B934" s="56"/>
      <c r="C934" s="57"/>
      <c r="D934" s="13"/>
      <c r="E934" s="58"/>
      <c r="F934" s="59"/>
      <c r="G934" s="58"/>
      <c r="H934" s="59"/>
      <c r="I934" s="14"/>
      <c r="J934" s="14"/>
      <c r="K934" s="29"/>
      <c r="L934" s="29"/>
      <c r="M934" s="29"/>
      <c r="N934" s="29"/>
      <c r="O934" s="11"/>
      <c r="P934" s="58"/>
      <c r="Q934" s="60"/>
    </row>
    <row r="935" spans="2:17">
      <c r="B935" s="56"/>
      <c r="C935" s="57"/>
      <c r="D935" s="13"/>
      <c r="E935" s="58"/>
      <c r="F935" s="59"/>
      <c r="G935" s="58"/>
      <c r="H935" s="59"/>
      <c r="I935" s="14"/>
      <c r="J935" s="14"/>
      <c r="K935" s="29"/>
      <c r="L935" s="29"/>
      <c r="M935" s="29"/>
      <c r="N935" s="29"/>
      <c r="O935" s="11"/>
      <c r="P935" s="58"/>
      <c r="Q935" s="60"/>
    </row>
    <row r="936" spans="2:17">
      <c r="B936" s="56"/>
      <c r="C936" s="57"/>
      <c r="D936" s="13"/>
      <c r="E936" s="58"/>
      <c r="F936" s="59"/>
      <c r="G936" s="58"/>
      <c r="H936" s="59"/>
      <c r="I936" s="14"/>
      <c r="J936" s="14"/>
      <c r="K936" s="29"/>
      <c r="L936" s="29"/>
      <c r="M936" s="29"/>
      <c r="N936" s="29"/>
      <c r="O936" s="11"/>
      <c r="P936" s="58"/>
      <c r="Q936" s="60"/>
    </row>
    <row r="937" spans="2:17">
      <c r="B937" s="56"/>
      <c r="C937" s="57"/>
      <c r="D937" s="13"/>
      <c r="E937" s="58"/>
      <c r="F937" s="59"/>
      <c r="G937" s="58"/>
      <c r="H937" s="59"/>
      <c r="I937" s="14"/>
      <c r="J937" s="14"/>
      <c r="K937" s="29"/>
      <c r="L937" s="29"/>
      <c r="M937" s="29"/>
      <c r="N937" s="29"/>
      <c r="O937" s="11"/>
      <c r="P937" s="58"/>
      <c r="Q937" s="60"/>
    </row>
    <row r="938" spans="2:17">
      <c r="B938" s="56"/>
      <c r="C938" s="57"/>
      <c r="D938" s="13"/>
      <c r="E938" s="58"/>
      <c r="F938" s="59"/>
      <c r="G938" s="58"/>
      <c r="H938" s="59"/>
      <c r="I938" s="14"/>
      <c r="J938" s="14"/>
      <c r="K938" s="29"/>
      <c r="L938" s="29"/>
      <c r="M938" s="29"/>
      <c r="N938" s="29"/>
      <c r="O938" s="11"/>
      <c r="P938" s="58"/>
      <c r="Q938" s="60"/>
    </row>
    <row r="939" spans="2:17">
      <c r="B939" s="56"/>
      <c r="C939" s="57"/>
      <c r="D939" s="13"/>
      <c r="E939" s="58"/>
      <c r="F939" s="59"/>
      <c r="G939" s="58"/>
      <c r="H939" s="59"/>
      <c r="I939" s="14"/>
      <c r="J939" s="14"/>
      <c r="K939" s="29"/>
      <c r="L939" s="29"/>
      <c r="M939" s="29"/>
      <c r="N939" s="29"/>
      <c r="O939" s="11"/>
      <c r="P939" s="58"/>
      <c r="Q939" s="60"/>
    </row>
    <row r="940" spans="2:17">
      <c r="B940" s="56"/>
      <c r="C940" s="57"/>
      <c r="D940" s="13"/>
      <c r="E940" s="58"/>
      <c r="F940" s="59"/>
      <c r="G940" s="58"/>
      <c r="H940" s="59"/>
      <c r="I940" s="14"/>
      <c r="J940" s="14"/>
      <c r="K940" s="29"/>
      <c r="L940" s="29"/>
      <c r="M940" s="29"/>
      <c r="N940" s="29"/>
      <c r="O940" s="11"/>
      <c r="P940" s="58"/>
      <c r="Q940" s="60"/>
    </row>
    <row r="941" spans="2:17">
      <c r="B941" s="56"/>
      <c r="C941" s="57"/>
      <c r="D941" s="13"/>
      <c r="E941" s="58"/>
      <c r="F941" s="59"/>
      <c r="G941" s="58"/>
      <c r="H941" s="59"/>
      <c r="I941" s="14"/>
      <c r="J941" s="14"/>
      <c r="K941" s="29"/>
      <c r="L941" s="29"/>
      <c r="M941" s="29"/>
      <c r="N941" s="29"/>
      <c r="O941" s="11"/>
      <c r="P941" s="58"/>
      <c r="Q941" s="60"/>
    </row>
    <row r="942" spans="2:17">
      <c r="B942" s="56"/>
      <c r="C942" s="57"/>
      <c r="D942" s="13"/>
      <c r="E942" s="58"/>
      <c r="F942" s="59"/>
      <c r="G942" s="58"/>
      <c r="H942" s="59"/>
      <c r="I942" s="14"/>
      <c r="J942" s="14"/>
      <c r="K942" s="29"/>
      <c r="L942" s="29"/>
      <c r="M942" s="29"/>
      <c r="N942" s="29"/>
      <c r="O942" s="11"/>
      <c r="P942" s="58"/>
      <c r="Q942" s="60"/>
    </row>
    <row r="943" spans="2:17">
      <c r="B943" s="56"/>
      <c r="C943" s="57"/>
      <c r="D943" s="13"/>
      <c r="E943" s="58"/>
      <c r="F943" s="59"/>
      <c r="G943" s="58"/>
      <c r="H943" s="59"/>
      <c r="I943" s="14"/>
      <c r="J943" s="14"/>
      <c r="K943" s="29"/>
      <c r="L943" s="29"/>
      <c r="M943" s="29"/>
      <c r="N943" s="29"/>
      <c r="O943" s="11"/>
      <c r="P943" s="58"/>
      <c r="Q943" s="60"/>
    </row>
    <row r="944" spans="2:17">
      <c r="B944" s="56"/>
      <c r="C944" s="57"/>
      <c r="D944" s="13"/>
      <c r="E944" s="58"/>
      <c r="F944" s="59"/>
      <c r="G944" s="58"/>
      <c r="H944" s="59"/>
      <c r="I944" s="14"/>
      <c r="J944" s="14"/>
      <c r="K944" s="29"/>
      <c r="L944" s="29"/>
      <c r="M944" s="29"/>
      <c r="N944" s="29"/>
      <c r="O944" s="11"/>
      <c r="P944" s="58"/>
      <c r="Q944" s="60"/>
    </row>
    <row r="945" spans="2:17">
      <c r="B945" s="56"/>
      <c r="C945" s="57"/>
      <c r="D945" s="13"/>
      <c r="E945" s="58"/>
      <c r="F945" s="59"/>
      <c r="G945" s="58"/>
      <c r="H945" s="59"/>
      <c r="I945" s="14"/>
      <c r="J945" s="14"/>
      <c r="K945" s="29"/>
      <c r="L945" s="29"/>
      <c r="M945" s="29"/>
      <c r="N945" s="29"/>
      <c r="O945" s="11"/>
      <c r="P945" s="58"/>
      <c r="Q945" s="60"/>
    </row>
    <row r="946" spans="2:17">
      <c r="B946" s="56"/>
      <c r="C946" s="57"/>
      <c r="D946" s="13"/>
      <c r="E946" s="58"/>
      <c r="F946" s="59"/>
      <c r="G946" s="58"/>
      <c r="H946" s="59"/>
      <c r="I946" s="14"/>
      <c r="J946" s="14"/>
      <c r="K946" s="29"/>
      <c r="L946" s="29"/>
      <c r="M946" s="29"/>
      <c r="N946" s="29"/>
      <c r="O946" s="11"/>
      <c r="P946" s="58"/>
      <c r="Q946" s="60"/>
    </row>
    <row r="947" spans="2:17">
      <c r="B947" s="56"/>
      <c r="C947" s="57"/>
      <c r="D947" s="13"/>
      <c r="E947" s="58"/>
      <c r="F947" s="59"/>
      <c r="G947" s="58"/>
      <c r="H947" s="59"/>
      <c r="I947" s="14"/>
      <c r="J947" s="14"/>
      <c r="K947" s="29"/>
      <c r="L947" s="29"/>
      <c r="M947" s="29"/>
      <c r="N947" s="29"/>
      <c r="O947" s="11"/>
      <c r="P947" s="58"/>
      <c r="Q947" s="60"/>
    </row>
    <row r="948" spans="2:17">
      <c r="B948" s="56"/>
      <c r="C948" s="57"/>
      <c r="D948" s="13"/>
      <c r="E948" s="58"/>
      <c r="F948" s="59"/>
      <c r="G948" s="58"/>
      <c r="H948" s="59"/>
      <c r="I948" s="14"/>
      <c r="J948" s="14"/>
      <c r="K948" s="29"/>
      <c r="L948" s="29"/>
      <c r="M948" s="29"/>
      <c r="N948" s="29"/>
      <c r="O948" s="11"/>
      <c r="P948" s="58"/>
      <c r="Q948" s="60"/>
    </row>
    <row r="949" spans="2:17">
      <c r="B949" s="56"/>
      <c r="C949" s="57"/>
      <c r="D949" s="13"/>
      <c r="E949" s="58"/>
      <c r="F949" s="59"/>
      <c r="G949" s="58"/>
      <c r="H949" s="59"/>
      <c r="I949" s="14"/>
      <c r="J949" s="14"/>
      <c r="K949" s="29"/>
      <c r="L949" s="29"/>
      <c r="M949" s="29"/>
      <c r="N949" s="29"/>
      <c r="O949" s="11"/>
      <c r="P949" s="58"/>
      <c r="Q949" s="60"/>
    </row>
    <row r="950" spans="2:17">
      <c r="B950" s="56"/>
      <c r="C950" s="57"/>
      <c r="D950" s="13"/>
      <c r="E950" s="58"/>
      <c r="F950" s="59"/>
      <c r="G950" s="58"/>
      <c r="H950" s="59"/>
      <c r="I950" s="14"/>
      <c r="J950" s="14"/>
      <c r="K950" s="29"/>
      <c r="L950" s="29"/>
      <c r="M950" s="29"/>
      <c r="N950" s="29"/>
      <c r="O950" s="11"/>
      <c r="P950" s="58"/>
      <c r="Q950" s="60"/>
    </row>
    <row r="951" spans="2:17">
      <c r="B951" s="56"/>
      <c r="C951" s="57"/>
      <c r="D951" s="13"/>
      <c r="E951" s="58"/>
      <c r="F951" s="59"/>
      <c r="G951" s="58"/>
      <c r="H951" s="59"/>
      <c r="I951" s="14"/>
      <c r="J951" s="14"/>
      <c r="K951" s="29"/>
      <c r="L951" s="29"/>
      <c r="M951" s="29"/>
      <c r="N951" s="29"/>
      <c r="O951" s="11"/>
      <c r="P951" s="58"/>
      <c r="Q951" s="60"/>
    </row>
    <row r="952" spans="2:17">
      <c r="B952" s="56"/>
      <c r="C952" s="57"/>
      <c r="D952" s="13"/>
      <c r="E952" s="58"/>
      <c r="F952" s="59"/>
      <c r="G952" s="58"/>
      <c r="H952" s="59"/>
      <c r="I952" s="14"/>
      <c r="J952" s="14"/>
      <c r="K952" s="29"/>
      <c r="L952" s="29"/>
      <c r="M952" s="29"/>
      <c r="N952" s="29"/>
      <c r="O952" s="11"/>
      <c r="P952" s="58"/>
      <c r="Q952" s="60"/>
    </row>
    <row r="953" spans="2:17">
      <c r="B953" s="56"/>
      <c r="C953" s="57"/>
      <c r="D953" s="13"/>
      <c r="E953" s="58"/>
      <c r="F953" s="59"/>
      <c r="G953" s="58"/>
      <c r="H953" s="59"/>
      <c r="I953" s="14"/>
      <c r="J953" s="14"/>
      <c r="K953" s="29"/>
      <c r="L953" s="29"/>
      <c r="M953" s="29"/>
      <c r="N953" s="29"/>
      <c r="O953" s="11"/>
      <c r="P953" s="58"/>
      <c r="Q953" s="60"/>
    </row>
    <row r="954" spans="2:17">
      <c r="B954" s="56"/>
      <c r="C954" s="57"/>
      <c r="D954" s="13"/>
      <c r="E954" s="58"/>
      <c r="F954" s="59"/>
      <c r="G954" s="58"/>
      <c r="H954" s="59"/>
      <c r="I954" s="14"/>
      <c r="J954" s="14"/>
      <c r="K954" s="29"/>
      <c r="L954" s="29"/>
      <c r="M954" s="29"/>
      <c r="N954" s="29"/>
      <c r="O954" s="11"/>
      <c r="P954" s="58"/>
      <c r="Q954" s="60"/>
    </row>
    <row r="955" spans="2:17">
      <c r="B955" s="56"/>
      <c r="C955" s="57"/>
      <c r="D955" s="13"/>
      <c r="E955" s="58"/>
      <c r="F955" s="59"/>
      <c r="G955" s="58"/>
      <c r="H955" s="59"/>
      <c r="I955" s="14"/>
      <c r="J955" s="14"/>
      <c r="K955" s="29"/>
      <c r="L955" s="29"/>
      <c r="M955" s="29"/>
      <c r="N955" s="29"/>
      <c r="O955" s="11"/>
      <c r="P955" s="58"/>
      <c r="Q955" s="60"/>
    </row>
    <row r="956" spans="2:17">
      <c r="B956" s="56"/>
      <c r="C956" s="57"/>
      <c r="D956" s="13"/>
      <c r="E956" s="58"/>
      <c r="F956" s="59"/>
      <c r="G956" s="58"/>
      <c r="H956" s="59"/>
      <c r="I956" s="14"/>
      <c r="J956" s="14"/>
      <c r="K956" s="29"/>
      <c r="L956" s="29"/>
      <c r="M956" s="29"/>
      <c r="N956" s="29"/>
      <c r="O956" s="11"/>
      <c r="P956" s="58"/>
      <c r="Q956" s="60"/>
    </row>
    <row r="957" spans="2:17">
      <c r="B957" s="56"/>
      <c r="C957" s="57"/>
      <c r="D957" s="13"/>
      <c r="E957" s="58"/>
      <c r="F957" s="59"/>
      <c r="G957" s="58"/>
      <c r="H957" s="59"/>
      <c r="I957" s="14"/>
      <c r="J957" s="14"/>
      <c r="K957" s="29"/>
      <c r="L957" s="29"/>
      <c r="M957" s="29"/>
      <c r="N957" s="29"/>
      <c r="O957" s="11"/>
      <c r="P957" s="58"/>
      <c r="Q957" s="60"/>
    </row>
    <row r="958" spans="2:17">
      <c r="B958" s="56"/>
      <c r="C958" s="57"/>
      <c r="D958" s="13"/>
      <c r="E958" s="58"/>
      <c r="F958" s="59"/>
      <c r="G958" s="58"/>
      <c r="H958" s="59"/>
      <c r="I958" s="14"/>
      <c r="J958" s="14"/>
      <c r="K958" s="29"/>
      <c r="L958" s="29"/>
      <c r="M958" s="29"/>
      <c r="N958" s="29"/>
      <c r="O958" s="11"/>
      <c r="P958" s="58"/>
      <c r="Q958" s="60"/>
    </row>
    <row r="959" spans="2:17">
      <c r="B959" s="56"/>
      <c r="C959" s="57"/>
      <c r="D959" s="13"/>
      <c r="E959" s="58"/>
      <c r="F959" s="59"/>
      <c r="G959" s="58"/>
      <c r="H959" s="59"/>
      <c r="I959" s="14"/>
      <c r="J959" s="14"/>
      <c r="K959" s="29"/>
      <c r="L959" s="29"/>
      <c r="M959" s="29"/>
      <c r="N959" s="29"/>
      <c r="O959" s="11"/>
      <c r="P959" s="58"/>
      <c r="Q959" s="60"/>
    </row>
    <row r="960" spans="2:17">
      <c r="B960" s="56"/>
      <c r="C960" s="57"/>
      <c r="D960" s="13"/>
      <c r="E960" s="58"/>
      <c r="F960" s="59"/>
      <c r="G960" s="58"/>
      <c r="H960" s="59"/>
      <c r="I960" s="14"/>
      <c r="J960" s="14"/>
      <c r="K960" s="29"/>
      <c r="L960" s="29"/>
      <c r="M960" s="29"/>
      <c r="N960" s="29"/>
      <c r="O960" s="11"/>
      <c r="P960" s="58"/>
      <c r="Q960" s="60"/>
    </row>
    <row r="961" spans="2:17">
      <c r="B961" s="56"/>
      <c r="C961" s="57"/>
      <c r="D961" s="13"/>
      <c r="E961" s="58"/>
      <c r="F961" s="59"/>
      <c r="G961" s="58"/>
      <c r="H961" s="59"/>
      <c r="I961" s="14"/>
      <c r="J961" s="14"/>
      <c r="K961" s="29"/>
      <c r="L961" s="29"/>
      <c r="M961" s="29"/>
      <c r="N961" s="29"/>
      <c r="O961" s="11"/>
      <c r="P961" s="58"/>
      <c r="Q961" s="60"/>
    </row>
    <row r="962" spans="2:17">
      <c r="B962" s="56"/>
      <c r="C962" s="57"/>
      <c r="D962" s="13"/>
      <c r="E962" s="58"/>
      <c r="F962" s="59"/>
      <c r="G962" s="58"/>
      <c r="H962" s="59"/>
      <c r="I962" s="14"/>
      <c r="J962" s="14"/>
      <c r="K962" s="29"/>
      <c r="L962" s="29"/>
      <c r="M962" s="29"/>
      <c r="N962" s="29"/>
      <c r="O962" s="11"/>
      <c r="P962" s="58"/>
      <c r="Q962" s="60"/>
    </row>
    <row r="963" spans="2:17">
      <c r="B963" s="56"/>
      <c r="C963" s="57"/>
      <c r="D963" s="13"/>
      <c r="E963" s="58"/>
      <c r="F963" s="59"/>
      <c r="G963" s="58"/>
      <c r="H963" s="59"/>
      <c r="I963" s="14"/>
      <c r="J963" s="14"/>
      <c r="K963" s="29"/>
      <c r="L963" s="29"/>
      <c r="M963" s="29"/>
      <c r="N963" s="29"/>
      <c r="O963" s="11"/>
      <c r="P963" s="58"/>
      <c r="Q963" s="60"/>
    </row>
    <row r="964" spans="2:17">
      <c r="B964" s="56"/>
      <c r="C964" s="57"/>
      <c r="D964" s="13"/>
      <c r="E964" s="58"/>
      <c r="F964" s="59"/>
      <c r="G964" s="58"/>
      <c r="H964" s="59"/>
      <c r="I964" s="14"/>
      <c r="J964" s="14"/>
      <c r="K964" s="29"/>
      <c r="L964" s="29"/>
      <c r="M964" s="29"/>
      <c r="N964" s="29"/>
      <c r="O964" s="11"/>
      <c r="P964" s="58"/>
      <c r="Q964" s="60"/>
    </row>
    <row r="965" spans="2:17">
      <c r="B965" s="56"/>
      <c r="C965" s="57"/>
      <c r="D965" s="13"/>
      <c r="E965" s="58"/>
      <c r="F965" s="59"/>
      <c r="G965" s="58"/>
      <c r="H965" s="59"/>
      <c r="I965" s="14"/>
      <c r="J965" s="14"/>
      <c r="K965" s="29"/>
      <c r="L965" s="29"/>
      <c r="M965" s="29"/>
      <c r="N965" s="29"/>
      <c r="O965" s="11"/>
      <c r="P965" s="58"/>
      <c r="Q965" s="60"/>
    </row>
    <row r="966" spans="2:17">
      <c r="B966" s="56"/>
      <c r="C966" s="57"/>
      <c r="D966" s="13"/>
      <c r="E966" s="58"/>
      <c r="F966" s="59"/>
      <c r="G966" s="58"/>
      <c r="H966" s="59"/>
      <c r="I966" s="14"/>
      <c r="J966" s="14"/>
      <c r="K966" s="29"/>
      <c r="L966" s="29"/>
      <c r="M966" s="29"/>
      <c r="N966" s="29"/>
      <c r="O966" s="11"/>
      <c r="P966" s="58"/>
      <c r="Q966" s="60"/>
    </row>
    <row r="967" spans="2:17">
      <c r="B967" s="56"/>
      <c r="C967" s="57"/>
      <c r="D967" s="13"/>
      <c r="E967" s="58"/>
      <c r="F967" s="59"/>
      <c r="G967" s="58"/>
      <c r="H967" s="59"/>
      <c r="I967" s="14"/>
      <c r="J967" s="14"/>
      <c r="K967" s="29"/>
      <c r="L967" s="29"/>
      <c r="M967" s="29"/>
      <c r="N967" s="29"/>
      <c r="O967" s="11"/>
      <c r="P967" s="58"/>
      <c r="Q967" s="60"/>
    </row>
    <row r="968" spans="2:17">
      <c r="B968" s="56"/>
      <c r="C968" s="57"/>
      <c r="D968" s="13"/>
      <c r="E968" s="58"/>
      <c r="F968" s="59"/>
      <c r="G968" s="58"/>
      <c r="H968" s="59"/>
      <c r="I968" s="14"/>
      <c r="J968" s="14"/>
      <c r="K968" s="29"/>
      <c r="L968" s="29"/>
      <c r="M968" s="29"/>
      <c r="N968" s="29"/>
      <c r="O968" s="11"/>
      <c r="P968" s="58"/>
      <c r="Q968" s="60"/>
    </row>
    <row r="969" spans="2:17">
      <c r="B969" s="56"/>
      <c r="C969" s="57"/>
      <c r="D969" s="13"/>
      <c r="E969" s="58"/>
      <c r="F969" s="59"/>
      <c r="G969" s="58"/>
      <c r="H969" s="59"/>
      <c r="I969" s="14"/>
      <c r="J969" s="14"/>
      <c r="K969" s="29"/>
      <c r="L969" s="29"/>
      <c r="M969" s="29"/>
      <c r="N969" s="29"/>
      <c r="O969" s="11"/>
      <c r="P969" s="58"/>
      <c r="Q969" s="60"/>
    </row>
    <row r="970" spans="2:17">
      <c r="B970" s="56"/>
      <c r="C970" s="57"/>
      <c r="D970" s="13"/>
      <c r="E970" s="58"/>
      <c r="F970" s="59"/>
      <c r="G970" s="58"/>
      <c r="H970" s="59"/>
      <c r="I970" s="14"/>
      <c r="J970" s="14"/>
      <c r="K970" s="29"/>
      <c r="L970" s="29"/>
      <c r="M970" s="29"/>
      <c r="N970" s="29"/>
      <c r="O970" s="11"/>
      <c r="P970" s="58"/>
      <c r="Q970" s="60"/>
    </row>
    <row r="971" spans="2:17">
      <c r="B971" s="56"/>
      <c r="C971" s="57"/>
      <c r="D971" s="13"/>
      <c r="E971" s="58"/>
      <c r="F971" s="59"/>
      <c r="G971" s="58"/>
      <c r="H971" s="59"/>
      <c r="I971" s="14"/>
      <c r="J971" s="14"/>
      <c r="K971" s="29"/>
      <c r="L971" s="29"/>
      <c r="M971" s="29"/>
      <c r="N971" s="29"/>
      <c r="O971" s="11"/>
      <c r="P971" s="58"/>
      <c r="Q971" s="60"/>
    </row>
    <row r="972" spans="2:17">
      <c r="B972" s="56"/>
      <c r="C972" s="57"/>
      <c r="D972" s="13"/>
      <c r="E972" s="58"/>
      <c r="F972" s="59"/>
      <c r="G972" s="58"/>
      <c r="H972" s="59"/>
      <c r="I972" s="14"/>
      <c r="J972" s="14"/>
      <c r="K972" s="29"/>
      <c r="L972" s="29"/>
      <c r="M972" s="29"/>
      <c r="N972" s="29"/>
      <c r="O972" s="11"/>
      <c r="P972" s="58"/>
      <c r="Q972" s="60"/>
    </row>
    <row r="973" spans="2:17">
      <c r="B973" s="56"/>
      <c r="C973" s="57"/>
      <c r="D973" s="13"/>
      <c r="E973" s="58"/>
      <c r="F973" s="59"/>
      <c r="G973" s="58"/>
      <c r="H973" s="59"/>
      <c r="I973" s="14"/>
      <c r="J973" s="14"/>
      <c r="K973" s="29"/>
      <c r="L973" s="29"/>
      <c r="M973" s="29"/>
      <c r="N973" s="29"/>
      <c r="O973" s="11"/>
      <c r="P973" s="58"/>
      <c r="Q973" s="60"/>
    </row>
    <row r="974" spans="2:17">
      <c r="B974" s="56"/>
      <c r="C974" s="57"/>
      <c r="D974" s="13"/>
      <c r="E974" s="58"/>
      <c r="F974" s="59"/>
      <c r="G974" s="58"/>
      <c r="H974" s="59"/>
      <c r="I974" s="14"/>
      <c r="J974" s="14"/>
      <c r="K974" s="29"/>
      <c r="L974" s="29"/>
      <c r="M974" s="29"/>
      <c r="N974" s="29"/>
      <c r="O974" s="11"/>
      <c r="P974" s="58"/>
      <c r="Q974" s="60"/>
    </row>
    <row r="975" spans="2:17">
      <c r="B975" s="56"/>
      <c r="C975" s="57"/>
      <c r="D975" s="13"/>
      <c r="E975" s="58"/>
      <c r="F975" s="59"/>
      <c r="G975" s="58"/>
      <c r="H975" s="59"/>
      <c r="I975" s="14"/>
      <c r="J975" s="14"/>
      <c r="K975" s="29"/>
      <c r="L975" s="29"/>
      <c r="M975" s="29"/>
      <c r="N975" s="29"/>
      <c r="O975" s="11"/>
      <c r="P975" s="58"/>
      <c r="Q975" s="60"/>
    </row>
    <row r="976" spans="2:17">
      <c r="B976" s="56"/>
      <c r="C976" s="57"/>
      <c r="D976" s="13"/>
      <c r="E976" s="58"/>
      <c r="F976" s="59"/>
      <c r="G976" s="58"/>
      <c r="H976" s="59"/>
      <c r="I976" s="14"/>
      <c r="J976" s="14"/>
      <c r="K976" s="29"/>
      <c r="L976" s="29"/>
      <c r="M976" s="29"/>
      <c r="N976" s="29"/>
      <c r="O976" s="11"/>
      <c r="P976" s="58"/>
      <c r="Q976" s="60"/>
    </row>
    <row r="977" spans="2:17">
      <c r="B977" s="56"/>
      <c r="C977" s="57"/>
      <c r="D977" s="13"/>
      <c r="E977" s="58"/>
      <c r="F977" s="59"/>
      <c r="G977" s="58"/>
      <c r="H977" s="59"/>
      <c r="I977" s="14"/>
      <c r="J977" s="14"/>
      <c r="K977" s="29"/>
      <c r="L977" s="29"/>
      <c r="M977" s="29"/>
      <c r="N977" s="29"/>
      <c r="O977" s="11"/>
      <c r="P977" s="58"/>
      <c r="Q977" s="60"/>
    </row>
    <row r="978" spans="2:17">
      <c r="B978" s="56"/>
      <c r="C978" s="57"/>
      <c r="D978" s="13"/>
      <c r="E978" s="58"/>
      <c r="F978" s="59"/>
      <c r="G978" s="58"/>
      <c r="H978" s="59"/>
      <c r="I978" s="14"/>
      <c r="J978" s="14"/>
      <c r="K978" s="29"/>
      <c r="L978" s="29"/>
      <c r="M978" s="29"/>
      <c r="N978" s="29"/>
      <c r="O978" s="11"/>
      <c r="P978" s="58"/>
      <c r="Q978" s="60"/>
    </row>
    <row r="979" spans="2:17">
      <c r="B979" s="56"/>
      <c r="C979" s="57"/>
      <c r="D979" s="13"/>
      <c r="E979" s="58"/>
      <c r="F979" s="59"/>
      <c r="G979" s="58"/>
      <c r="H979" s="59"/>
      <c r="I979" s="14"/>
      <c r="J979" s="14"/>
      <c r="K979" s="29"/>
      <c r="L979" s="29"/>
      <c r="M979" s="29"/>
      <c r="N979" s="29"/>
      <c r="O979" s="11"/>
      <c r="P979" s="58"/>
      <c r="Q979" s="60"/>
    </row>
    <row r="980" spans="2:17">
      <c r="B980" s="56"/>
      <c r="C980" s="57"/>
      <c r="D980" s="13"/>
      <c r="E980" s="58"/>
      <c r="F980" s="59"/>
      <c r="G980" s="58"/>
      <c r="H980" s="59"/>
      <c r="I980" s="14"/>
      <c r="J980" s="14"/>
      <c r="K980" s="29"/>
      <c r="L980" s="29"/>
      <c r="M980" s="29"/>
      <c r="N980" s="29"/>
      <c r="O980" s="11"/>
      <c r="P980" s="58"/>
      <c r="Q980" s="60"/>
    </row>
    <row r="981" spans="2:17">
      <c r="B981" s="56"/>
      <c r="C981" s="57"/>
      <c r="D981" s="13"/>
      <c r="E981" s="58"/>
      <c r="F981" s="59"/>
      <c r="G981" s="58"/>
      <c r="H981" s="59"/>
      <c r="I981" s="14"/>
      <c r="J981" s="14"/>
      <c r="K981" s="29"/>
      <c r="L981" s="29"/>
      <c r="M981" s="29"/>
      <c r="N981" s="29"/>
      <c r="O981" s="11"/>
      <c r="P981" s="58"/>
      <c r="Q981" s="60"/>
    </row>
    <row r="982" spans="2:17">
      <c r="B982" s="56"/>
      <c r="C982" s="57"/>
      <c r="D982" s="13"/>
      <c r="E982" s="58"/>
      <c r="F982" s="59"/>
      <c r="G982" s="58"/>
      <c r="H982" s="59"/>
      <c r="I982" s="14"/>
      <c r="J982" s="14"/>
      <c r="K982" s="29"/>
      <c r="L982" s="29"/>
      <c r="M982" s="29"/>
      <c r="N982" s="29"/>
      <c r="O982" s="11"/>
      <c r="P982" s="58"/>
      <c r="Q982" s="60"/>
    </row>
    <row r="983" spans="2:17">
      <c r="B983" s="56"/>
      <c r="C983" s="57"/>
      <c r="D983" s="13"/>
      <c r="E983" s="58"/>
      <c r="F983" s="59"/>
      <c r="G983" s="58"/>
      <c r="H983" s="59"/>
      <c r="I983" s="14"/>
      <c r="J983" s="14"/>
      <c r="K983" s="29"/>
      <c r="L983" s="29"/>
      <c r="M983" s="29"/>
      <c r="N983" s="29"/>
      <c r="O983" s="11"/>
      <c r="P983" s="58"/>
      <c r="Q983" s="60"/>
    </row>
    <row r="984" spans="2:17">
      <c r="B984" s="56"/>
      <c r="C984" s="57"/>
      <c r="D984" s="13"/>
      <c r="E984" s="58"/>
      <c r="F984" s="59"/>
      <c r="G984" s="58"/>
      <c r="H984" s="59"/>
      <c r="I984" s="14"/>
      <c r="J984" s="14"/>
      <c r="K984" s="29"/>
      <c r="L984" s="29"/>
      <c r="M984" s="29"/>
      <c r="N984" s="29"/>
      <c r="O984" s="11"/>
      <c r="P984" s="58"/>
      <c r="Q984" s="60"/>
    </row>
    <row r="985" spans="2:17">
      <c r="B985" s="56"/>
      <c r="C985" s="57"/>
      <c r="D985" s="13"/>
      <c r="E985" s="58"/>
      <c r="F985" s="59"/>
      <c r="G985" s="58"/>
      <c r="H985" s="59"/>
      <c r="I985" s="14"/>
      <c r="J985" s="14"/>
      <c r="K985" s="29"/>
      <c r="L985" s="29"/>
      <c r="M985" s="29"/>
      <c r="N985" s="29"/>
      <c r="O985" s="11"/>
      <c r="P985" s="58"/>
      <c r="Q985" s="60"/>
    </row>
    <row r="986" spans="2:17">
      <c r="B986" s="56"/>
      <c r="C986" s="57"/>
      <c r="D986" s="13"/>
      <c r="E986" s="58"/>
      <c r="F986" s="59"/>
      <c r="G986" s="58"/>
      <c r="H986" s="59"/>
      <c r="I986" s="14"/>
      <c r="J986" s="14"/>
      <c r="K986" s="29"/>
      <c r="L986" s="29"/>
      <c r="M986" s="29"/>
      <c r="N986" s="29"/>
      <c r="O986" s="11"/>
      <c r="P986" s="58"/>
      <c r="Q986" s="60"/>
    </row>
    <row r="987" spans="2:17">
      <c r="B987" s="56"/>
      <c r="C987" s="57"/>
      <c r="D987" s="13"/>
      <c r="E987" s="58"/>
      <c r="F987" s="59"/>
      <c r="G987" s="58"/>
      <c r="H987" s="59"/>
      <c r="I987" s="14"/>
      <c r="J987" s="14"/>
      <c r="K987" s="29"/>
      <c r="L987" s="29"/>
      <c r="M987" s="29"/>
      <c r="N987" s="29"/>
      <c r="O987" s="11"/>
      <c r="P987" s="58"/>
      <c r="Q987" s="60"/>
    </row>
    <row r="988" spans="2:17">
      <c r="B988" s="56"/>
      <c r="C988" s="57"/>
      <c r="D988" s="13"/>
      <c r="E988" s="58"/>
      <c r="F988" s="59"/>
      <c r="G988" s="58"/>
      <c r="H988" s="59"/>
      <c r="I988" s="14"/>
      <c r="J988" s="14"/>
      <c r="K988" s="29"/>
      <c r="L988" s="29"/>
      <c r="M988" s="29"/>
      <c r="N988" s="29"/>
      <c r="O988" s="11"/>
      <c r="P988" s="58"/>
      <c r="Q988" s="60"/>
    </row>
    <row r="989" spans="2:17">
      <c r="B989" s="56"/>
      <c r="C989" s="57"/>
      <c r="D989" s="13"/>
      <c r="E989" s="58"/>
      <c r="F989" s="59"/>
      <c r="G989" s="58"/>
      <c r="H989" s="59"/>
      <c r="I989" s="14"/>
      <c r="J989" s="14"/>
      <c r="K989" s="29"/>
      <c r="L989" s="29"/>
      <c r="M989" s="29"/>
      <c r="N989" s="29"/>
      <c r="O989" s="11"/>
      <c r="P989" s="58"/>
      <c r="Q989" s="60"/>
    </row>
    <row r="990" spans="2:17">
      <c r="B990" s="56"/>
      <c r="C990" s="57"/>
      <c r="D990" s="13"/>
      <c r="E990" s="58"/>
      <c r="F990" s="59"/>
      <c r="G990" s="58"/>
      <c r="H990" s="59"/>
      <c r="I990" s="14"/>
      <c r="J990" s="14"/>
      <c r="K990" s="29"/>
      <c r="L990" s="29"/>
      <c r="M990" s="29"/>
      <c r="N990" s="29"/>
      <c r="O990" s="11"/>
      <c r="P990" s="58"/>
      <c r="Q990" s="60"/>
    </row>
    <row r="991" spans="2:17">
      <c r="B991" s="56"/>
      <c r="C991" s="57"/>
      <c r="D991" s="13"/>
      <c r="E991" s="58"/>
      <c r="F991" s="59"/>
      <c r="G991" s="58"/>
      <c r="H991" s="59"/>
      <c r="I991" s="14"/>
      <c r="J991" s="14"/>
      <c r="K991" s="29"/>
      <c r="L991" s="29"/>
      <c r="M991" s="29"/>
      <c r="N991" s="29"/>
      <c r="O991" s="11"/>
      <c r="P991" s="58"/>
      <c r="Q991" s="60"/>
    </row>
    <row r="992" spans="2:17">
      <c r="B992" s="56"/>
      <c r="C992" s="57"/>
      <c r="D992" s="13"/>
      <c r="E992" s="58"/>
      <c r="F992" s="59"/>
      <c r="G992" s="58"/>
      <c r="H992" s="59"/>
      <c r="I992" s="14"/>
      <c r="J992" s="14"/>
      <c r="K992" s="29"/>
      <c r="L992" s="29"/>
      <c r="M992" s="29"/>
      <c r="N992" s="29"/>
      <c r="O992" s="11"/>
      <c r="P992" s="58"/>
      <c r="Q992" s="60"/>
    </row>
    <row r="993" spans="2:17">
      <c r="B993" s="56"/>
      <c r="C993" s="57"/>
      <c r="D993" s="13"/>
      <c r="E993" s="58"/>
      <c r="F993" s="59"/>
      <c r="G993" s="58"/>
      <c r="H993" s="59"/>
      <c r="I993" s="14"/>
      <c r="J993" s="14"/>
      <c r="K993" s="29"/>
      <c r="L993" s="29"/>
      <c r="M993" s="29"/>
      <c r="N993" s="29"/>
      <c r="O993" s="11"/>
      <c r="P993" s="58"/>
      <c r="Q993" s="60"/>
    </row>
    <row r="994" spans="2:17">
      <c r="B994" s="56"/>
      <c r="C994" s="57"/>
      <c r="D994" s="13"/>
      <c r="E994" s="58"/>
      <c r="F994" s="59"/>
      <c r="G994" s="58"/>
      <c r="H994" s="59"/>
      <c r="I994" s="14"/>
      <c r="J994" s="14"/>
      <c r="K994" s="29"/>
      <c r="L994" s="29"/>
      <c r="M994" s="29"/>
      <c r="N994" s="29"/>
      <c r="O994" s="11"/>
      <c r="P994" s="58"/>
      <c r="Q994" s="60"/>
    </row>
    <row r="995" spans="2:17">
      <c r="B995" s="56"/>
      <c r="C995" s="57"/>
      <c r="D995" s="13"/>
      <c r="E995" s="58"/>
      <c r="F995" s="59"/>
      <c r="G995" s="58"/>
      <c r="H995" s="59"/>
      <c r="I995" s="14"/>
      <c r="J995" s="14"/>
      <c r="K995" s="29"/>
      <c r="L995" s="29"/>
      <c r="M995" s="29"/>
      <c r="N995" s="29"/>
      <c r="O995" s="11"/>
      <c r="P995" s="58"/>
      <c r="Q995" s="60"/>
    </row>
    <row r="996" spans="2:17">
      <c r="B996" s="56"/>
      <c r="C996" s="57"/>
      <c r="D996" s="13"/>
      <c r="E996" s="58"/>
      <c r="F996" s="59"/>
      <c r="G996" s="58"/>
      <c r="H996" s="59"/>
      <c r="I996" s="14"/>
      <c r="J996" s="14"/>
      <c r="K996" s="29"/>
      <c r="L996" s="29"/>
      <c r="M996" s="29"/>
      <c r="N996" s="29"/>
      <c r="O996" s="11"/>
      <c r="P996" s="58"/>
      <c r="Q996" s="60"/>
    </row>
    <row r="997" spans="2:17">
      <c r="B997" s="56"/>
      <c r="C997" s="57"/>
      <c r="D997" s="13"/>
      <c r="E997" s="58"/>
      <c r="F997" s="59"/>
      <c r="G997" s="58"/>
      <c r="H997" s="59"/>
      <c r="I997" s="14"/>
      <c r="J997" s="14"/>
      <c r="K997" s="29"/>
      <c r="L997" s="29"/>
      <c r="M997" s="29"/>
      <c r="N997" s="29"/>
      <c r="O997" s="11"/>
      <c r="P997" s="58"/>
      <c r="Q997" s="60"/>
    </row>
    <row r="998" spans="2:17">
      <c r="B998" s="56"/>
      <c r="C998" s="57"/>
      <c r="D998" s="13"/>
      <c r="E998" s="58"/>
      <c r="F998" s="59"/>
      <c r="G998" s="58"/>
      <c r="H998" s="59"/>
      <c r="I998" s="14"/>
      <c r="J998" s="14"/>
      <c r="K998" s="29"/>
      <c r="L998" s="29"/>
      <c r="M998" s="29"/>
      <c r="N998" s="29"/>
      <c r="O998" s="11"/>
      <c r="P998" s="58"/>
      <c r="Q998" s="60"/>
    </row>
    <row r="999" spans="2:17">
      <c r="B999" s="56"/>
      <c r="C999" s="57"/>
      <c r="D999" s="13"/>
      <c r="E999" s="58"/>
      <c r="F999" s="59"/>
      <c r="G999" s="58"/>
      <c r="H999" s="59"/>
      <c r="I999" s="14"/>
      <c r="J999" s="14"/>
      <c r="K999" s="29"/>
      <c r="L999" s="29"/>
      <c r="M999" s="29"/>
      <c r="N999" s="29"/>
      <c r="O999" s="11"/>
      <c r="P999" s="58"/>
      <c r="Q999" s="60"/>
    </row>
    <row r="1000" spans="2:17">
      <c r="B1000" s="56"/>
      <c r="C1000" s="57"/>
      <c r="D1000" s="13"/>
      <c r="E1000" s="58"/>
      <c r="F1000" s="59"/>
      <c r="G1000" s="58"/>
      <c r="H1000" s="59"/>
      <c r="I1000" s="14"/>
      <c r="J1000" s="14"/>
      <c r="K1000" s="29"/>
      <c r="L1000" s="29"/>
      <c r="M1000" s="29"/>
      <c r="N1000" s="29"/>
      <c r="O1000" s="11"/>
      <c r="P1000" s="58"/>
      <c r="Q1000" s="60"/>
    </row>
    <row r="1001" spans="2:17">
      <c r="B1001" s="56"/>
      <c r="C1001" s="57"/>
      <c r="D1001" s="13"/>
      <c r="E1001" s="58"/>
      <c r="F1001" s="59"/>
      <c r="G1001" s="58"/>
      <c r="H1001" s="59"/>
      <c r="I1001" s="14"/>
      <c r="J1001" s="14"/>
      <c r="K1001" s="29"/>
      <c r="L1001" s="29"/>
      <c r="M1001" s="29"/>
      <c r="N1001" s="29"/>
      <c r="O1001" s="11"/>
      <c r="P1001" s="58"/>
      <c r="Q1001" s="60"/>
    </row>
    <row r="1002" spans="2:17">
      <c r="B1002" s="56"/>
      <c r="C1002" s="57"/>
      <c r="D1002" s="13"/>
      <c r="E1002" s="58"/>
      <c r="F1002" s="59"/>
      <c r="G1002" s="58"/>
      <c r="H1002" s="59"/>
      <c r="I1002" s="14"/>
      <c r="J1002" s="14"/>
      <c r="K1002" s="29"/>
      <c r="L1002" s="29"/>
      <c r="M1002" s="29"/>
      <c r="N1002" s="29"/>
      <c r="O1002" s="11"/>
      <c r="P1002" s="58"/>
      <c r="Q1002" s="60"/>
    </row>
    <row r="1003" spans="2:17">
      <c r="B1003" s="56"/>
      <c r="C1003" s="57"/>
      <c r="D1003" s="13"/>
      <c r="E1003" s="58"/>
      <c r="F1003" s="59"/>
      <c r="G1003" s="58"/>
      <c r="H1003" s="59"/>
      <c r="I1003" s="14"/>
      <c r="J1003" s="14"/>
      <c r="K1003" s="29"/>
      <c r="L1003" s="29"/>
      <c r="M1003" s="29"/>
      <c r="N1003" s="29"/>
      <c r="O1003" s="11"/>
      <c r="P1003" s="58"/>
      <c r="Q1003" s="60"/>
    </row>
    <row r="1004" spans="2:17">
      <c r="B1004" s="56"/>
      <c r="C1004" s="57"/>
      <c r="D1004" s="13"/>
      <c r="E1004" s="58"/>
      <c r="F1004" s="59"/>
      <c r="G1004" s="58"/>
      <c r="H1004" s="59"/>
      <c r="I1004" s="14"/>
      <c r="J1004" s="14"/>
      <c r="K1004" s="29"/>
      <c r="L1004" s="29"/>
      <c r="M1004" s="29"/>
      <c r="N1004" s="29"/>
      <c r="O1004" s="11"/>
      <c r="P1004" s="58"/>
      <c r="Q1004" s="60"/>
    </row>
    <row r="1005" spans="2:17">
      <c r="B1005" s="56"/>
      <c r="C1005" s="57"/>
      <c r="D1005" s="13"/>
      <c r="E1005" s="58"/>
      <c r="F1005" s="59"/>
      <c r="G1005" s="58"/>
      <c r="H1005" s="59"/>
      <c r="I1005" s="14"/>
      <c r="J1005" s="14"/>
      <c r="K1005" s="29"/>
      <c r="L1005" s="29"/>
      <c r="M1005" s="29"/>
      <c r="N1005" s="29"/>
      <c r="O1005" s="11"/>
      <c r="P1005" s="58"/>
      <c r="Q1005" s="60"/>
    </row>
    <row r="1006" spans="2:17">
      <c r="B1006" s="56"/>
      <c r="C1006" s="57"/>
      <c r="D1006" s="13"/>
      <c r="E1006" s="58"/>
      <c r="F1006" s="59"/>
      <c r="G1006" s="58"/>
      <c r="H1006" s="59"/>
      <c r="I1006" s="14"/>
      <c r="J1006" s="14"/>
      <c r="K1006" s="29"/>
      <c r="L1006" s="29"/>
      <c r="M1006" s="29"/>
      <c r="N1006" s="29"/>
      <c r="O1006" s="11"/>
      <c r="P1006" s="58"/>
      <c r="Q1006" s="60"/>
    </row>
    <row r="1007" spans="2:17">
      <c r="B1007" s="56"/>
      <c r="C1007" s="57"/>
      <c r="D1007" s="13"/>
      <c r="E1007" s="58"/>
      <c r="F1007" s="59"/>
      <c r="G1007" s="58"/>
      <c r="H1007" s="59"/>
      <c r="I1007" s="14"/>
      <c r="J1007" s="14"/>
      <c r="K1007" s="29"/>
      <c r="L1007" s="29"/>
      <c r="M1007" s="29"/>
      <c r="N1007" s="29"/>
      <c r="O1007" s="11"/>
      <c r="P1007" s="58"/>
      <c r="Q1007" s="60"/>
    </row>
    <row r="1008" spans="2:17" hidden="1">
      <c r="B1008" s="56" t="str">
        <f t="shared" ref="B1008:B1034" si="176">IF($L$3="","",IF(ROW()&lt;=$L$4+9,ROW()-9,""))</f>
        <v/>
      </c>
      <c r="C1008" s="57"/>
      <c r="D1008" s="13" t="str">
        <f>IF(OR($B1008="",$F$7="",$P1007=0),"",IF(DAY(DATE(YEAR($F$7),MONTH($F$7)+12*$B1008/$F$6,DAY($F$7)))&lt;&gt;DAY($F$7),DATE(YEAR($F$7),MONTH($F$7)+12*$B1008/$F$6,DAY($F$7))-DAY(DATE(YEAR($F$7),MONTH($F$7)+12*$B1008/$F$6,DAY($F$7))),DATE(YEAR($F$7),MONTH($F$7)+12*$B1008/$F$6,DAY($F$7))))</f>
        <v/>
      </c>
      <c r="E1008" s="58" t="str">
        <f>IF($B1008="","",$P1007)</f>
        <v/>
      </c>
      <c r="F1008" s="59"/>
      <c r="G1008" s="58" t="str">
        <f t="shared" ref="G1008:G1041" si="177">IF($B1008="","",IF($L$3&lt;E1008*(1+$F$4/$F$6),$L$3,E1008*(1+$F$4/$F$6) ))</f>
        <v/>
      </c>
      <c r="H1008" s="59"/>
      <c r="I1008" s="14" t="str">
        <f t="shared" ref="I970:I1033" si="178">IF($B1008="","",$G1008-$J1008)</f>
        <v/>
      </c>
      <c r="J1008" s="14" t="str">
        <f t="shared" ref="J1008:J1034" si="179">IF($B1008="","",$E1008*$F$4/$F$6)</f>
        <v/>
      </c>
      <c r="K1008" s="29">
        <v>97.14</v>
      </c>
      <c r="L1008" s="29">
        <v>216.86</v>
      </c>
      <c r="M1008" s="29">
        <v>88.33</v>
      </c>
      <c r="N1008" s="29">
        <v>0</v>
      </c>
      <c r="O1008" s="11" t="e">
        <f t="shared" ref="O978:O1041" si="180">G1008+K1008+L1008+M1008+N1008</f>
        <v>#VALUE!</v>
      </c>
      <c r="P1008" s="58" t="str">
        <f t="shared" ref="P1008:P1033" si="181">IF($B1008="","",$E1008*(1+$F$4/$F$6)-$G1008-$N1008)</f>
        <v/>
      </c>
      <c r="Q1008" s="60"/>
    </row>
    <row r="1009" spans="2:17" hidden="1">
      <c r="B1009" s="56" t="str">
        <f t="shared" si="176"/>
        <v/>
      </c>
      <c r="C1009" s="57"/>
      <c r="D1009" s="13" t="str">
        <f t="shared" ref="D1009:D1041" si="182">IF(OR($B1009="",$F$7="",$P1008=0),"",IF(DAY(DATE(YEAR($F$7),MONTH($F$7)+12*$B1009/$F$6,DAY($F$7)))&lt;&gt;DAY($F$7),DATE(YEAR($F$7),MONTH($F$7)+12*$B1009/$F$6,DAY($F$7))-DAY(DATE(YEAR($F$7),MONTH($F$7)+12*$B1009/$F$6,DAY($F$7))),DATE(YEAR($F$7),MONTH($F$7)+12*$B1009/$F$6,DAY($F$7))))</f>
        <v/>
      </c>
      <c r="E1009" s="58" t="str">
        <f t="shared" ref="E978:E1041" si="183">IF($B1009="","",$P1008)</f>
        <v/>
      </c>
      <c r="F1009" s="59"/>
      <c r="G1009" s="58" t="str">
        <f t="shared" si="177"/>
        <v/>
      </c>
      <c r="H1009" s="59"/>
      <c r="I1009" s="14" t="str">
        <f t="shared" si="178"/>
        <v/>
      </c>
      <c r="J1009" s="14" t="str">
        <f t="shared" si="179"/>
        <v/>
      </c>
      <c r="K1009" s="29">
        <v>97.14</v>
      </c>
      <c r="L1009" s="29">
        <v>216.86</v>
      </c>
      <c r="M1009" s="29">
        <v>88.33</v>
      </c>
      <c r="N1009" s="29">
        <v>0</v>
      </c>
      <c r="O1009" s="11" t="e">
        <f t="shared" si="180"/>
        <v>#VALUE!</v>
      </c>
      <c r="P1009" s="58" t="str">
        <f t="shared" si="181"/>
        <v/>
      </c>
      <c r="Q1009" s="60"/>
    </row>
    <row r="1010" spans="2:17" hidden="1">
      <c r="B1010" s="56" t="str">
        <f t="shared" si="176"/>
        <v/>
      </c>
      <c r="C1010" s="57"/>
      <c r="D1010" s="13" t="str">
        <f t="shared" si="182"/>
        <v/>
      </c>
      <c r="E1010" s="58" t="str">
        <f t="shared" si="183"/>
        <v/>
      </c>
      <c r="F1010" s="59"/>
      <c r="G1010" s="58" t="str">
        <f t="shared" si="177"/>
        <v/>
      </c>
      <c r="H1010" s="59"/>
      <c r="I1010" s="14" t="str">
        <f t="shared" si="178"/>
        <v/>
      </c>
      <c r="J1010" s="14" t="str">
        <f t="shared" si="179"/>
        <v/>
      </c>
      <c r="K1010" s="29">
        <v>97.14</v>
      </c>
      <c r="L1010" s="29">
        <v>216.86</v>
      </c>
      <c r="M1010" s="29">
        <v>88.33</v>
      </c>
      <c r="N1010" s="29">
        <v>0</v>
      </c>
      <c r="O1010" s="11" t="e">
        <f t="shared" si="180"/>
        <v>#VALUE!</v>
      </c>
      <c r="P1010" s="58" t="str">
        <f t="shared" si="181"/>
        <v/>
      </c>
      <c r="Q1010" s="60"/>
    </row>
    <row r="1011" spans="2:17" hidden="1">
      <c r="B1011" s="56" t="str">
        <f t="shared" si="176"/>
        <v/>
      </c>
      <c r="C1011" s="57"/>
      <c r="D1011" s="13" t="str">
        <f t="shared" si="182"/>
        <v/>
      </c>
      <c r="E1011" s="58" t="str">
        <f t="shared" si="183"/>
        <v/>
      </c>
      <c r="F1011" s="59"/>
      <c r="G1011" s="58" t="str">
        <f t="shared" si="177"/>
        <v/>
      </c>
      <c r="H1011" s="59"/>
      <c r="I1011" s="14" t="str">
        <f t="shared" si="178"/>
        <v/>
      </c>
      <c r="J1011" s="14" t="str">
        <f t="shared" si="179"/>
        <v/>
      </c>
      <c r="K1011" s="29">
        <v>97.14</v>
      </c>
      <c r="L1011" s="29">
        <v>216.86</v>
      </c>
      <c r="M1011" s="29">
        <v>88.33</v>
      </c>
      <c r="N1011" s="29">
        <v>0</v>
      </c>
      <c r="O1011" s="11" t="e">
        <f t="shared" si="180"/>
        <v>#VALUE!</v>
      </c>
      <c r="P1011" s="58" t="str">
        <f t="shared" si="181"/>
        <v/>
      </c>
      <c r="Q1011" s="60"/>
    </row>
    <row r="1012" spans="2:17" hidden="1">
      <c r="B1012" s="56" t="str">
        <f t="shared" si="176"/>
        <v/>
      </c>
      <c r="C1012" s="57"/>
      <c r="D1012" s="13" t="str">
        <f t="shared" si="182"/>
        <v/>
      </c>
      <c r="E1012" s="58" t="str">
        <f t="shared" si="183"/>
        <v/>
      </c>
      <c r="F1012" s="59"/>
      <c r="G1012" s="58" t="str">
        <f t="shared" si="177"/>
        <v/>
      </c>
      <c r="H1012" s="59"/>
      <c r="I1012" s="14" t="str">
        <f t="shared" si="178"/>
        <v/>
      </c>
      <c r="J1012" s="14" t="str">
        <f t="shared" si="179"/>
        <v/>
      </c>
      <c r="K1012" s="29">
        <v>97.14</v>
      </c>
      <c r="L1012" s="29">
        <v>216.86</v>
      </c>
      <c r="M1012" s="29">
        <v>88.33</v>
      </c>
      <c r="N1012" s="29">
        <v>0</v>
      </c>
      <c r="O1012" s="11" t="e">
        <f t="shared" si="180"/>
        <v>#VALUE!</v>
      </c>
      <c r="P1012" s="58" t="str">
        <f t="shared" si="181"/>
        <v/>
      </c>
      <c r="Q1012" s="60"/>
    </row>
    <row r="1013" spans="2:17" hidden="1">
      <c r="B1013" s="56" t="str">
        <f t="shared" si="176"/>
        <v/>
      </c>
      <c r="C1013" s="57"/>
      <c r="D1013" s="13" t="str">
        <f t="shared" si="182"/>
        <v/>
      </c>
      <c r="E1013" s="58" t="str">
        <f t="shared" si="183"/>
        <v/>
      </c>
      <c r="F1013" s="59"/>
      <c r="G1013" s="58" t="str">
        <f t="shared" si="177"/>
        <v/>
      </c>
      <c r="H1013" s="59"/>
      <c r="I1013" s="14" t="str">
        <f t="shared" si="178"/>
        <v/>
      </c>
      <c r="J1013" s="14" t="str">
        <f t="shared" si="179"/>
        <v/>
      </c>
      <c r="K1013" s="29">
        <v>97.14</v>
      </c>
      <c r="L1013" s="29">
        <v>216.86</v>
      </c>
      <c r="M1013" s="29">
        <v>88.33</v>
      </c>
      <c r="N1013" s="29">
        <v>0</v>
      </c>
      <c r="O1013" s="11" t="e">
        <f t="shared" si="180"/>
        <v>#VALUE!</v>
      </c>
      <c r="P1013" s="58" t="str">
        <f t="shared" si="181"/>
        <v/>
      </c>
      <c r="Q1013" s="60"/>
    </row>
    <row r="1014" spans="2:17" hidden="1">
      <c r="B1014" s="56" t="str">
        <f t="shared" si="176"/>
        <v/>
      </c>
      <c r="C1014" s="57"/>
      <c r="D1014" s="13" t="str">
        <f t="shared" si="182"/>
        <v/>
      </c>
      <c r="E1014" s="58" t="str">
        <f t="shared" si="183"/>
        <v/>
      </c>
      <c r="F1014" s="59"/>
      <c r="G1014" s="58" t="str">
        <f t="shared" si="177"/>
        <v/>
      </c>
      <c r="H1014" s="59"/>
      <c r="I1014" s="14" t="str">
        <f t="shared" si="178"/>
        <v/>
      </c>
      <c r="J1014" s="14" t="str">
        <f t="shared" si="179"/>
        <v/>
      </c>
      <c r="K1014" s="29">
        <v>97.14</v>
      </c>
      <c r="L1014" s="29">
        <v>216.86</v>
      </c>
      <c r="M1014" s="29">
        <v>88.33</v>
      </c>
      <c r="N1014" s="29">
        <v>0</v>
      </c>
      <c r="O1014" s="11" t="e">
        <f t="shared" si="180"/>
        <v>#VALUE!</v>
      </c>
      <c r="P1014" s="58" t="str">
        <f t="shared" si="181"/>
        <v/>
      </c>
      <c r="Q1014" s="60"/>
    </row>
    <row r="1015" spans="2:17" hidden="1">
      <c r="B1015" s="56" t="str">
        <f t="shared" si="176"/>
        <v/>
      </c>
      <c r="C1015" s="57"/>
      <c r="D1015" s="13" t="str">
        <f t="shared" si="182"/>
        <v/>
      </c>
      <c r="E1015" s="58" t="str">
        <f t="shared" si="183"/>
        <v/>
      </c>
      <c r="F1015" s="59"/>
      <c r="G1015" s="58" t="str">
        <f t="shared" si="177"/>
        <v/>
      </c>
      <c r="H1015" s="59"/>
      <c r="I1015" s="14" t="str">
        <f t="shared" si="178"/>
        <v/>
      </c>
      <c r="J1015" s="14" t="str">
        <f t="shared" si="179"/>
        <v/>
      </c>
      <c r="K1015" s="29">
        <v>97.14</v>
      </c>
      <c r="L1015" s="29">
        <v>216.86</v>
      </c>
      <c r="M1015" s="29">
        <v>88.33</v>
      </c>
      <c r="N1015" s="29">
        <v>0</v>
      </c>
      <c r="O1015" s="11" t="e">
        <f t="shared" si="180"/>
        <v>#VALUE!</v>
      </c>
      <c r="P1015" s="58" t="str">
        <f t="shared" si="181"/>
        <v/>
      </c>
      <c r="Q1015" s="60"/>
    </row>
    <row r="1016" spans="2:17" hidden="1">
      <c r="B1016" s="56" t="str">
        <f t="shared" si="176"/>
        <v/>
      </c>
      <c r="C1016" s="57"/>
      <c r="D1016" s="13" t="str">
        <f t="shared" si="182"/>
        <v/>
      </c>
      <c r="E1016" s="58" t="str">
        <f t="shared" si="183"/>
        <v/>
      </c>
      <c r="F1016" s="59"/>
      <c r="G1016" s="58" t="str">
        <f t="shared" si="177"/>
        <v/>
      </c>
      <c r="H1016" s="59"/>
      <c r="I1016" s="14" t="str">
        <f t="shared" si="178"/>
        <v/>
      </c>
      <c r="J1016" s="14" t="str">
        <f t="shared" si="179"/>
        <v/>
      </c>
      <c r="K1016" s="29">
        <v>97.14</v>
      </c>
      <c r="L1016" s="29">
        <v>216.86</v>
      </c>
      <c r="M1016" s="29">
        <v>88.33</v>
      </c>
      <c r="N1016" s="29">
        <v>0</v>
      </c>
      <c r="O1016" s="11" t="e">
        <f t="shared" si="180"/>
        <v>#VALUE!</v>
      </c>
      <c r="P1016" s="58" t="str">
        <f t="shared" si="181"/>
        <v/>
      </c>
      <c r="Q1016" s="60"/>
    </row>
    <row r="1017" spans="2:17" hidden="1">
      <c r="B1017" s="56" t="str">
        <f t="shared" si="176"/>
        <v/>
      </c>
      <c r="C1017" s="57"/>
      <c r="D1017" s="13" t="str">
        <f t="shared" si="182"/>
        <v/>
      </c>
      <c r="E1017" s="58" t="str">
        <f t="shared" si="183"/>
        <v/>
      </c>
      <c r="F1017" s="59"/>
      <c r="G1017" s="58" t="str">
        <f t="shared" si="177"/>
        <v/>
      </c>
      <c r="H1017" s="59"/>
      <c r="I1017" s="14" t="str">
        <f t="shared" si="178"/>
        <v/>
      </c>
      <c r="J1017" s="14" t="str">
        <f t="shared" si="179"/>
        <v/>
      </c>
      <c r="K1017" s="29">
        <v>97.14</v>
      </c>
      <c r="L1017" s="29">
        <v>216.86</v>
      </c>
      <c r="M1017" s="29">
        <v>88.33</v>
      </c>
      <c r="N1017" s="29">
        <v>0</v>
      </c>
      <c r="O1017" s="11" t="e">
        <f t="shared" si="180"/>
        <v>#VALUE!</v>
      </c>
      <c r="P1017" s="58" t="str">
        <f t="shared" si="181"/>
        <v/>
      </c>
      <c r="Q1017" s="60"/>
    </row>
    <row r="1018" spans="2:17" hidden="1">
      <c r="B1018" s="56" t="str">
        <f t="shared" si="176"/>
        <v/>
      </c>
      <c r="C1018" s="57"/>
      <c r="D1018" s="13" t="str">
        <f t="shared" si="182"/>
        <v/>
      </c>
      <c r="E1018" s="58" t="str">
        <f t="shared" si="183"/>
        <v/>
      </c>
      <c r="F1018" s="59"/>
      <c r="G1018" s="58" t="str">
        <f t="shared" si="177"/>
        <v/>
      </c>
      <c r="H1018" s="59"/>
      <c r="I1018" s="14" t="str">
        <f t="shared" si="178"/>
        <v/>
      </c>
      <c r="J1018" s="14" t="str">
        <f t="shared" si="179"/>
        <v/>
      </c>
      <c r="K1018" s="29">
        <v>97.14</v>
      </c>
      <c r="L1018" s="29">
        <v>216.86</v>
      </c>
      <c r="M1018" s="29">
        <v>88.33</v>
      </c>
      <c r="N1018" s="29">
        <v>0</v>
      </c>
      <c r="O1018" s="11" t="e">
        <f t="shared" si="180"/>
        <v>#VALUE!</v>
      </c>
      <c r="P1018" s="58" t="str">
        <f t="shared" si="181"/>
        <v/>
      </c>
      <c r="Q1018" s="60"/>
    </row>
    <row r="1019" spans="2:17" hidden="1">
      <c r="B1019" s="56" t="str">
        <f t="shared" si="176"/>
        <v/>
      </c>
      <c r="C1019" s="57"/>
      <c r="D1019" s="13" t="str">
        <f t="shared" si="182"/>
        <v/>
      </c>
      <c r="E1019" s="58" t="str">
        <f t="shared" si="183"/>
        <v/>
      </c>
      <c r="F1019" s="59"/>
      <c r="G1019" s="58" t="str">
        <f t="shared" si="177"/>
        <v/>
      </c>
      <c r="H1019" s="59"/>
      <c r="I1019" s="14" t="str">
        <f t="shared" si="178"/>
        <v/>
      </c>
      <c r="J1019" s="14" t="str">
        <f t="shared" si="179"/>
        <v/>
      </c>
      <c r="K1019" s="29">
        <v>97.14</v>
      </c>
      <c r="L1019" s="29">
        <v>216.86</v>
      </c>
      <c r="M1019" s="29">
        <v>88.33</v>
      </c>
      <c r="N1019" s="29">
        <v>0</v>
      </c>
      <c r="O1019" s="11" t="e">
        <f t="shared" si="180"/>
        <v>#VALUE!</v>
      </c>
      <c r="P1019" s="58" t="str">
        <f t="shared" si="181"/>
        <v/>
      </c>
      <c r="Q1019" s="60"/>
    </row>
    <row r="1020" spans="2:17" hidden="1">
      <c r="B1020" s="56" t="str">
        <f t="shared" si="176"/>
        <v/>
      </c>
      <c r="C1020" s="57"/>
      <c r="D1020" s="13" t="str">
        <f t="shared" si="182"/>
        <v/>
      </c>
      <c r="E1020" s="58" t="str">
        <f t="shared" si="183"/>
        <v/>
      </c>
      <c r="F1020" s="59"/>
      <c r="G1020" s="58" t="str">
        <f t="shared" si="177"/>
        <v/>
      </c>
      <c r="H1020" s="59"/>
      <c r="I1020" s="14" t="str">
        <f t="shared" si="178"/>
        <v/>
      </c>
      <c r="J1020" s="14" t="str">
        <f t="shared" si="179"/>
        <v/>
      </c>
      <c r="K1020" s="29">
        <v>97.14</v>
      </c>
      <c r="L1020" s="29">
        <v>216.86</v>
      </c>
      <c r="M1020" s="29">
        <v>88.33</v>
      </c>
      <c r="N1020" s="29">
        <v>0</v>
      </c>
      <c r="O1020" s="11" t="e">
        <f t="shared" si="180"/>
        <v>#VALUE!</v>
      </c>
      <c r="P1020" s="58" t="str">
        <f t="shared" si="181"/>
        <v/>
      </c>
      <c r="Q1020" s="60"/>
    </row>
    <row r="1021" spans="2:17" hidden="1">
      <c r="B1021" s="56" t="str">
        <f t="shared" si="176"/>
        <v/>
      </c>
      <c r="C1021" s="57"/>
      <c r="D1021" s="13" t="str">
        <f t="shared" si="182"/>
        <v/>
      </c>
      <c r="E1021" s="58" t="str">
        <f t="shared" si="183"/>
        <v/>
      </c>
      <c r="F1021" s="59"/>
      <c r="G1021" s="58" t="str">
        <f t="shared" si="177"/>
        <v/>
      </c>
      <c r="H1021" s="59"/>
      <c r="I1021" s="14" t="str">
        <f t="shared" si="178"/>
        <v/>
      </c>
      <c r="J1021" s="14" t="str">
        <f t="shared" si="179"/>
        <v/>
      </c>
      <c r="K1021" s="29">
        <v>97.14</v>
      </c>
      <c r="L1021" s="29">
        <v>216.86</v>
      </c>
      <c r="M1021" s="29">
        <v>88.33</v>
      </c>
      <c r="N1021" s="29">
        <v>0</v>
      </c>
      <c r="O1021" s="11" t="e">
        <f t="shared" si="180"/>
        <v>#VALUE!</v>
      </c>
      <c r="P1021" s="58" t="str">
        <f t="shared" si="181"/>
        <v/>
      </c>
      <c r="Q1021" s="60"/>
    </row>
    <row r="1022" spans="2:17" hidden="1">
      <c r="B1022" s="56" t="str">
        <f t="shared" si="176"/>
        <v/>
      </c>
      <c r="C1022" s="57"/>
      <c r="D1022" s="13" t="str">
        <f t="shared" si="182"/>
        <v/>
      </c>
      <c r="E1022" s="58" t="str">
        <f t="shared" si="183"/>
        <v/>
      </c>
      <c r="F1022" s="59"/>
      <c r="G1022" s="58" t="str">
        <f t="shared" si="177"/>
        <v/>
      </c>
      <c r="H1022" s="59"/>
      <c r="I1022" s="14" t="str">
        <f t="shared" si="178"/>
        <v/>
      </c>
      <c r="J1022" s="14" t="str">
        <f t="shared" si="179"/>
        <v/>
      </c>
      <c r="K1022" s="29">
        <v>97.14</v>
      </c>
      <c r="L1022" s="29">
        <v>216.86</v>
      </c>
      <c r="M1022" s="29">
        <v>88.33</v>
      </c>
      <c r="N1022" s="29">
        <v>0</v>
      </c>
      <c r="O1022" s="11" t="e">
        <f t="shared" si="180"/>
        <v>#VALUE!</v>
      </c>
      <c r="P1022" s="58" t="str">
        <f t="shared" si="181"/>
        <v/>
      </c>
      <c r="Q1022" s="60"/>
    </row>
    <row r="1023" spans="2:17" hidden="1">
      <c r="B1023" s="56" t="str">
        <f t="shared" si="176"/>
        <v/>
      </c>
      <c r="C1023" s="57"/>
      <c r="D1023" s="13" t="str">
        <f t="shared" si="182"/>
        <v/>
      </c>
      <c r="E1023" s="58" t="str">
        <f t="shared" si="183"/>
        <v/>
      </c>
      <c r="F1023" s="59"/>
      <c r="G1023" s="58" t="str">
        <f t="shared" si="177"/>
        <v/>
      </c>
      <c r="H1023" s="59"/>
      <c r="I1023" s="14" t="str">
        <f t="shared" si="178"/>
        <v/>
      </c>
      <c r="J1023" s="14" t="str">
        <f t="shared" si="179"/>
        <v/>
      </c>
      <c r="K1023" s="29">
        <v>97.14</v>
      </c>
      <c r="L1023" s="29">
        <v>216.86</v>
      </c>
      <c r="M1023" s="29">
        <v>88.33</v>
      </c>
      <c r="N1023" s="29">
        <v>0</v>
      </c>
      <c r="O1023" s="11" t="e">
        <f t="shared" si="180"/>
        <v>#VALUE!</v>
      </c>
      <c r="P1023" s="58" t="str">
        <f t="shared" si="181"/>
        <v/>
      </c>
      <c r="Q1023" s="60"/>
    </row>
    <row r="1024" spans="2:17" hidden="1">
      <c r="B1024" s="56" t="str">
        <f t="shared" si="176"/>
        <v/>
      </c>
      <c r="C1024" s="57"/>
      <c r="D1024" s="13" t="str">
        <f t="shared" si="182"/>
        <v/>
      </c>
      <c r="E1024" s="58" t="str">
        <f t="shared" si="183"/>
        <v/>
      </c>
      <c r="F1024" s="59"/>
      <c r="G1024" s="58" t="str">
        <f t="shared" si="177"/>
        <v/>
      </c>
      <c r="H1024" s="59"/>
      <c r="I1024" s="14" t="str">
        <f t="shared" si="178"/>
        <v/>
      </c>
      <c r="J1024" s="14" t="str">
        <f t="shared" si="179"/>
        <v/>
      </c>
      <c r="K1024" s="29">
        <v>97.14</v>
      </c>
      <c r="L1024" s="29">
        <v>216.86</v>
      </c>
      <c r="M1024" s="29">
        <v>88.33</v>
      </c>
      <c r="N1024" s="29">
        <v>0</v>
      </c>
      <c r="O1024" s="11" t="e">
        <f t="shared" si="180"/>
        <v>#VALUE!</v>
      </c>
      <c r="P1024" s="58" t="str">
        <f t="shared" si="181"/>
        <v/>
      </c>
      <c r="Q1024" s="60"/>
    </row>
    <row r="1025" spans="2:17" hidden="1">
      <c r="B1025" s="56" t="str">
        <f t="shared" si="176"/>
        <v/>
      </c>
      <c r="C1025" s="57"/>
      <c r="D1025" s="13" t="str">
        <f t="shared" si="182"/>
        <v/>
      </c>
      <c r="E1025" s="58" t="str">
        <f t="shared" si="183"/>
        <v/>
      </c>
      <c r="F1025" s="59"/>
      <c r="G1025" s="58" t="str">
        <f t="shared" si="177"/>
        <v/>
      </c>
      <c r="H1025" s="59"/>
      <c r="I1025" s="14" t="str">
        <f t="shared" si="178"/>
        <v/>
      </c>
      <c r="J1025" s="14" t="str">
        <f t="shared" si="179"/>
        <v/>
      </c>
      <c r="K1025" s="29">
        <v>97.14</v>
      </c>
      <c r="L1025" s="29">
        <v>216.86</v>
      </c>
      <c r="M1025" s="29">
        <v>88.33</v>
      </c>
      <c r="N1025" s="29">
        <v>0</v>
      </c>
      <c r="O1025" s="11" t="e">
        <f t="shared" si="180"/>
        <v>#VALUE!</v>
      </c>
      <c r="P1025" s="58" t="str">
        <f t="shared" si="181"/>
        <v/>
      </c>
      <c r="Q1025" s="60"/>
    </row>
    <row r="1026" spans="2:17" hidden="1">
      <c r="B1026" s="56" t="str">
        <f t="shared" si="176"/>
        <v/>
      </c>
      <c r="C1026" s="57"/>
      <c r="D1026" s="13" t="str">
        <f t="shared" si="182"/>
        <v/>
      </c>
      <c r="E1026" s="58" t="str">
        <f t="shared" si="183"/>
        <v/>
      </c>
      <c r="F1026" s="59"/>
      <c r="G1026" s="58" t="str">
        <f t="shared" si="177"/>
        <v/>
      </c>
      <c r="H1026" s="59"/>
      <c r="I1026" s="14" t="str">
        <f t="shared" si="178"/>
        <v/>
      </c>
      <c r="J1026" s="14" t="str">
        <f t="shared" si="179"/>
        <v/>
      </c>
      <c r="K1026" s="29">
        <v>97.14</v>
      </c>
      <c r="L1026" s="29">
        <v>216.86</v>
      </c>
      <c r="M1026" s="29">
        <v>88.33</v>
      </c>
      <c r="N1026" s="29">
        <v>0</v>
      </c>
      <c r="O1026" s="11" t="e">
        <f t="shared" si="180"/>
        <v>#VALUE!</v>
      </c>
      <c r="P1026" s="58" t="str">
        <f t="shared" si="181"/>
        <v/>
      </c>
      <c r="Q1026" s="60"/>
    </row>
    <row r="1027" spans="2:17" hidden="1">
      <c r="B1027" s="56" t="str">
        <f t="shared" si="176"/>
        <v/>
      </c>
      <c r="C1027" s="57"/>
      <c r="D1027" s="13" t="str">
        <f t="shared" si="182"/>
        <v/>
      </c>
      <c r="E1027" s="58" t="str">
        <f t="shared" si="183"/>
        <v/>
      </c>
      <c r="F1027" s="59"/>
      <c r="G1027" s="58" t="str">
        <f t="shared" si="177"/>
        <v/>
      </c>
      <c r="H1027" s="59"/>
      <c r="I1027" s="14" t="str">
        <f t="shared" si="178"/>
        <v/>
      </c>
      <c r="J1027" s="14" t="str">
        <f t="shared" si="179"/>
        <v/>
      </c>
      <c r="K1027" s="29">
        <v>97.14</v>
      </c>
      <c r="L1027" s="29">
        <v>216.86</v>
      </c>
      <c r="M1027" s="29">
        <v>88.33</v>
      </c>
      <c r="N1027" s="29">
        <v>0</v>
      </c>
      <c r="O1027" s="11" t="e">
        <f t="shared" si="180"/>
        <v>#VALUE!</v>
      </c>
      <c r="P1027" s="58" t="str">
        <f t="shared" si="181"/>
        <v/>
      </c>
      <c r="Q1027" s="60"/>
    </row>
    <row r="1028" spans="2:17" hidden="1">
      <c r="B1028" s="56" t="str">
        <f t="shared" si="176"/>
        <v/>
      </c>
      <c r="C1028" s="57"/>
      <c r="D1028" s="13" t="str">
        <f t="shared" si="182"/>
        <v/>
      </c>
      <c r="E1028" s="58" t="str">
        <f t="shared" si="183"/>
        <v/>
      </c>
      <c r="F1028" s="59"/>
      <c r="G1028" s="58" t="str">
        <f t="shared" si="177"/>
        <v/>
      </c>
      <c r="H1028" s="59"/>
      <c r="I1028" s="14" t="str">
        <f t="shared" si="178"/>
        <v/>
      </c>
      <c r="J1028" s="14" t="str">
        <f t="shared" si="179"/>
        <v/>
      </c>
      <c r="K1028" s="29">
        <v>97.14</v>
      </c>
      <c r="L1028" s="29">
        <v>216.86</v>
      </c>
      <c r="M1028" s="29">
        <v>88.33</v>
      </c>
      <c r="N1028" s="29">
        <v>0</v>
      </c>
      <c r="O1028" s="11" t="e">
        <f t="shared" si="180"/>
        <v>#VALUE!</v>
      </c>
      <c r="P1028" s="58" t="str">
        <f t="shared" si="181"/>
        <v/>
      </c>
      <c r="Q1028" s="60"/>
    </row>
    <row r="1029" spans="2:17" hidden="1">
      <c r="B1029" s="56" t="str">
        <f t="shared" si="176"/>
        <v/>
      </c>
      <c r="C1029" s="57"/>
      <c r="D1029" s="13" t="str">
        <f t="shared" si="182"/>
        <v/>
      </c>
      <c r="E1029" s="58" t="str">
        <f t="shared" si="183"/>
        <v/>
      </c>
      <c r="F1029" s="59"/>
      <c r="G1029" s="58" t="str">
        <f t="shared" si="177"/>
        <v/>
      </c>
      <c r="H1029" s="59"/>
      <c r="I1029" s="14" t="str">
        <f t="shared" si="178"/>
        <v/>
      </c>
      <c r="J1029" s="14" t="str">
        <f t="shared" si="179"/>
        <v/>
      </c>
      <c r="K1029" s="29">
        <v>97.14</v>
      </c>
      <c r="L1029" s="29">
        <v>216.86</v>
      </c>
      <c r="M1029" s="29">
        <v>88.33</v>
      </c>
      <c r="N1029" s="29">
        <v>0</v>
      </c>
      <c r="O1029" s="11" t="e">
        <f t="shared" si="180"/>
        <v>#VALUE!</v>
      </c>
      <c r="P1029" s="58" t="str">
        <f t="shared" si="181"/>
        <v/>
      </c>
      <c r="Q1029" s="60"/>
    </row>
    <row r="1030" spans="2:17" hidden="1">
      <c r="B1030" s="56" t="str">
        <f t="shared" si="176"/>
        <v/>
      </c>
      <c r="C1030" s="57"/>
      <c r="D1030" s="13" t="str">
        <f t="shared" si="182"/>
        <v/>
      </c>
      <c r="E1030" s="58" t="str">
        <f t="shared" si="183"/>
        <v/>
      </c>
      <c r="F1030" s="59"/>
      <c r="G1030" s="58" t="str">
        <f t="shared" si="177"/>
        <v/>
      </c>
      <c r="H1030" s="59"/>
      <c r="I1030" s="14" t="str">
        <f t="shared" si="178"/>
        <v/>
      </c>
      <c r="J1030" s="14" t="str">
        <f t="shared" si="179"/>
        <v/>
      </c>
      <c r="K1030" s="29">
        <v>97.14</v>
      </c>
      <c r="L1030" s="29">
        <v>216.86</v>
      </c>
      <c r="M1030" s="29">
        <v>88.33</v>
      </c>
      <c r="N1030" s="29">
        <v>0</v>
      </c>
      <c r="O1030" s="11" t="e">
        <f t="shared" si="180"/>
        <v>#VALUE!</v>
      </c>
      <c r="P1030" s="58" t="str">
        <f t="shared" si="181"/>
        <v/>
      </c>
      <c r="Q1030" s="60"/>
    </row>
    <row r="1031" spans="2:17" hidden="1">
      <c r="B1031" s="56" t="str">
        <f t="shared" si="176"/>
        <v/>
      </c>
      <c r="C1031" s="57"/>
      <c r="D1031" s="13" t="str">
        <f t="shared" si="182"/>
        <v/>
      </c>
      <c r="E1031" s="58" t="str">
        <f t="shared" si="183"/>
        <v/>
      </c>
      <c r="F1031" s="59"/>
      <c r="G1031" s="58" t="str">
        <f t="shared" si="177"/>
        <v/>
      </c>
      <c r="H1031" s="59"/>
      <c r="I1031" s="14" t="str">
        <f t="shared" si="178"/>
        <v/>
      </c>
      <c r="J1031" s="14" t="str">
        <f t="shared" si="179"/>
        <v/>
      </c>
      <c r="K1031" s="29">
        <v>97.14</v>
      </c>
      <c r="L1031" s="29">
        <v>216.86</v>
      </c>
      <c r="M1031" s="29">
        <v>88.33</v>
      </c>
      <c r="N1031" s="29">
        <v>0</v>
      </c>
      <c r="O1031" s="11" t="e">
        <f t="shared" si="180"/>
        <v>#VALUE!</v>
      </c>
      <c r="P1031" s="58" t="str">
        <f t="shared" si="181"/>
        <v/>
      </c>
      <c r="Q1031" s="60"/>
    </row>
    <row r="1032" spans="2:17" hidden="1">
      <c r="B1032" s="56" t="str">
        <f t="shared" si="176"/>
        <v/>
      </c>
      <c r="C1032" s="57"/>
      <c r="D1032" s="13" t="str">
        <f t="shared" si="182"/>
        <v/>
      </c>
      <c r="E1032" s="58" t="str">
        <f t="shared" si="183"/>
        <v/>
      </c>
      <c r="F1032" s="59"/>
      <c r="G1032" s="58" t="str">
        <f t="shared" si="177"/>
        <v/>
      </c>
      <c r="H1032" s="59"/>
      <c r="I1032" s="14" t="str">
        <f t="shared" si="178"/>
        <v/>
      </c>
      <c r="J1032" s="14" t="str">
        <f t="shared" si="179"/>
        <v/>
      </c>
      <c r="K1032" s="29">
        <v>97.14</v>
      </c>
      <c r="L1032" s="29">
        <v>216.86</v>
      </c>
      <c r="M1032" s="29">
        <v>88.33</v>
      </c>
      <c r="N1032" s="29">
        <v>0</v>
      </c>
      <c r="O1032" s="11" t="e">
        <f t="shared" si="180"/>
        <v>#VALUE!</v>
      </c>
      <c r="P1032" s="58" t="str">
        <f t="shared" si="181"/>
        <v/>
      </c>
      <c r="Q1032" s="60"/>
    </row>
    <row r="1033" spans="2:17" hidden="1">
      <c r="B1033" s="56" t="str">
        <f t="shared" si="176"/>
        <v/>
      </c>
      <c r="C1033" s="57"/>
      <c r="D1033" s="13" t="str">
        <f t="shared" si="182"/>
        <v/>
      </c>
      <c r="E1033" s="58" t="str">
        <f t="shared" si="183"/>
        <v/>
      </c>
      <c r="F1033" s="59"/>
      <c r="G1033" s="58" t="str">
        <f t="shared" si="177"/>
        <v/>
      </c>
      <c r="H1033" s="59"/>
      <c r="I1033" s="14" t="str">
        <f t="shared" si="178"/>
        <v/>
      </c>
      <c r="J1033" s="14" t="str">
        <f t="shared" si="179"/>
        <v/>
      </c>
      <c r="K1033" s="29">
        <v>97.14</v>
      </c>
      <c r="L1033" s="29">
        <v>216.86</v>
      </c>
      <c r="M1033" s="29">
        <v>88.33</v>
      </c>
      <c r="N1033" s="29">
        <v>0</v>
      </c>
      <c r="O1033" s="11" t="e">
        <f t="shared" si="180"/>
        <v>#VALUE!</v>
      </c>
      <c r="P1033" s="58" t="str">
        <f t="shared" si="181"/>
        <v/>
      </c>
      <c r="Q1033" s="60"/>
    </row>
    <row r="1034" spans="2:17" hidden="1">
      <c r="B1034" s="56" t="str">
        <f t="shared" si="176"/>
        <v/>
      </c>
      <c r="C1034" s="57"/>
      <c r="D1034" s="13" t="str">
        <f t="shared" si="182"/>
        <v/>
      </c>
      <c r="E1034" s="58" t="str">
        <f t="shared" si="183"/>
        <v/>
      </c>
      <c r="F1034" s="59"/>
      <c r="G1034" s="58" t="str">
        <f t="shared" si="177"/>
        <v/>
      </c>
      <c r="H1034" s="59"/>
      <c r="I1034" s="14" t="str">
        <f t="shared" ref="I1034:I1088" si="184">IF($B1034="","",$G1034-$J1034)</f>
        <v/>
      </c>
      <c r="J1034" s="14" t="str">
        <f t="shared" si="179"/>
        <v/>
      </c>
      <c r="K1034" s="29">
        <v>97.14</v>
      </c>
      <c r="L1034" s="29">
        <v>216.86</v>
      </c>
      <c r="M1034" s="29">
        <v>88.33</v>
      </c>
      <c r="N1034" s="29">
        <v>0</v>
      </c>
      <c r="O1034" s="11" t="e">
        <f t="shared" si="180"/>
        <v>#VALUE!</v>
      </c>
      <c r="P1034" s="58" t="str">
        <f t="shared" ref="P1034:P1088" si="185">IF($B1034="","",$E1034*(1+$F$4/$F$6)-$G1034-$N1034)</f>
        <v/>
      </c>
      <c r="Q1034" s="60"/>
    </row>
    <row r="1035" spans="2:17" hidden="1">
      <c r="B1035" s="56" t="str">
        <f t="shared" ref="B1035:B1088" si="186">IF($L$3="","",IF(ROW()&lt;=$L$4+9,ROW()-9,""))</f>
        <v/>
      </c>
      <c r="C1035" s="57"/>
      <c r="D1035" s="13" t="str">
        <f t="shared" si="182"/>
        <v/>
      </c>
      <c r="E1035" s="58" t="str">
        <f t="shared" si="183"/>
        <v/>
      </c>
      <c r="F1035" s="59"/>
      <c r="G1035" s="58" t="str">
        <f t="shared" si="177"/>
        <v/>
      </c>
      <c r="H1035" s="59"/>
      <c r="I1035" s="14" t="str">
        <f t="shared" si="184"/>
        <v/>
      </c>
      <c r="J1035" s="14" t="str">
        <f t="shared" ref="J1035:J1088" si="187">IF($B1035="","",$E1035*$F$4/$F$6)</f>
        <v/>
      </c>
      <c r="K1035" s="29">
        <v>97.14</v>
      </c>
      <c r="L1035" s="29">
        <v>216.86</v>
      </c>
      <c r="M1035" s="29">
        <v>88.33</v>
      </c>
      <c r="N1035" s="29">
        <v>0</v>
      </c>
      <c r="O1035" s="11" t="e">
        <f t="shared" si="180"/>
        <v>#VALUE!</v>
      </c>
      <c r="P1035" s="58" t="str">
        <f t="shared" si="185"/>
        <v/>
      </c>
      <c r="Q1035" s="60"/>
    </row>
    <row r="1036" spans="2:17" hidden="1">
      <c r="B1036" s="56" t="str">
        <f t="shared" si="186"/>
        <v/>
      </c>
      <c r="C1036" s="57"/>
      <c r="D1036" s="13" t="str">
        <f t="shared" si="182"/>
        <v/>
      </c>
      <c r="E1036" s="58" t="str">
        <f t="shared" si="183"/>
        <v/>
      </c>
      <c r="F1036" s="59"/>
      <c r="G1036" s="58" t="str">
        <f t="shared" si="177"/>
        <v/>
      </c>
      <c r="H1036" s="59"/>
      <c r="I1036" s="14" t="str">
        <f t="shared" si="184"/>
        <v/>
      </c>
      <c r="J1036" s="14" t="str">
        <f t="shared" si="187"/>
        <v/>
      </c>
      <c r="K1036" s="29">
        <v>97.14</v>
      </c>
      <c r="L1036" s="29">
        <v>216.86</v>
      </c>
      <c r="M1036" s="29">
        <v>88.33</v>
      </c>
      <c r="N1036" s="29">
        <v>0</v>
      </c>
      <c r="O1036" s="11" t="e">
        <f t="shared" si="180"/>
        <v>#VALUE!</v>
      </c>
      <c r="P1036" s="58" t="str">
        <f t="shared" si="185"/>
        <v/>
      </c>
      <c r="Q1036" s="60"/>
    </row>
    <row r="1037" spans="2:17" hidden="1">
      <c r="B1037" s="56" t="str">
        <f t="shared" si="186"/>
        <v/>
      </c>
      <c r="C1037" s="57"/>
      <c r="D1037" s="13" t="str">
        <f t="shared" si="182"/>
        <v/>
      </c>
      <c r="E1037" s="58" t="str">
        <f t="shared" si="183"/>
        <v/>
      </c>
      <c r="F1037" s="59"/>
      <c r="G1037" s="58" t="str">
        <f t="shared" si="177"/>
        <v/>
      </c>
      <c r="H1037" s="59"/>
      <c r="I1037" s="14" t="str">
        <f t="shared" si="184"/>
        <v/>
      </c>
      <c r="J1037" s="14" t="str">
        <f t="shared" si="187"/>
        <v/>
      </c>
      <c r="K1037" s="29">
        <v>97.14</v>
      </c>
      <c r="L1037" s="29">
        <v>216.86</v>
      </c>
      <c r="M1037" s="29">
        <v>88.33</v>
      </c>
      <c r="N1037" s="29">
        <v>0</v>
      </c>
      <c r="O1037" s="11" t="e">
        <f t="shared" si="180"/>
        <v>#VALUE!</v>
      </c>
      <c r="P1037" s="58" t="str">
        <f t="shared" si="185"/>
        <v/>
      </c>
      <c r="Q1037" s="60"/>
    </row>
    <row r="1038" spans="2:17" hidden="1">
      <c r="B1038" s="56" t="str">
        <f t="shared" si="186"/>
        <v/>
      </c>
      <c r="C1038" s="57"/>
      <c r="D1038" s="13" t="str">
        <f t="shared" si="182"/>
        <v/>
      </c>
      <c r="E1038" s="58" t="str">
        <f t="shared" si="183"/>
        <v/>
      </c>
      <c r="F1038" s="59"/>
      <c r="G1038" s="58" t="str">
        <f t="shared" si="177"/>
        <v/>
      </c>
      <c r="H1038" s="59"/>
      <c r="I1038" s="14" t="str">
        <f t="shared" si="184"/>
        <v/>
      </c>
      <c r="J1038" s="14" t="str">
        <f t="shared" si="187"/>
        <v/>
      </c>
      <c r="K1038" s="29">
        <v>97.14</v>
      </c>
      <c r="L1038" s="29">
        <v>216.86</v>
      </c>
      <c r="M1038" s="29">
        <v>88.33</v>
      </c>
      <c r="N1038" s="29">
        <v>0</v>
      </c>
      <c r="O1038" s="11" t="e">
        <f t="shared" si="180"/>
        <v>#VALUE!</v>
      </c>
      <c r="P1038" s="58" t="str">
        <f t="shared" si="185"/>
        <v/>
      </c>
      <c r="Q1038" s="60"/>
    </row>
    <row r="1039" spans="2:17" hidden="1">
      <c r="B1039" s="56" t="str">
        <f t="shared" si="186"/>
        <v/>
      </c>
      <c r="C1039" s="57"/>
      <c r="D1039" s="13" t="str">
        <f t="shared" si="182"/>
        <v/>
      </c>
      <c r="E1039" s="58" t="str">
        <f t="shared" si="183"/>
        <v/>
      </c>
      <c r="F1039" s="59"/>
      <c r="G1039" s="58" t="str">
        <f t="shared" si="177"/>
        <v/>
      </c>
      <c r="H1039" s="59"/>
      <c r="I1039" s="14" t="str">
        <f t="shared" si="184"/>
        <v/>
      </c>
      <c r="J1039" s="14" t="str">
        <f t="shared" si="187"/>
        <v/>
      </c>
      <c r="K1039" s="29">
        <v>97.14</v>
      </c>
      <c r="L1039" s="29">
        <v>216.86</v>
      </c>
      <c r="M1039" s="29">
        <v>88.33</v>
      </c>
      <c r="N1039" s="29">
        <v>0</v>
      </c>
      <c r="O1039" s="11" t="e">
        <f t="shared" si="180"/>
        <v>#VALUE!</v>
      </c>
      <c r="P1039" s="58" t="str">
        <f t="shared" si="185"/>
        <v/>
      </c>
      <c r="Q1039" s="60"/>
    </row>
    <row r="1040" spans="2:17" hidden="1">
      <c r="B1040" s="56" t="str">
        <f t="shared" si="186"/>
        <v/>
      </c>
      <c r="C1040" s="57"/>
      <c r="D1040" s="13" t="str">
        <f t="shared" si="182"/>
        <v/>
      </c>
      <c r="E1040" s="58" t="str">
        <f t="shared" si="183"/>
        <v/>
      </c>
      <c r="F1040" s="59"/>
      <c r="G1040" s="58" t="str">
        <f t="shared" si="177"/>
        <v/>
      </c>
      <c r="H1040" s="59"/>
      <c r="I1040" s="14" t="str">
        <f t="shared" si="184"/>
        <v/>
      </c>
      <c r="J1040" s="14" t="str">
        <f t="shared" si="187"/>
        <v/>
      </c>
      <c r="K1040" s="29">
        <v>97.14</v>
      </c>
      <c r="L1040" s="29">
        <v>216.86</v>
      </c>
      <c r="M1040" s="29">
        <v>88.33</v>
      </c>
      <c r="N1040" s="29">
        <v>0</v>
      </c>
      <c r="O1040" s="11" t="e">
        <f t="shared" si="180"/>
        <v>#VALUE!</v>
      </c>
      <c r="P1040" s="58" t="str">
        <f t="shared" si="185"/>
        <v/>
      </c>
      <c r="Q1040" s="60"/>
    </row>
    <row r="1041" spans="2:17" hidden="1">
      <c r="B1041" s="56" t="str">
        <f t="shared" si="186"/>
        <v/>
      </c>
      <c r="C1041" s="57"/>
      <c r="D1041" s="13" t="str">
        <f t="shared" si="182"/>
        <v/>
      </c>
      <c r="E1041" s="58" t="str">
        <f t="shared" si="183"/>
        <v/>
      </c>
      <c r="F1041" s="59"/>
      <c r="G1041" s="58" t="str">
        <f t="shared" si="177"/>
        <v/>
      </c>
      <c r="H1041" s="59"/>
      <c r="I1041" s="14" t="str">
        <f t="shared" si="184"/>
        <v/>
      </c>
      <c r="J1041" s="14" t="str">
        <f t="shared" si="187"/>
        <v/>
      </c>
      <c r="K1041" s="29">
        <v>97.14</v>
      </c>
      <c r="L1041" s="29">
        <v>216.86</v>
      </c>
      <c r="M1041" s="29">
        <v>88.33</v>
      </c>
      <c r="N1041" s="29">
        <v>0</v>
      </c>
      <c r="O1041" s="11" t="e">
        <f t="shared" si="180"/>
        <v>#VALUE!</v>
      </c>
      <c r="P1041" s="58" t="str">
        <f t="shared" si="185"/>
        <v/>
      </c>
      <c r="Q1041" s="60"/>
    </row>
    <row r="1042" spans="2:17" hidden="1">
      <c r="B1042" s="56" t="str">
        <f t="shared" si="186"/>
        <v/>
      </c>
      <c r="C1042" s="57"/>
      <c r="D1042" s="13" t="str">
        <f t="shared" ref="D1042:D1088" si="188">IF(OR($B1042="",$F$7="",$P1041=0),"",IF(DAY(DATE(YEAR($F$7),MONTH($F$7)+12*$B1042/$F$6,DAY($F$7)))&lt;&gt;DAY($F$7),DATE(YEAR($F$7),MONTH($F$7)+12*$B1042/$F$6,DAY($F$7))-DAY(DATE(YEAR($F$7),MONTH($F$7)+12*$B1042/$F$6,DAY($F$7))),DATE(YEAR($F$7),MONTH($F$7)+12*$B1042/$F$6,DAY($F$7))))</f>
        <v/>
      </c>
      <c r="E1042" s="58" t="str">
        <f t="shared" ref="E1042:E1088" si="189">IF($B1042="","",$P1041)</f>
        <v/>
      </c>
      <c r="F1042" s="59"/>
      <c r="G1042" s="58" t="str">
        <f t="shared" ref="G1042:G1088" si="190">IF($B1042="","",IF($L$3&lt;E1042*(1+$F$4/$F$6),$L$3,E1042*(1+$F$4/$F$6) ))</f>
        <v/>
      </c>
      <c r="H1042" s="59"/>
      <c r="I1042" s="14" t="str">
        <f t="shared" si="184"/>
        <v/>
      </c>
      <c r="J1042" s="14" t="str">
        <f t="shared" si="187"/>
        <v/>
      </c>
      <c r="K1042" s="29">
        <v>97.14</v>
      </c>
      <c r="L1042" s="29">
        <v>216.86</v>
      </c>
      <c r="M1042" s="29">
        <v>88.33</v>
      </c>
      <c r="N1042" s="29">
        <v>0</v>
      </c>
      <c r="O1042" s="11" t="e">
        <f t="shared" ref="O1042:O1088" si="191">G1042+K1042+L1042+M1042+N1042</f>
        <v>#VALUE!</v>
      </c>
      <c r="P1042" s="58" t="str">
        <f t="shared" si="185"/>
        <v/>
      </c>
      <c r="Q1042" s="60"/>
    </row>
    <row r="1043" spans="2:17" hidden="1">
      <c r="B1043" s="56" t="str">
        <f t="shared" si="186"/>
        <v/>
      </c>
      <c r="C1043" s="57"/>
      <c r="D1043" s="13" t="str">
        <f t="shared" si="188"/>
        <v/>
      </c>
      <c r="E1043" s="58" t="str">
        <f t="shared" si="189"/>
        <v/>
      </c>
      <c r="F1043" s="59"/>
      <c r="G1043" s="58" t="str">
        <f t="shared" si="190"/>
        <v/>
      </c>
      <c r="H1043" s="59"/>
      <c r="I1043" s="14" t="str">
        <f t="shared" si="184"/>
        <v/>
      </c>
      <c r="J1043" s="14" t="str">
        <f t="shared" si="187"/>
        <v/>
      </c>
      <c r="K1043" s="29">
        <v>97.14</v>
      </c>
      <c r="L1043" s="29">
        <v>216.86</v>
      </c>
      <c r="M1043" s="29">
        <v>88.33</v>
      </c>
      <c r="N1043" s="29">
        <v>0</v>
      </c>
      <c r="O1043" s="11" t="e">
        <f t="shared" si="191"/>
        <v>#VALUE!</v>
      </c>
      <c r="P1043" s="58" t="str">
        <f t="shared" si="185"/>
        <v/>
      </c>
      <c r="Q1043" s="60"/>
    </row>
    <row r="1044" spans="2:17" hidden="1">
      <c r="B1044" s="56" t="str">
        <f t="shared" si="186"/>
        <v/>
      </c>
      <c r="C1044" s="57"/>
      <c r="D1044" s="13" t="str">
        <f t="shared" si="188"/>
        <v/>
      </c>
      <c r="E1044" s="58" t="str">
        <f t="shared" si="189"/>
        <v/>
      </c>
      <c r="F1044" s="59"/>
      <c r="G1044" s="58" t="str">
        <f t="shared" si="190"/>
        <v/>
      </c>
      <c r="H1044" s="59"/>
      <c r="I1044" s="14" t="str">
        <f t="shared" si="184"/>
        <v/>
      </c>
      <c r="J1044" s="14" t="str">
        <f t="shared" si="187"/>
        <v/>
      </c>
      <c r="K1044" s="29">
        <v>97.14</v>
      </c>
      <c r="L1044" s="29">
        <v>216.86</v>
      </c>
      <c r="M1044" s="29">
        <v>88.33</v>
      </c>
      <c r="N1044" s="29">
        <v>0</v>
      </c>
      <c r="O1044" s="11" t="e">
        <f t="shared" si="191"/>
        <v>#VALUE!</v>
      </c>
      <c r="P1044" s="58" t="str">
        <f t="shared" si="185"/>
        <v/>
      </c>
      <c r="Q1044" s="60"/>
    </row>
    <row r="1045" spans="2:17" hidden="1">
      <c r="B1045" s="56" t="str">
        <f t="shared" si="186"/>
        <v/>
      </c>
      <c r="C1045" s="57"/>
      <c r="D1045" s="13" t="str">
        <f t="shared" si="188"/>
        <v/>
      </c>
      <c r="E1045" s="58" t="str">
        <f t="shared" si="189"/>
        <v/>
      </c>
      <c r="F1045" s="59"/>
      <c r="G1045" s="58" t="str">
        <f t="shared" si="190"/>
        <v/>
      </c>
      <c r="H1045" s="59"/>
      <c r="I1045" s="14" t="str">
        <f t="shared" si="184"/>
        <v/>
      </c>
      <c r="J1045" s="14" t="str">
        <f t="shared" si="187"/>
        <v/>
      </c>
      <c r="K1045" s="29">
        <v>97.14</v>
      </c>
      <c r="L1045" s="29">
        <v>216.86</v>
      </c>
      <c r="M1045" s="29">
        <v>88.33</v>
      </c>
      <c r="N1045" s="29">
        <v>0</v>
      </c>
      <c r="O1045" s="11" t="e">
        <f t="shared" si="191"/>
        <v>#VALUE!</v>
      </c>
      <c r="P1045" s="58" t="str">
        <f t="shared" si="185"/>
        <v/>
      </c>
      <c r="Q1045" s="60"/>
    </row>
    <row r="1046" spans="2:17" hidden="1">
      <c r="B1046" s="56" t="str">
        <f t="shared" si="186"/>
        <v/>
      </c>
      <c r="C1046" s="57"/>
      <c r="D1046" s="13" t="str">
        <f t="shared" si="188"/>
        <v/>
      </c>
      <c r="E1046" s="58" t="str">
        <f t="shared" si="189"/>
        <v/>
      </c>
      <c r="F1046" s="59"/>
      <c r="G1046" s="58" t="str">
        <f t="shared" si="190"/>
        <v/>
      </c>
      <c r="H1046" s="59"/>
      <c r="I1046" s="14" t="str">
        <f t="shared" si="184"/>
        <v/>
      </c>
      <c r="J1046" s="14" t="str">
        <f t="shared" si="187"/>
        <v/>
      </c>
      <c r="K1046" s="29">
        <v>97.14</v>
      </c>
      <c r="L1046" s="29">
        <v>216.86</v>
      </c>
      <c r="M1046" s="29">
        <v>88.33</v>
      </c>
      <c r="N1046" s="29">
        <v>0</v>
      </c>
      <c r="O1046" s="11" t="e">
        <f t="shared" si="191"/>
        <v>#VALUE!</v>
      </c>
      <c r="P1046" s="58" t="str">
        <f t="shared" si="185"/>
        <v/>
      </c>
      <c r="Q1046" s="60"/>
    </row>
    <row r="1047" spans="2:17" hidden="1">
      <c r="B1047" s="56" t="str">
        <f t="shared" si="186"/>
        <v/>
      </c>
      <c r="C1047" s="57"/>
      <c r="D1047" s="13" t="str">
        <f t="shared" si="188"/>
        <v/>
      </c>
      <c r="E1047" s="58" t="str">
        <f t="shared" si="189"/>
        <v/>
      </c>
      <c r="F1047" s="59"/>
      <c r="G1047" s="58" t="str">
        <f t="shared" si="190"/>
        <v/>
      </c>
      <c r="H1047" s="59"/>
      <c r="I1047" s="14" t="str">
        <f t="shared" si="184"/>
        <v/>
      </c>
      <c r="J1047" s="14" t="str">
        <f t="shared" si="187"/>
        <v/>
      </c>
      <c r="K1047" s="29">
        <v>97.14</v>
      </c>
      <c r="L1047" s="29">
        <v>216.86</v>
      </c>
      <c r="M1047" s="29">
        <v>88.33</v>
      </c>
      <c r="N1047" s="29">
        <v>0</v>
      </c>
      <c r="O1047" s="11" t="e">
        <f t="shared" si="191"/>
        <v>#VALUE!</v>
      </c>
      <c r="P1047" s="58" t="str">
        <f t="shared" si="185"/>
        <v/>
      </c>
      <c r="Q1047" s="60"/>
    </row>
    <row r="1048" spans="2:17" hidden="1">
      <c r="B1048" s="56" t="str">
        <f t="shared" si="186"/>
        <v/>
      </c>
      <c r="C1048" s="57"/>
      <c r="D1048" s="13" t="str">
        <f t="shared" si="188"/>
        <v/>
      </c>
      <c r="E1048" s="58" t="str">
        <f t="shared" si="189"/>
        <v/>
      </c>
      <c r="F1048" s="59"/>
      <c r="G1048" s="58" t="str">
        <f t="shared" si="190"/>
        <v/>
      </c>
      <c r="H1048" s="59"/>
      <c r="I1048" s="14" t="str">
        <f t="shared" si="184"/>
        <v/>
      </c>
      <c r="J1048" s="14" t="str">
        <f t="shared" si="187"/>
        <v/>
      </c>
      <c r="K1048" s="29">
        <v>97.14</v>
      </c>
      <c r="L1048" s="29">
        <v>216.86</v>
      </c>
      <c r="M1048" s="29">
        <v>88.33</v>
      </c>
      <c r="N1048" s="29">
        <v>0</v>
      </c>
      <c r="O1048" s="11" t="e">
        <f t="shared" si="191"/>
        <v>#VALUE!</v>
      </c>
      <c r="P1048" s="58" t="str">
        <f t="shared" si="185"/>
        <v/>
      </c>
      <c r="Q1048" s="60"/>
    </row>
    <row r="1049" spans="2:17" hidden="1">
      <c r="B1049" s="56" t="str">
        <f t="shared" si="186"/>
        <v/>
      </c>
      <c r="C1049" s="57"/>
      <c r="D1049" s="13" t="str">
        <f t="shared" si="188"/>
        <v/>
      </c>
      <c r="E1049" s="58" t="str">
        <f t="shared" si="189"/>
        <v/>
      </c>
      <c r="F1049" s="59"/>
      <c r="G1049" s="58" t="str">
        <f t="shared" si="190"/>
        <v/>
      </c>
      <c r="H1049" s="59"/>
      <c r="I1049" s="14" t="str">
        <f t="shared" si="184"/>
        <v/>
      </c>
      <c r="J1049" s="14" t="str">
        <f t="shared" si="187"/>
        <v/>
      </c>
      <c r="K1049" s="29">
        <v>97.14</v>
      </c>
      <c r="L1049" s="29">
        <v>216.86</v>
      </c>
      <c r="M1049" s="29">
        <v>88.33</v>
      </c>
      <c r="N1049" s="29">
        <v>0</v>
      </c>
      <c r="O1049" s="11" t="e">
        <f t="shared" si="191"/>
        <v>#VALUE!</v>
      </c>
      <c r="P1049" s="58" t="str">
        <f t="shared" si="185"/>
        <v/>
      </c>
      <c r="Q1049" s="60"/>
    </row>
    <row r="1050" spans="2:17" hidden="1">
      <c r="B1050" s="56" t="str">
        <f t="shared" si="186"/>
        <v/>
      </c>
      <c r="C1050" s="57"/>
      <c r="D1050" s="13" t="str">
        <f t="shared" si="188"/>
        <v/>
      </c>
      <c r="E1050" s="58" t="str">
        <f t="shared" si="189"/>
        <v/>
      </c>
      <c r="F1050" s="59"/>
      <c r="G1050" s="58" t="str">
        <f t="shared" si="190"/>
        <v/>
      </c>
      <c r="H1050" s="59"/>
      <c r="I1050" s="14" t="str">
        <f t="shared" si="184"/>
        <v/>
      </c>
      <c r="J1050" s="14" t="str">
        <f t="shared" si="187"/>
        <v/>
      </c>
      <c r="K1050" s="29">
        <v>97.14</v>
      </c>
      <c r="L1050" s="29">
        <v>216.86</v>
      </c>
      <c r="M1050" s="29">
        <v>88.33</v>
      </c>
      <c r="N1050" s="29">
        <v>0</v>
      </c>
      <c r="O1050" s="11" t="e">
        <f t="shared" si="191"/>
        <v>#VALUE!</v>
      </c>
      <c r="P1050" s="58" t="str">
        <f t="shared" si="185"/>
        <v/>
      </c>
      <c r="Q1050" s="60"/>
    </row>
    <row r="1051" spans="2:17" hidden="1">
      <c r="B1051" s="56" t="str">
        <f t="shared" si="186"/>
        <v/>
      </c>
      <c r="C1051" s="57"/>
      <c r="D1051" s="13" t="str">
        <f t="shared" si="188"/>
        <v/>
      </c>
      <c r="E1051" s="58" t="str">
        <f t="shared" si="189"/>
        <v/>
      </c>
      <c r="F1051" s="59"/>
      <c r="G1051" s="58" t="str">
        <f t="shared" si="190"/>
        <v/>
      </c>
      <c r="H1051" s="59"/>
      <c r="I1051" s="14" t="str">
        <f t="shared" si="184"/>
        <v/>
      </c>
      <c r="J1051" s="14" t="str">
        <f t="shared" si="187"/>
        <v/>
      </c>
      <c r="K1051" s="29">
        <v>97.14</v>
      </c>
      <c r="L1051" s="29">
        <v>216.86</v>
      </c>
      <c r="M1051" s="29">
        <v>88.33</v>
      </c>
      <c r="N1051" s="29">
        <v>0</v>
      </c>
      <c r="O1051" s="11" t="e">
        <f t="shared" si="191"/>
        <v>#VALUE!</v>
      </c>
      <c r="P1051" s="58" t="str">
        <f t="shared" si="185"/>
        <v/>
      </c>
      <c r="Q1051" s="60"/>
    </row>
    <row r="1052" spans="2:17" hidden="1">
      <c r="B1052" s="56" t="str">
        <f t="shared" si="186"/>
        <v/>
      </c>
      <c r="C1052" s="57"/>
      <c r="D1052" s="13" t="str">
        <f t="shared" si="188"/>
        <v/>
      </c>
      <c r="E1052" s="58" t="str">
        <f t="shared" si="189"/>
        <v/>
      </c>
      <c r="F1052" s="59"/>
      <c r="G1052" s="58" t="str">
        <f t="shared" si="190"/>
        <v/>
      </c>
      <c r="H1052" s="59"/>
      <c r="I1052" s="14" t="str">
        <f t="shared" si="184"/>
        <v/>
      </c>
      <c r="J1052" s="14" t="str">
        <f t="shared" si="187"/>
        <v/>
      </c>
      <c r="K1052" s="29">
        <v>97.14</v>
      </c>
      <c r="L1052" s="29">
        <v>216.86</v>
      </c>
      <c r="M1052" s="29">
        <v>88.33</v>
      </c>
      <c r="N1052" s="29">
        <v>0</v>
      </c>
      <c r="O1052" s="11" t="e">
        <f t="shared" si="191"/>
        <v>#VALUE!</v>
      </c>
      <c r="P1052" s="58" t="str">
        <f t="shared" si="185"/>
        <v/>
      </c>
      <c r="Q1052" s="60"/>
    </row>
    <row r="1053" spans="2:17" hidden="1">
      <c r="B1053" s="56" t="str">
        <f t="shared" si="186"/>
        <v/>
      </c>
      <c r="C1053" s="57"/>
      <c r="D1053" s="13" t="str">
        <f t="shared" si="188"/>
        <v/>
      </c>
      <c r="E1053" s="58" t="str">
        <f t="shared" si="189"/>
        <v/>
      </c>
      <c r="F1053" s="59"/>
      <c r="G1053" s="58" t="str">
        <f t="shared" si="190"/>
        <v/>
      </c>
      <c r="H1053" s="59"/>
      <c r="I1053" s="14" t="str">
        <f t="shared" si="184"/>
        <v/>
      </c>
      <c r="J1053" s="14" t="str">
        <f t="shared" si="187"/>
        <v/>
      </c>
      <c r="K1053" s="29">
        <v>97.14</v>
      </c>
      <c r="L1053" s="29">
        <v>216.86</v>
      </c>
      <c r="M1053" s="29">
        <v>88.33</v>
      </c>
      <c r="N1053" s="29">
        <v>0</v>
      </c>
      <c r="O1053" s="11" t="e">
        <f t="shared" si="191"/>
        <v>#VALUE!</v>
      </c>
      <c r="P1053" s="58" t="str">
        <f t="shared" si="185"/>
        <v/>
      </c>
      <c r="Q1053" s="60"/>
    </row>
    <row r="1054" spans="2:17" hidden="1">
      <c r="B1054" s="56" t="str">
        <f t="shared" si="186"/>
        <v/>
      </c>
      <c r="C1054" s="57"/>
      <c r="D1054" s="13" t="str">
        <f t="shared" si="188"/>
        <v/>
      </c>
      <c r="E1054" s="58" t="str">
        <f t="shared" si="189"/>
        <v/>
      </c>
      <c r="F1054" s="59"/>
      <c r="G1054" s="58" t="str">
        <f t="shared" si="190"/>
        <v/>
      </c>
      <c r="H1054" s="59"/>
      <c r="I1054" s="14" t="str">
        <f t="shared" si="184"/>
        <v/>
      </c>
      <c r="J1054" s="14" t="str">
        <f t="shared" si="187"/>
        <v/>
      </c>
      <c r="K1054" s="29">
        <v>97.14</v>
      </c>
      <c r="L1054" s="29">
        <v>216.86</v>
      </c>
      <c r="M1054" s="29">
        <v>88.33</v>
      </c>
      <c r="N1054" s="29">
        <v>0</v>
      </c>
      <c r="O1054" s="11" t="e">
        <f t="shared" si="191"/>
        <v>#VALUE!</v>
      </c>
      <c r="P1054" s="58" t="str">
        <f t="shared" si="185"/>
        <v/>
      </c>
      <c r="Q1054" s="60"/>
    </row>
    <row r="1055" spans="2:17" hidden="1">
      <c r="B1055" s="56" t="str">
        <f t="shared" si="186"/>
        <v/>
      </c>
      <c r="C1055" s="57"/>
      <c r="D1055" s="13" t="str">
        <f t="shared" si="188"/>
        <v/>
      </c>
      <c r="E1055" s="58" t="str">
        <f t="shared" si="189"/>
        <v/>
      </c>
      <c r="F1055" s="59"/>
      <c r="G1055" s="58" t="str">
        <f t="shared" si="190"/>
        <v/>
      </c>
      <c r="H1055" s="59"/>
      <c r="I1055" s="14" t="str">
        <f t="shared" si="184"/>
        <v/>
      </c>
      <c r="J1055" s="14" t="str">
        <f t="shared" si="187"/>
        <v/>
      </c>
      <c r="K1055" s="29">
        <v>97.14</v>
      </c>
      <c r="L1055" s="29">
        <v>216.86</v>
      </c>
      <c r="M1055" s="29">
        <v>88.33</v>
      </c>
      <c r="N1055" s="29">
        <v>0</v>
      </c>
      <c r="O1055" s="11" t="e">
        <f t="shared" si="191"/>
        <v>#VALUE!</v>
      </c>
      <c r="P1055" s="58" t="str">
        <f t="shared" si="185"/>
        <v/>
      </c>
      <c r="Q1055" s="60"/>
    </row>
    <row r="1056" spans="2:17" hidden="1">
      <c r="B1056" s="56" t="str">
        <f t="shared" si="186"/>
        <v/>
      </c>
      <c r="C1056" s="57"/>
      <c r="D1056" s="13" t="str">
        <f t="shared" si="188"/>
        <v/>
      </c>
      <c r="E1056" s="58" t="str">
        <f t="shared" si="189"/>
        <v/>
      </c>
      <c r="F1056" s="59"/>
      <c r="G1056" s="58" t="str">
        <f t="shared" si="190"/>
        <v/>
      </c>
      <c r="H1056" s="59"/>
      <c r="I1056" s="14" t="str">
        <f t="shared" si="184"/>
        <v/>
      </c>
      <c r="J1056" s="14" t="str">
        <f t="shared" si="187"/>
        <v/>
      </c>
      <c r="K1056" s="29">
        <v>97.14</v>
      </c>
      <c r="L1056" s="29">
        <v>216.86</v>
      </c>
      <c r="M1056" s="29">
        <v>88.33</v>
      </c>
      <c r="N1056" s="29">
        <v>0</v>
      </c>
      <c r="O1056" s="11" t="e">
        <f t="shared" si="191"/>
        <v>#VALUE!</v>
      </c>
      <c r="P1056" s="58" t="str">
        <f t="shared" si="185"/>
        <v/>
      </c>
      <c r="Q1056" s="60"/>
    </row>
    <row r="1057" spans="2:17" hidden="1">
      <c r="B1057" s="56" t="str">
        <f t="shared" si="186"/>
        <v/>
      </c>
      <c r="C1057" s="57"/>
      <c r="D1057" s="13" t="str">
        <f t="shared" si="188"/>
        <v/>
      </c>
      <c r="E1057" s="58" t="str">
        <f t="shared" si="189"/>
        <v/>
      </c>
      <c r="F1057" s="59"/>
      <c r="G1057" s="58" t="str">
        <f t="shared" si="190"/>
        <v/>
      </c>
      <c r="H1057" s="59"/>
      <c r="I1057" s="14" t="str">
        <f t="shared" si="184"/>
        <v/>
      </c>
      <c r="J1057" s="14" t="str">
        <f t="shared" si="187"/>
        <v/>
      </c>
      <c r="K1057" s="29">
        <v>97.14</v>
      </c>
      <c r="L1057" s="29">
        <v>216.86</v>
      </c>
      <c r="M1057" s="29">
        <v>88.33</v>
      </c>
      <c r="N1057" s="29">
        <v>0</v>
      </c>
      <c r="O1057" s="11" t="e">
        <f t="shared" si="191"/>
        <v>#VALUE!</v>
      </c>
      <c r="P1057" s="58" t="str">
        <f t="shared" si="185"/>
        <v/>
      </c>
      <c r="Q1057" s="60"/>
    </row>
    <row r="1058" spans="2:17" hidden="1">
      <c r="B1058" s="56" t="str">
        <f t="shared" si="186"/>
        <v/>
      </c>
      <c r="C1058" s="57"/>
      <c r="D1058" s="13" t="str">
        <f t="shared" si="188"/>
        <v/>
      </c>
      <c r="E1058" s="58" t="str">
        <f t="shared" si="189"/>
        <v/>
      </c>
      <c r="F1058" s="59"/>
      <c r="G1058" s="58" t="str">
        <f t="shared" si="190"/>
        <v/>
      </c>
      <c r="H1058" s="59"/>
      <c r="I1058" s="14" t="str">
        <f t="shared" si="184"/>
        <v/>
      </c>
      <c r="J1058" s="14" t="str">
        <f t="shared" si="187"/>
        <v/>
      </c>
      <c r="K1058" s="29">
        <v>97.14</v>
      </c>
      <c r="L1058" s="29">
        <v>216.86</v>
      </c>
      <c r="M1058" s="29">
        <v>88.33</v>
      </c>
      <c r="N1058" s="29">
        <v>0</v>
      </c>
      <c r="O1058" s="11" t="e">
        <f t="shared" si="191"/>
        <v>#VALUE!</v>
      </c>
      <c r="P1058" s="58" t="str">
        <f t="shared" si="185"/>
        <v/>
      </c>
      <c r="Q1058" s="60"/>
    </row>
    <row r="1059" spans="2:17" hidden="1">
      <c r="B1059" s="56" t="str">
        <f t="shared" si="186"/>
        <v/>
      </c>
      <c r="C1059" s="57"/>
      <c r="D1059" s="13" t="str">
        <f t="shared" si="188"/>
        <v/>
      </c>
      <c r="E1059" s="58" t="str">
        <f t="shared" si="189"/>
        <v/>
      </c>
      <c r="F1059" s="59"/>
      <c r="G1059" s="58" t="str">
        <f t="shared" si="190"/>
        <v/>
      </c>
      <c r="H1059" s="59"/>
      <c r="I1059" s="14" t="str">
        <f t="shared" si="184"/>
        <v/>
      </c>
      <c r="J1059" s="14" t="str">
        <f t="shared" si="187"/>
        <v/>
      </c>
      <c r="K1059" s="29">
        <v>97.14</v>
      </c>
      <c r="L1059" s="29">
        <v>216.86</v>
      </c>
      <c r="M1059" s="29">
        <v>88.33</v>
      </c>
      <c r="N1059" s="29">
        <v>0</v>
      </c>
      <c r="O1059" s="11" t="e">
        <f t="shared" si="191"/>
        <v>#VALUE!</v>
      </c>
      <c r="P1059" s="58" t="str">
        <f t="shared" si="185"/>
        <v/>
      </c>
      <c r="Q1059" s="60"/>
    </row>
    <row r="1060" spans="2:17" hidden="1">
      <c r="B1060" s="56" t="str">
        <f t="shared" si="186"/>
        <v/>
      </c>
      <c r="C1060" s="57"/>
      <c r="D1060" s="13" t="str">
        <f t="shared" si="188"/>
        <v/>
      </c>
      <c r="E1060" s="58" t="str">
        <f t="shared" si="189"/>
        <v/>
      </c>
      <c r="F1060" s="59"/>
      <c r="G1060" s="58" t="str">
        <f t="shared" si="190"/>
        <v/>
      </c>
      <c r="H1060" s="59"/>
      <c r="I1060" s="14" t="str">
        <f t="shared" si="184"/>
        <v/>
      </c>
      <c r="J1060" s="14" t="str">
        <f t="shared" si="187"/>
        <v/>
      </c>
      <c r="K1060" s="29">
        <v>97.14</v>
      </c>
      <c r="L1060" s="29">
        <v>216.86</v>
      </c>
      <c r="M1060" s="29">
        <v>88.33</v>
      </c>
      <c r="N1060" s="29">
        <v>0</v>
      </c>
      <c r="O1060" s="11" t="e">
        <f t="shared" si="191"/>
        <v>#VALUE!</v>
      </c>
      <c r="P1060" s="58" t="str">
        <f t="shared" si="185"/>
        <v/>
      </c>
      <c r="Q1060" s="60"/>
    </row>
    <row r="1061" spans="2:17" hidden="1">
      <c r="B1061" s="56" t="str">
        <f t="shared" si="186"/>
        <v/>
      </c>
      <c r="C1061" s="57"/>
      <c r="D1061" s="13" t="str">
        <f t="shared" si="188"/>
        <v/>
      </c>
      <c r="E1061" s="58" t="str">
        <f t="shared" si="189"/>
        <v/>
      </c>
      <c r="F1061" s="59"/>
      <c r="G1061" s="58" t="str">
        <f t="shared" si="190"/>
        <v/>
      </c>
      <c r="H1061" s="59"/>
      <c r="I1061" s="14" t="str">
        <f t="shared" si="184"/>
        <v/>
      </c>
      <c r="J1061" s="14" t="str">
        <f t="shared" si="187"/>
        <v/>
      </c>
      <c r="K1061" s="29">
        <v>97.14</v>
      </c>
      <c r="L1061" s="29">
        <v>216.86</v>
      </c>
      <c r="M1061" s="29">
        <v>88.33</v>
      </c>
      <c r="N1061" s="29">
        <v>0</v>
      </c>
      <c r="O1061" s="11" t="e">
        <f t="shared" si="191"/>
        <v>#VALUE!</v>
      </c>
      <c r="P1061" s="58" t="str">
        <f t="shared" si="185"/>
        <v/>
      </c>
      <c r="Q1061" s="60"/>
    </row>
    <row r="1062" spans="2:17" hidden="1">
      <c r="B1062" s="56" t="str">
        <f t="shared" si="186"/>
        <v/>
      </c>
      <c r="C1062" s="57"/>
      <c r="D1062" s="13" t="str">
        <f t="shared" si="188"/>
        <v/>
      </c>
      <c r="E1062" s="58" t="str">
        <f t="shared" si="189"/>
        <v/>
      </c>
      <c r="F1062" s="59"/>
      <c r="G1062" s="58" t="str">
        <f t="shared" si="190"/>
        <v/>
      </c>
      <c r="H1062" s="59"/>
      <c r="I1062" s="14" t="str">
        <f t="shared" si="184"/>
        <v/>
      </c>
      <c r="J1062" s="14" t="str">
        <f t="shared" si="187"/>
        <v/>
      </c>
      <c r="K1062" s="29">
        <v>97.14</v>
      </c>
      <c r="L1062" s="29">
        <v>216.86</v>
      </c>
      <c r="M1062" s="29">
        <v>88.33</v>
      </c>
      <c r="N1062" s="29">
        <v>0</v>
      </c>
      <c r="O1062" s="11" t="e">
        <f t="shared" si="191"/>
        <v>#VALUE!</v>
      </c>
      <c r="P1062" s="58" t="str">
        <f t="shared" si="185"/>
        <v/>
      </c>
      <c r="Q1062" s="60"/>
    </row>
    <row r="1063" spans="2:17" hidden="1">
      <c r="B1063" s="56" t="str">
        <f t="shared" si="186"/>
        <v/>
      </c>
      <c r="C1063" s="57"/>
      <c r="D1063" s="13" t="str">
        <f t="shared" si="188"/>
        <v/>
      </c>
      <c r="E1063" s="58" t="str">
        <f t="shared" si="189"/>
        <v/>
      </c>
      <c r="F1063" s="59"/>
      <c r="G1063" s="58" t="str">
        <f t="shared" si="190"/>
        <v/>
      </c>
      <c r="H1063" s="59"/>
      <c r="I1063" s="14" t="str">
        <f t="shared" si="184"/>
        <v/>
      </c>
      <c r="J1063" s="14" t="str">
        <f t="shared" si="187"/>
        <v/>
      </c>
      <c r="K1063" s="29">
        <v>97.14</v>
      </c>
      <c r="L1063" s="29">
        <v>216.86</v>
      </c>
      <c r="M1063" s="29">
        <v>88.33</v>
      </c>
      <c r="N1063" s="29">
        <v>0</v>
      </c>
      <c r="O1063" s="11" t="e">
        <f t="shared" si="191"/>
        <v>#VALUE!</v>
      </c>
      <c r="P1063" s="58" t="str">
        <f t="shared" si="185"/>
        <v/>
      </c>
      <c r="Q1063" s="60"/>
    </row>
    <row r="1064" spans="2:17" hidden="1">
      <c r="B1064" s="56" t="str">
        <f t="shared" si="186"/>
        <v/>
      </c>
      <c r="C1064" s="57"/>
      <c r="D1064" s="13" t="str">
        <f t="shared" si="188"/>
        <v/>
      </c>
      <c r="E1064" s="58" t="str">
        <f t="shared" si="189"/>
        <v/>
      </c>
      <c r="F1064" s="59"/>
      <c r="G1064" s="58" t="str">
        <f t="shared" si="190"/>
        <v/>
      </c>
      <c r="H1064" s="59"/>
      <c r="I1064" s="14" t="str">
        <f t="shared" si="184"/>
        <v/>
      </c>
      <c r="J1064" s="14" t="str">
        <f t="shared" si="187"/>
        <v/>
      </c>
      <c r="K1064" s="29">
        <v>97.14</v>
      </c>
      <c r="L1064" s="29">
        <v>216.86</v>
      </c>
      <c r="M1064" s="29">
        <v>88.33</v>
      </c>
      <c r="N1064" s="29">
        <v>0</v>
      </c>
      <c r="O1064" s="11" t="e">
        <f t="shared" si="191"/>
        <v>#VALUE!</v>
      </c>
      <c r="P1064" s="58" t="str">
        <f t="shared" si="185"/>
        <v/>
      </c>
      <c r="Q1064" s="60"/>
    </row>
    <row r="1065" spans="2:17" hidden="1">
      <c r="B1065" s="56" t="str">
        <f t="shared" si="186"/>
        <v/>
      </c>
      <c r="C1065" s="57"/>
      <c r="D1065" s="13" t="str">
        <f t="shared" si="188"/>
        <v/>
      </c>
      <c r="E1065" s="58" t="str">
        <f t="shared" si="189"/>
        <v/>
      </c>
      <c r="F1065" s="59"/>
      <c r="G1065" s="58" t="str">
        <f t="shared" si="190"/>
        <v/>
      </c>
      <c r="H1065" s="59"/>
      <c r="I1065" s="14" t="str">
        <f t="shared" si="184"/>
        <v/>
      </c>
      <c r="J1065" s="14" t="str">
        <f t="shared" si="187"/>
        <v/>
      </c>
      <c r="K1065" s="29">
        <v>97.14</v>
      </c>
      <c r="L1065" s="29">
        <v>216.86</v>
      </c>
      <c r="M1065" s="29">
        <v>88.33</v>
      </c>
      <c r="N1065" s="29">
        <v>0</v>
      </c>
      <c r="O1065" s="11" t="e">
        <f t="shared" si="191"/>
        <v>#VALUE!</v>
      </c>
      <c r="P1065" s="58" t="str">
        <f t="shared" si="185"/>
        <v/>
      </c>
      <c r="Q1065" s="60"/>
    </row>
    <row r="1066" spans="2:17" hidden="1">
      <c r="B1066" s="56" t="str">
        <f t="shared" si="186"/>
        <v/>
      </c>
      <c r="C1066" s="57"/>
      <c r="D1066" s="13" t="str">
        <f t="shared" si="188"/>
        <v/>
      </c>
      <c r="E1066" s="58" t="str">
        <f t="shared" si="189"/>
        <v/>
      </c>
      <c r="F1066" s="59"/>
      <c r="G1066" s="58" t="str">
        <f t="shared" si="190"/>
        <v/>
      </c>
      <c r="H1066" s="59"/>
      <c r="I1066" s="14" t="str">
        <f t="shared" si="184"/>
        <v/>
      </c>
      <c r="J1066" s="14" t="str">
        <f t="shared" si="187"/>
        <v/>
      </c>
      <c r="K1066" s="29">
        <v>97.14</v>
      </c>
      <c r="L1066" s="29">
        <v>216.86</v>
      </c>
      <c r="M1066" s="29">
        <v>88.33</v>
      </c>
      <c r="N1066" s="29">
        <v>0</v>
      </c>
      <c r="O1066" s="11" t="e">
        <f t="shared" si="191"/>
        <v>#VALUE!</v>
      </c>
      <c r="P1066" s="58" t="str">
        <f t="shared" si="185"/>
        <v/>
      </c>
      <c r="Q1066" s="60"/>
    </row>
    <row r="1067" spans="2:17" hidden="1">
      <c r="B1067" s="56" t="str">
        <f t="shared" si="186"/>
        <v/>
      </c>
      <c r="C1067" s="57"/>
      <c r="D1067" s="13" t="str">
        <f t="shared" si="188"/>
        <v/>
      </c>
      <c r="E1067" s="58" t="str">
        <f t="shared" si="189"/>
        <v/>
      </c>
      <c r="F1067" s="59"/>
      <c r="G1067" s="58" t="str">
        <f t="shared" si="190"/>
        <v/>
      </c>
      <c r="H1067" s="59"/>
      <c r="I1067" s="14" t="str">
        <f t="shared" si="184"/>
        <v/>
      </c>
      <c r="J1067" s="14" t="str">
        <f t="shared" si="187"/>
        <v/>
      </c>
      <c r="K1067" s="29">
        <v>97.14</v>
      </c>
      <c r="L1067" s="29">
        <v>216.86</v>
      </c>
      <c r="M1067" s="29">
        <v>88.33</v>
      </c>
      <c r="N1067" s="29">
        <v>0</v>
      </c>
      <c r="O1067" s="11" t="e">
        <f t="shared" si="191"/>
        <v>#VALUE!</v>
      </c>
      <c r="P1067" s="58" t="str">
        <f t="shared" si="185"/>
        <v/>
      </c>
      <c r="Q1067" s="60"/>
    </row>
    <row r="1068" spans="2:17" hidden="1">
      <c r="B1068" s="56" t="str">
        <f t="shared" si="186"/>
        <v/>
      </c>
      <c r="C1068" s="57"/>
      <c r="D1068" s="13" t="str">
        <f t="shared" si="188"/>
        <v/>
      </c>
      <c r="E1068" s="58" t="str">
        <f t="shared" si="189"/>
        <v/>
      </c>
      <c r="F1068" s="59"/>
      <c r="G1068" s="58" t="str">
        <f t="shared" si="190"/>
        <v/>
      </c>
      <c r="H1068" s="59"/>
      <c r="I1068" s="14" t="str">
        <f t="shared" si="184"/>
        <v/>
      </c>
      <c r="J1068" s="14" t="str">
        <f t="shared" si="187"/>
        <v/>
      </c>
      <c r="K1068" s="29">
        <v>97.14</v>
      </c>
      <c r="L1068" s="29">
        <v>216.86</v>
      </c>
      <c r="M1068" s="29">
        <v>88.33</v>
      </c>
      <c r="N1068" s="29">
        <v>0</v>
      </c>
      <c r="O1068" s="11" t="e">
        <f t="shared" si="191"/>
        <v>#VALUE!</v>
      </c>
      <c r="P1068" s="58" t="str">
        <f t="shared" si="185"/>
        <v/>
      </c>
      <c r="Q1068" s="60"/>
    </row>
    <row r="1069" spans="2:17" hidden="1">
      <c r="B1069" s="56" t="str">
        <f t="shared" si="186"/>
        <v/>
      </c>
      <c r="C1069" s="57"/>
      <c r="D1069" s="13" t="str">
        <f t="shared" si="188"/>
        <v/>
      </c>
      <c r="E1069" s="58" t="str">
        <f t="shared" si="189"/>
        <v/>
      </c>
      <c r="F1069" s="59"/>
      <c r="G1069" s="58" t="str">
        <f t="shared" si="190"/>
        <v/>
      </c>
      <c r="H1069" s="59"/>
      <c r="I1069" s="14" t="str">
        <f t="shared" si="184"/>
        <v/>
      </c>
      <c r="J1069" s="14" t="str">
        <f t="shared" si="187"/>
        <v/>
      </c>
      <c r="K1069" s="29">
        <v>97.14</v>
      </c>
      <c r="L1069" s="29">
        <v>216.86</v>
      </c>
      <c r="M1069" s="29">
        <v>88.33</v>
      </c>
      <c r="N1069" s="29">
        <v>0</v>
      </c>
      <c r="O1069" s="11" t="e">
        <f t="shared" si="191"/>
        <v>#VALUE!</v>
      </c>
      <c r="P1069" s="58" t="str">
        <f t="shared" si="185"/>
        <v/>
      </c>
      <c r="Q1069" s="60"/>
    </row>
    <row r="1070" spans="2:17" hidden="1">
      <c r="B1070" s="56" t="str">
        <f t="shared" si="186"/>
        <v/>
      </c>
      <c r="C1070" s="57"/>
      <c r="D1070" s="13" t="str">
        <f t="shared" si="188"/>
        <v/>
      </c>
      <c r="E1070" s="58" t="str">
        <f t="shared" si="189"/>
        <v/>
      </c>
      <c r="F1070" s="59"/>
      <c r="G1070" s="58" t="str">
        <f t="shared" si="190"/>
        <v/>
      </c>
      <c r="H1070" s="59"/>
      <c r="I1070" s="14" t="str">
        <f t="shared" si="184"/>
        <v/>
      </c>
      <c r="J1070" s="14" t="str">
        <f t="shared" si="187"/>
        <v/>
      </c>
      <c r="K1070" s="29">
        <v>97.14</v>
      </c>
      <c r="L1070" s="29">
        <v>216.86</v>
      </c>
      <c r="M1070" s="29">
        <v>88.33</v>
      </c>
      <c r="N1070" s="29">
        <v>0</v>
      </c>
      <c r="O1070" s="11" t="e">
        <f t="shared" si="191"/>
        <v>#VALUE!</v>
      </c>
      <c r="P1070" s="58" t="str">
        <f t="shared" si="185"/>
        <v/>
      </c>
      <c r="Q1070" s="60"/>
    </row>
    <row r="1071" spans="2:17" hidden="1">
      <c r="B1071" s="56" t="str">
        <f t="shared" si="186"/>
        <v/>
      </c>
      <c r="C1071" s="57"/>
      <c r="D1071" s="13" t="str">
        <f t="shared" si="188"/>
        <v/>
      </c>
      <c r="E1071" s="58" t="str">
        <f t="shared" si="189"/>
        <v/>
      </c>
      <c r="F1071" s="59"/>
      <c r="G1071" s="58" t="str">
        <f t="shared" si="190"/>
        <v/>
      </c>
      <c r="H1071" s="59"/>
      <c r="I1071" s="14" t="str">
        <f t="shared" si="184"/>
        <v/>
      </c>
      <c r="J1071" s="14" t="str">
        <f t="shared" si="187"/>
        <v/>
      </c>
      <c r="K1071" s="29">
        <v>97.14</v>
      </c>
      <c r="L1071" s="29">
        <v>216.86</v>
      </c>
      <c r="M1071" s="29">
        <v>88.33</v>
      </c>
      <c r="N1071" s="29">
        <v>0</v>
      </c>
      <c r="O1071" s="11" t="e">
        <f t="shared" si="191"/>
        <v>#VALUE!</v>
      </c>
      <c r="P1071" s="58" t="str">
        <f t="shared" si="185"/>
        <v/>
      </c>
      <c r="Q1071" s="60"/>
    </row>
    <row r="1072" spans="2:17" hidden="1">
      <c r="B1072" s="56" t="str">
        <f t="shared" si="186"/>
        <v/>
      </c>
      <c r="C1072" s="57"/>
      <c r="D1072" s="13" t="str">
        <f t="shared" si="188"/>
        <v/>
      </c>
      <c r="E1072" s="58" t="str">
        <f t="shared" si="189"/>
        <v/>
      </c>
      <c r="F1072" s="59"/>
      <c r="G1072" s="58" t="str">
        <f t="shared" si="190"/>
        <v/>
      </c>
      <c r="H1072" s="59"/>
      <c r="I1072" s="14" t="str">
        <f t="shared" si="184"/>
        <v/>
      </c>
      <c r="J1072" s="14" t="str">
        <f t="shared" si="187"/>
        <v/>
      </c>
      <c r="K1072" s="29">
        <v>97.14</v>
      </c>
      <c r="L1072" s="29">
        <v>216.86</v>
      </c>
      <c r="M1072" s="29">
        <v>88.33</v>
      </c>
      <c r="N1072" s="29">
        <v>0</v>
      </c>
      <c r="O1072" s="11" t="e">
        <f t="shared" si="191"/>
        <v>#VALUE!</v>
      </c>
      <c r="P1072" s="58" t="str">
        <f t="shared" si="185"/>
        <v/>
      </c>
      <c r="Q1072" s="60"/>
    </row>
    <row r="1073" spans="2:17" hidden="1">
      <c r="B1073" s="56" t="str">
        <f t="shared" si="186"/>
        <v/>
      </c>
      <c r="C1073" s="57"/>
      <c r="D1073" s="13" t="str">
        <f t="shared" si="188"/>
        <v/>
      </c>
      <c r="E1073" s="58" t="str">
        <f t="shared" si="189"/>
        <v/>
      </c>
      <c r="F1073" s="59"/>
      <c r="G1073" s="58" t="str">
        <f t="shared" si="190"/>
        <v/>
      </c>
      <c r="H1073" s="59"/>
      <c r="I1073" s="14" t="str">
        <f t="shared" si="184"/>
        <v/>
      </c>
      <c r="J1073" s="14" t="str">
        <f t="shared" si="187"/>
        <v/>
      </c>
      <c r="K1073" s="29">
        <v>97.14</v>
      </c>
      <c r="L1073" s="29">
        <v>216.86</v>
      </c>
      <c r="M1073" s="29">
        <v>88.33</v>
      </c>
      <c r="N1073" s="29">
        <v>0</v>
      </c>
      <c r="O1073" s="11" t="e">
        <f t="shared" si="191"/>
        <v>#VALUE!</v>
      </c>
      <c r="P1073" s="58" t="str">
        <f t="shared" si="185"/>
        <v/>
      </c>
      <c r="Q1073" s="60"/>
    </row>
    <row r="1074" spans="2:17" hidden="1">
      <c r="B1074" s="56" t="str">
        <f t="shared" si="186"/>
        <v/>
      </c>
      <c r="C1074" s="57"/>
      <c r="D1074" s="13" t="str">
        <f t="shared" si="188"/>
        <v/>
      </c>
      <c r="E1074" s="58" t="str">
        <f t="shared" si="189"/>
        <v/>
      </c>
      <c r="F1074" s="59"/>
      <c r="G1074" s="58" t="str">
        <f t="shared" si="190"/>
        <v/>
      </c>
      <c r="H1074" s="59"/>
      <c r="I1074" s="14" t="str">
        <f t="shared" si="184"/>
        <v/>
      </c>
      <c r="J1074" s="14" t="str">
        <f t="shared" si="187"/>
        <v/>
      </c>
      <c r="K1074" s="29">
        <v>97.14</v>
      </c>
      <c r="L1074" s="29">
        <v>216.86</v>
      </c>
      <c r="M1074" s="29">
        <v>88.33</v>
      </c>
      <c r="N1074" s="29">
        <v>0</v>
      </c>
      <c r="O1074" s="11" t="e">
        <f t="shared" si="191"/>
        <v>#VALUE!</v>
      </c>
      <c r="P1074" s="58" t="str">
        <f t="shared" si="185"/>
        <v/>
      </c>
      <c r="Q1074" s="60"/>
    </row>
    <row r="1075" spans="2:17" hidden="1">
      <c r="B1075" s="56" t="str">
        <f t="shared" si="186"/>
        <v/>
      </c>
      <c r="C1075" s="57"/>
      <c r="D1075" s="13" t="str">
        <f t="shared" si="188"/>
        <v/>
      </c>
      <c r="E1075" s="58" t="str">
        <f t="shared" si="189"/>
        <v/>
      </c>
      <c r="F1075" s="59"/>
      <c r="G1075" s="58" t="str">
        <f t="shared" si="190"/>
        <v/>
      </c>
      <c r="H1075" s="59"/>
      <c r="I1075" s="14" t="str">
        <f t="shared" si="184"/>
        <v/>
      </c>
      <c r="J1075" s="14" t="str">
        <f t="shared" si="187"/>
        <v/>
      </c>
      <c r="K1075" s="29">
        <v>97.14</v>
      </c>
      <c r="L1075" s="29">
        <v>216.86</v>
      </c>
      <c r="M1075" s="29">
        <v>88.33</v>
      </c>
      <c r="N1075" s="29">
        <v>0</v>
      </c>
      <c r="O1075" s="11" t="e">
        <f t="shared" si="191"/>
        <v>#VALUE!</v>
      </c>
      <c r="P1075" s="58" t="str">
        <f t="shared" si="185"/>
        <v/>
      </c>
      <c r="Q1075" s="60"/>
    </row>
    <row r="1076" spans="2:17" hidden="1">
      <c r="B1076" s="56" t="str">
        <f t="shared" si="186"/>
        <v/>
      </c>
      <c r="C1076" s="57"/>
      <c r="D1076" s="13" t="str">
        <f t="shared" si="188"/>
        <v/>
      </c>
      <c r="E1076" s="58" t="str">
        <f t="shared" si="189"/>
        <v/>
      </c>
      <c r="F1076" s="59"/>
      <c r="G1076" s="58" t="str">
        <f t="shared" si="190"/>
        <v/>
      </c>
      <c r="H1076" s="59"/>
      <c r="I1076" s="14" t="str">
        <f t="shared" si="184"/>
        <v/>
      </c>
      <c r="J1076" s="14" t="str">
        <f t="shared" si="187"/>
        <v/>
      </c>
      <c r="K1076" s="29">
        <v>97.14</v>
      </c>
      <c r="L1076" s="29">
        <v>216.86</v>
      </c>
      <c r="M1076" s="29">
        <v>88.33</v>
      </c>
      <c r="N1076" s="29">
        <v>0</v>
      </c>
      <c r="O1076" s="11" t="e">
        <f t="shared" si="191"/>
        <v>#VALUE!</v>
      </c>
      <c r="P1076" s="58" t="str">
        <f t="shared" si="185"/>
        <v/>
      </c>
      <c r="Q1076" s="60"/>
    </row>
    <row r="1077" spans="2:17" hidden="1">
      <c r="B1077" s="56" t="str">
        <f t="shared" si="186"/>
        <v/>
      </c>
      <c r="C1077" s="57"/>
      <c r="D1077" s="13" t="str">
        <f t="shared" si="188"/>
        <v/>
      </c>
      <c r="E1077" s="58" t="str">
        <f t="shared" si="189"/>
        <v/>
      </c>
      <c r="F1077" s="59"/>
      <c r="G1077" s="58" t="str">
        <f t="shared" si="190"/>
        <v/>
      </c>
      <c r="H1077" s="59"/>
      <c r="I1077" s="14" t="str">
        <f t="shared" si="184"/>
        <v/>
      </c>
      <c r="J1077" s="14" t="str">
        <f t="shared" si="187"/>
        <v/>
      </c>
      <c r="K1077" s="29">
        <v>97.14</v>
      </c>
      <c r="L1077" s="29">
        <v>216.86</v>
      </c>
      <c r="M1077" s="29">
        <v>88.33</v>
      </c>
      <c r="N1077" s="29">
        <v>0</v>
      </c>
      <c r="O1077" s="11" t="e">
        <f t="shared" si="191"/>
        <v>#VALUE!</v>
      </c>
      <c r="P1077" s="58" t="str">
        <f t="shared" si="185"/>
        <v/>
      </c>
      <c r="Q1077" s="60"/>
    </row>
    <row r="1078" spans="2:17" hidden="1">
      <c r="B1078" s="56" t="str">
        <f t="shared" si="186"/>
        <v/>
      </c>
      <c r="C1078" s="57"/>
      <c r="D1078" s="13" t="str">
        <f t="shared" si="188"/>
        <v/>
      </c>
      <c r="E1078" s="58" t="str">
        <f t="shared" si="189"/>
        <v/>
      </c>
      <c r="F1078" s="59"/>
      <c r="G1078" s="58" t="str">
        <f t="shared" si="190"/>
        <v/>
      </c>
      <c r="H1078" s="59"/>
      <c r="I1078" s="14" t="str">
        <f t="shared" si="184"/>
        <v/>
      </c>
      <c r="J1078" s="14" t="str">
        <f t="shared" si="187"/>
        <v/>
      </c>
      <c r="K1078" s="29">
        <v>97.14</v>
      </c>
      <c r="L1078" s="29">
        <v>216.86</v>
      </c>
      <c r="M1078" s="29">
        <v>88.33</v>
      </c>
      <c r="N1078" s="29">
        <v>0</v>
      </c>
      <c r="O1078" s="11" t="e">
        <f t="shared" si="191"/>
        <v>#VALUE!</v>
      </c>
      <c r="P1078" s="58" t="str">
        <f t="shared" si="185"/>
        <v/>
      </c>
      <c r="Q1078" s="60"/>
    </row>
    <row r="1079" spans="2:17" hidden="1">
      <c r="B1079" s="56" t="str">
        <f t="shared" si="186"/>
        <v/>
      </c>
      <c r="C1079" s="57"/>
      <c r="D1079" s="13" t="str">
        <f t="shared" si="188"/>
        <v/>
      </c>
      <c r="E1079" s="58" t="str">
        <f t="shared" si="189"/>
        <v/>
      </c>
      <c r="F1079" s="59"/>
      <c r="G1079" s="58" t="str">
        <f t="shared" si="190"/>
        <v/>
      </c>
      <c r="H1079" s="59"/>
      <c r="I1079" s="14" t="str">
        <f t="shared" si="184"/>
        <v/>
      </c>
      <c r="J1079" s="14" t="str">
        <f t="shared" si="187"/>
        <v/>
      </c>
      <c r="K1079" s="29">
        <v>97.14</v>
      </c>
      <c r="L1079" s="29">
        <v>216.86</v>
      </c>
      <c r="M1079" s="29">
        <v>88.33</v>
      </c>
      <c r="N1079" s="29">
        <v>0</v>
      </c>
      <c r="O1079" s="11" t="e">
        <f t="shared" si="191"/>
        <v>#VALUE!</v>
      </c>
      <c r="P1079" s="58" t="str">
        <f t="shared" si="185"/>
        <v/>
      </c>
      <c r="Q1079" s="60"/>
    </row>
    <row r="1080" spans="2:17" hidden="1">
      <c r="B1080" s="56" t="str">
        <f t="shared" si="186"/>
        <v/>
      </c>
      <c r="C1080" s="57"/>
      <c r="D1080" s="13" t="str">
        <f t="shared" si="188"/>
        <v/>
      </c>
      <c r="E1080" s="58" t="str">
        <f t="shared" si="189"/>
        <v/>
      </c>
      <c r="F1080" s="59"/>
      <c r="G1080" s="58" t="str">
        <f t="shared" si="190"/>
        <v/>
      </c>
      <c r="H1080" s="59"/>
      <c r="I1080" s="14" t="str">
        <f t="shared" si="184"/>
        <v/>
      </c>
      <c r="J1080" s="14" t="str">
        <f t="shared" si="187"/>
        <v/>
      </c>
      <c r="K1080" s="29">
        <v>97.14</v>
      </c>
      <c r="L1080" s="29">
        <v>216.86</v>
      </c>
      <c r="M1080" s="29">
        <v>88.33</v>
      </c>
      <c r="N1080" s="29">
        <v>0</v>
      </c>
      <c r="O1080" s="11" t="e">
        <f t="shared" si="191"/>
        <v>#VALUE!</v>
      </c>
      <c r="P1080" s="58" t="str">
        <f t="shared" si="185"/>
        <v/>
      </c>
      <c r="Q1080" s="60"/>
    </row>
    <row r="1081" spans="2:17" hidden="1">
      <c r="B1081" s="56" t="str">
        <f t="shared" si="186"/>
        <v/>
      </c>
      <c r="C1081" s="57"/>
      <c r="D1081" s="13" t="str">
        <f t="shared" si="188"/>
        <v/>
      </c>
      <c r="E1081" s="58" t="str">
        <f t="shared" si="189"/>
        <v/>
      </c>
      <c r="F1081" s="59"/>
      <c r="G1081" s="58" t="str">
        <f t="shared" si="190"/>
        <v/>
      </c>
      <c r="H1081" s="59"/>
      <c r="I1081" s="14" t="str">
        <f t="shared" si="184"/>
        <v/>
      </c>
      <c r="J1081" s="14" t="str">
        <f t="shared" si="187"/>
        <v/>
      </c>
      <c r="K1081" s="29">
        <v>97.14</v>
      </c>
      <c r="L1081" s="29">
        <v>216.86</v>
      </c>
      <c r="M1081" s="29">
        <v>88.33</v>
      </c>
      <c r="N1081" s="29">
        <v>0</v>
      </c>
      <c r="O1081" s="11" t="e">
        <f t="shared" si="191"/>
        <v>#VALUE!</v>
      </c>
      <c r="P1081" s="58" t="str">
        <f t="shared" si="185"/>
        <v/>
      </c>
      <c r="Q1081" s="60"/>
    </row>
    <row r="1082" spans="2:17" hidden="1">
      <c r="B1082" s="56" t="str">
        <f t="shared" si="186"/>
        <v/>
      </c>
      <c r="C1082" s="57"/>
      <c r="D1082" s="13" t="str">
        <f t="shared" si="188"/>
        <v/>
      </c>
      <c r="E1082" s="58" t="str">
        <f t="shared" si="189"/>
        <v/>
      </c>
      <c r="F1082" s="59"/>
      <c r="G1082" s="58" t="str">
        <f t="shared" si="190"/>
        <v/>
      </c>
      <c r="H1082" s="59"/>
      <c r="I1082" s="14" t="str">
        <f t="shared" si="184"/>
        <v/>
      </c>
      <c r="J1082" s="14" t="str">
        <f t="shared" si="187"/>
        <v/>
      </c>
      <c r="K1082" s="29">
        <v>97.14</v>
      </c>
      <c r="L1082" s="29">
        <v>216.86</v>
      </c>
      <c r="M1082" s="29">
        <v>88.33</v>
      </c>
      <c r="N1082" s="29">
        <v>0</v>
      </c>
      <c r="O1082" s="11" t="e">
        <f t="shared" si="191"/>
        <v>#VALUE!</v>
      </c>
      <c r="P1082" s="58" t="str">
        <f t="shared" si="185"/>
        <v/>
      </c>
      <c r="Q1082" s="60"/>
    </row>
    <row r="1083" spans="2:17" hidden="1">
      <c r="B1083" s="56" t="str">
        <f t="shared" si="186"/>
        <v/>
      </c>
      <c r="C1083" s="57"/>
      <c r="D1083" s="13" t="str">
        <f t="shared" si="188"/>
        <v/>
      </c>
      <c r="E1083" s="58" t="str">
        <f t="shared" si="189"/>
        <v/>
      </c>
      <c r="F1083" s="59"/>
      <c r="G1083" s="58" t="str">
        <f t="shared" si="190"/>
        <v/>
      </c>
      <c r="H1083" s="59"/>
      <c r="I1083" s="14" t="str">
        <f t="shared" si="184"/>
        <v/>
      </c>
      <c r="J1083" s="14" t="str">
        <f t="shared" si="187"/>
        <v/>
      </c>
      <c r="K1083" s="29">
        <v>97.14</v>
      </c>
      <c r="L1083" s="29">
        <v>216.86</v>
      </c>
      <c r="M1083" s="29">
        <v>88.33</v>
      </c>
      <c r="N1083" s="29">
        <v>0</v>
      </c>
      <c r="O1083" s="11" t="e">
        <f t="shared" si="191"/>
        <v>#VALUE!</v>
      </c>
      <c r="P1083" s="58" t="str">
        <f t="shared" si="185"/>
        <v/>
      </c>
      <c r="Q1083" s="60"/>
    </row>
    <row r="1084" spans="2:17" hidden="1">
      <c r="B1084" s="56" t="str">
        <f t="shared" si="186"/>
        <v/>
      </c>
      <c r="C1084" s="57"/>
      <c r="D1084" s="13" t="str">
        <f t="shared" si="188"/>
        <v/>
      </c>
      <c r="E1084" s="58" t="str">
        <f t="shared" si="189"/>
        <v/>
      </c>
      <c r="F1084" s="59"/>
      <c r="G1084" s="58" t="str">
        <f t="shared" si="190"/>
        <v/>
      </c>
      <c r="H1084" s="59"/>
      <c r="I1084" s="14" t="str">
        <f t="shared" si="184"/>
        <v/>
      </c>
      <c r="J1084" s="14" t="str">
        <f t="shared" si="187"/>
        <v/>
      </c>
      <c r="K1084" s="29">
        <v>97.14</v>
      </c>
      <c r="L1084" s="29">
        <v>216.86</v>
      </c>
      <c r="M1084" s="29">
        <v>88.33</v>
      </c>
      <c r="N1084" s="29">
        <v>0</v>
      </c>
      <c r="O1084" s="11" t="e">
        <f t="shared" si="191"/>
        <v>#VALUE!</v>
      </c>
      <c r="P1084" s="58" t="str">
        <f t="shared" si="185"/>
        <v/>
      </c>
      <c r="Q1084" s="60"/>
    </row>
    <row r="1085" spans="2:17" hidden="1">
      <c r="B1085" s="56" t="str">
        <f t="shared" si="186"/>
        <v/>
      </c>
      <c r="C1085" s="57"/>
      <c r="D1085" s="13" t="str">
        <f t="shared" si="188"/>
        <v/>
      </c>
      <c r="E1085" s="58" t="str">
        <f t="shared" si="189"/>
        <v/>
      </c>
      <c r="F1085" s="59"/>
      <c r="G1085" s="58" t="str">
        <f t="shared" si="190"/>
        <v/>
      </c>
      <c r="H1085" s="59"/>
      <c r="I1085" s="14" t="str">
        <f t="shared" si="184"/>
        <v/>
      </c>
      <c r="J1085" s="14" t="str">
        <f t="shared" si="187"/>
        <v/>
      </c>
      <c r="K1085" s="29">
        <v>97.14</v>
      </c>
      <c r="L1085" s="29">
        <v>216.86</v>
      </c>
      <c r="M1085" s="29">
        <v>88.33</v>
      </c>
      <c r="N1085" s="29">
        <v>0</v>
      </c>
      <c r="O1085" s="11" t="e">
        <f t="shared" si="191"/>
        <v>#VALUE!</v>
      </c>
      <c r="P1085" s="58" t="str">
        <f t="shared" si="185"/>
        <v/>
      </c>
      <c r="Q1085" s="60"/>
    </row>
    <row r="1086" spans="2:17" hidden="1">
      <c r="B1086" s="56" t="str">
        <f t="shared" si="186"/>
        <v/>
      </c>
      <c r="C1086" s="57"/>
      <c r="D1086" s="13" t="str">
        <f t="shared" si="188"/>
        <v/>
      </c>
      <c r="E1086" s="58" t="str">
        <f t="shared" si="189"/>
        <v/>
      </c>
      <c r="F1086" s="59"/>
      <c r="G1086" s="58" t="str">
        <f t="shared" si="190"/>
        <v/>
      </c>
      <c r="H1086" s="59"/>
      <c r="I1086" s="14" t="str">
        <f t="shared" si="184"/>
        <v/>
      </c>
      <c r="J1086" s="14" t="str">
        <f t="shared" si="187"/>
        <v/>
      </c>
      <c r="K1086" s="29">
        <v>97.14</v>
      </c>
      <c r="L1086" s="29">
        <v>216.86</v>
      </c>
      <c r="M1086" s="29">
        <v>88.33</v>
      </c>
      <c r="N1086" s="29">
        <v>0</v>
      </c>
      <c r="O1086" s="11" t="e">
        <f t="shared" si="191"/>
        <v>#VALUE!</v>
      </c>
      <c r="P1086" s="58" t="str">
        <f t="shared" si="185"/>
        <v/>
      </c>
      <c r="Q1086" s="60"/>
    </row>
    <row r="1087" spans="2:17" hidden="1">
      <c r="B1087" s="56" t="str">
        <f t="shared" si="186"/>
        <v/>
      </c>
      <c r="C1087" s="57"/>
      <c r="D1087" s="13" t="str">
        <f t="shared" si="188"/>
        <v/>
      </c>
      <c r="E1087" s="58" t="str">
        <f t="shared" si="189"/>
        <v/>
      </c>
      <c r="F1087" s="59"/>
      <c r="G1087" s="58" t="str">
        <f t="shared" si="190"/>
        <v/>
      </c>
      <c r="H1087" s="59"/>
      <c r="I1087" s="14" t="str">
        <f t="shared" si="184"/>
        <v/>
      </c>
      <c r="J1087" s="14" t="str">
        <f t="shared" si="187"/>
        <v/>
      </c>
      <c r="K1087" s="29">
        <v>97.14</v>
      </c>
      <c r="L1087" s="29">
        <v>216.86</v>
      </c>
      <c r="M1087" s="29">
        <v>88.33</v>
      </c>
      <c r="N1087" s="29">
        <v>0</v>
      </c>
      <c r="O1087" s="11" t="e">
        <f t="shared" si="191"/>
        <v>#VALUE!</v>
      </c>
      <c r="P1087" s="58" t="str">
        <f t="shared" si="185"/>
        <v/>
      </c>
      <c r="Q1087" s="60"/>
    </row>
    <row r="1088" spans="2:17" hidden="1">
      <c r="B1088" s="56" t="str">
        <f t="shared" si="186"/>
        <v/>
      </c>
      <c r="C1088" s="57"/>
      <c r="D1088" s="13" t="str">
        <f t="shared" si="188"/>
        <v/>
      </c>
      <c r="E1088" s="58" t="str">
        <f t="shared" si="189"/>
        <v/>
      </c>
      <c r="F1088" s="59"/>
      <c r="G1088" s="58" t="str">
        <f t="shared" si="190"/>
        <v/>
      </c>
      <c r="H1088" s="59"/>
      <c r="I1088" s="14" t="str">
        <f t="shared" si="184"/>
        <v/>
      </c>
      <c r="J1088" s="14" t="str">
        <f t="shared" si="187"/>
        <v/>
      </c>
      <c r="K1088" s="29">
        <v>97.14</v>
      </c>
      <c r="L1088" s="29">
        <v>216.86</v>
      </c>
      <c r="M1088" s="29">
        <v>88.33</v>
      </c>
      <c r="N1088" s="29">
        <v>0</v>
      </c>
      <c r="O1088" s="11" t="e">
        <f t="shared" si="191"/>
        <v>#VALUE!</v>
      </c>
      <c r="P1088" s="58" t="str">
        <f t="shared" si="185"/>
        <v/>
      </c>
      <c r="Q1088" s="60"/>
    </row>
  </sheetData>
  <mergeCells count="4342">
    <mergeCell ref="B1085:C1085"/>
    <mergeCell ref="E1085:F1085"/>
    <mergeCell ref="G1085:H1085"/>
    <mergeCell ref="P1085:Q1085"/>
    <mergeCell ref="B1086:C1086"/>
    <mergeCell ref="E1086:F1086"/>
    <mergeCell ref="G1086:H1086"/>
    <mergeCell ref="P1086:Q1086"/>
    <mergeCell ref="B1087:C1087"/>
    <mergeCell ref="E1087:F1087"/>
    <mergeCell ref="G1087:H1087"/>
    <mergeCell ref="P1087:Q1087"/>
    <mergeCell ref="B1088:C1088"/>
    <mergeCell ref="E1088:F1088"/>
    <mergeCell ref="G1088:H1088"/>
    <mergeCell ref="P1088:Q1088"/>
    <mergeCell ref="B1080:C1080"/>
    <mergeCell ref="E1080:F1080"/>
    <mergeCell ref="G1080:H1080"/>
    <mergeCell ref="P1080:Q1080"/>
    <mergeCell ref="B1081:C1081"/>
    <mergeCell ref="E1081:F1081"/>
    <mergeCell ref="G1081:H1081"/>
    <mergeCell ref="P1081:Q1081"/>
    <mergeCell ref="B1082:C1082"/>
    <mergeCell ref="E1082:F1082"/>
    <mergeCell ref="G1082:H1082"/>
    <mergeCell ref="P1082:Q1082"/>
    <mergeCell ref="B1083:C1083"/>
    <mergeCell ref="E1083:F1083"/>
    <mergeCell ref="G1083:H1083"/>
    <mergeCell ref="P1083:Q1083"/>
    <mergeCell ref="B1084:C1084"/>
    <mergeCell ref="E1084:F1084"/>
    <mergeCell ref="G1084:H1084"/>
    <mergeCell ref="P1084:Q1084"/>
    <mergeCell ref="B1075:C1075"/>
    <mergeCell ref="E1075:F1075"/>
    <mergeCell ref="G1075:H1075"/>
    <mergeCell ref="P1075:Q1075"/>
    <mergeCell ref="B1076:C1076"/>
    <mergeCell ref="E1076:F1076"/>
    <mergeCell ref="G1076:H1076"/>
    <mergeCell ref="P1076:Q1076"/>
    <mergeCell ref="B1077:C1077"/>
    <mergeCell ref="E1077:F1077"/>
    <mergeCell ref="G1077:H1077"/>
    <mergeCell ref="P1077:Q1077"/>
    <mergeCell ref="B1078:C1078"/>
    <mergeCell ref="E1078:F1078"/>
    <mergeCell ref="G1078:H1078"/>
    <mergeCell ref="P1078:Q1078"/>
    <mergeCell ref="B1079:C1079"/>
    <mergeCell ref="E1079:F1079"/>
    <mergeCell ref="G1079:H1079"/>
    <mergeCell ref="P1079:Q1079"/>
    <mergeCell ref="B1070:C1070"/>
    <mergeCell ref="E1070:F1070"/>
    <mergeCell ref="G1070:H1070"/>
    <mergeCell ref="P1070:Q1070"/>
    <mergeCell ref="B1071:C1071"/>
    <mergeCell ref="E1071:F1071"/>
    <mergeCell ref="G1071:H1071"/>
    <mergeCell ref="P1071:Q1071"/>
    <mergeCell ref="B1072:C1072"/>
    <mergeCell ref="E1072:F1072"/>
    <mergeCell ref="G1072:H1072"/>
    <mergeCell ref="P1072:Q1072"/>
    <mergeCell ref="B1073:C1073"/>
    <mergeCell ref="E1073:F1073"/>
    <mergeCell ref="G1073:H1073"/>
    <mergeCell ref="P1073:Q1073"/>
    <mergeCell ref="B1074:C1074"/>
    <mergeCell ref="E1074:F1074"/>
    <mergeCell ref="G1074:H1074"/>
    <mergeCell ref="P1074:Q1074"/>
    <mergeCell ref="B1065:C1065"/>
    <mergeCell ref="E1065:F1065"/>
    <mergeCell ref="G1065:H1065"/>
    <mergeCell ref="P1065:Q1065"/>
    <mergeCell ref="B1066:C1066"/>
    <mergeCell ref="E1066:F1066"/>
    <mergeCell ref="G1066:H1066"/>
    <mergeCell ref="P1066:Q1066"/>
    <mergeCell ref="B1067:C1067"/>
    <mergeCell ref="E1067:F1067"/>
    <mergeCell ref="G1067:H1067"/>
    <mergeCell ref="P1067:Q1067"/>
    <mergeCell ref="B1068:C1068"/>
    <mergeCell ref="E1068:F1068"/>
    <mergeCell ref="G1068:H1068"/>
    <mergeCell ref="P1068:Q1068"/>
    <mergeCell ref="B1069:C1069"/>
    <mergeCell ref="E1069:F1069"/>
    <mergeCell ref="G1069:H1069"/>
    <mergeCell ref="P1069:Q1069"/>
    <mergeCell ref="B1060:C1060"/>
    <mergeCell ref="E1060:F1060"/>
    <mergeCell ref="G1060:H1060"/>
    <mergeCell ref="P1060:Q1060"/>
    <mergeCell ref="B1061:C1061"/>
    <mergeCell ref="E1061:F1061"/>
    <mergeCell ref="G1061:H1061"/>
    <mergeCell ref="P1061:Q1061"/>
    <mergeCell ref="B1062:C1062"/>
    <mergeCell ref="E1062:F1062"/>
    <mergeCell ref="G1062:H1062"/>
    <mergeCell ref="P1062:Q1062"/>
    <mergeCell ref="B1063:C1063"/>
    <mergeCell ref="E1063:F1063"/>
    <mergeCell ref="G1063:H1063"/>
    <mergeCell ref="P1063:Q1063"/>
    <mergeCell ref="B1064:C1064"/>
    <mergeCell ref="E1064:F1064"/>
    <mergeCell ref="G1064:H1064"/>
    <mergeCell ref="P1064:Q1064"/>
    <mergeCell ref="B1055:C1055"/>
    <mergeCell ref="E1055:F1055"/>
    <mergeCell ref="G1055:H1055"/>
    <mergeCell ref="P1055:Q1055"/>
    <mergeCell ref="B1056:C1056"/>
    <mergeCell ref="E1056:F1056"/>
    <mergeCell ref="G1056:H1056"/>
    <mergeCell ref="P1056:Q1056"/>
    <mergeCell ref="B1057:C1057"/>
    <mergeCell ref="E1057:F1057"/>
    <mergeCell ref="G1057:H1057"/>
    <mergeCell ref="P1057:Q1057"/>
    <mergeCell ref="B1058:C1058"/>
    <mergeCell ref="E1058:F1058"/>
    <mergeCell ref="G1058:H1058"/>
    <mergeCell ref="P1058:Q1058"/>
    <mergeCell ref="B1059:C1059"/>
    <mergeCell ref="E1059:F1059"/>
    <mergeCell ref="G1059:H1059"/>
    <mergeCell ref="P1059:Q1059"/>
    <mergeCell ref="B1050:C1050"/>
    <mergeCell ref="E1050:F1050"/>
    <mergeCell ref="G1050:H1050"/>
    <mergeCell ref="P1050:Q1050"/>
    <mergeCell ref="B1051:C1051"/>
    <mergeCell ref="E1051:F1051"/>
    <mergeCell ref="G1051:H1051"/>
    <mergeCell ref="P1051:Q1051"/>
    <mergeCell ref="B1052:C1052"/>
    <mergeCell ref="E1052:F1052"/>
    <mergeCell ref="G1052:H1052"/>
    <mergeCell ref="P1052:Q1052"/>
    <mergeCell ref="B1053:C1053"/>
    <mergeCell ref="E1053:F1053"/>
    <mergeCell ref="G1053:H1053"/>
    <mergeCell ref="P1053:Q1053"/>
    <mergeCell ref="B1054:C1054"/>
    <mergeCell ref="E1054:F1054"/>
    <mergeCell ref="G1054:H1054"/>
    <mergeCell ref="P1054:Q1054"/>
    <mergeCell ref="B1045:C1045"/>
    <mergeCell ref="E1045:F1045"/>
    <mergeCell ref="G1045:H1045"/>
    <mergeCell ref="P1045:Q1045"/>
    <mergeCell ref="B1046:C1046"/>
    <mergeCell ref="E1046:F1046"/>
    <mergeCell ref="G1046:H1046"/>
    <mergeCell ref="P1046:Q1046"/>
    <mergeCell ref="B1047:C1047"/>
    <mergeCell ref="E1047:F1047"/>
    <mergeCell ref="G1047:H1047"/>
    <mergeCell ref="P1047:Q1047"/>
    <mergeCell ref="B1048:C1048"/>
    <mergeCell ref="E1048:F1048"/>
    <mergeCell ref="G1048:H1048"/>
    <mergeCell ref="P1048:Q1048"/>
    <mergeCell ref="B1049:C1049"/>
    <mergeCell ref="E1049:F1049"/>
    <mergeCell ref="G1049:H1049"/>
    <mergeCell ref="P1049:Q1049"/>
    <mergeCell ref="B1040:C1040"/>
    <mergeCell ref="E1040:F1040"/>
    <mergeCell ref="G1040:H1040"/>
    <mergeCell ref="P1040:Q1040"/>
    <mergeCell ref="B1041:C1041"/>
    <mergeCell ref="E1041:F1041"/>
    <mergeCell ref="G1041:H1041"/>
    <mergeCell ref="P1041:Q1041"/>
    <mergeCell ref="B1042:C1042"/>
    <mergeCell ref="E1042:F1042"/>
    <mergeCell ref="G1042:H1042"/>
    <mergeCell ref="P1042:Q1042"/>
    <mergeCell ref="B1043:C1043"/>
    <mergeCell ref="E1043:F1043"/>
    <mergeCell ref="G1043:H1043"/>
    <mergeCell ref="P1043:Q1043"/>
    <mergeCell ref="B1044:C1044"/>
    <mergeCell ref="E1044:F1044"/>
    <mergeCell ref="G1044:H1044"/>
    <mergeCell ref="P1044:Q1044"/>
    <mergeCell ref="B1035:C1035"/>
    <mergeCell ref="E1035:F1035"/>
    <mergeCell ref="G1035:H1035"/>
    <mergeCell ref="P1035:Q1035"/>
    <mergeCell ref="B1036:C1036"/>
    <mergeCell ref="E1036:F1036"/>
    <mergeCell ref="G1036:H1036"/>
    <mergeCell ref="P1036:Q1036"/>
    <mergeCell ref="B1037:C1037"/>
    <mergeCell ref="E1037:F1037"/>
    <mergeCell ref="G1037:H1037"/>
    <mergeCell ref="P1037:Q1037"/>
    <mergeCell ref="B1038:C1038"/>
    <mergeCell ref="E1038:F1038"/>
    <mergeCell ref="G1038:H1038"/>
    <mergeCell ref="P1038:Q1038"/>
    <mergeCell ref="B1039:C1039"/>
    <mergeCell ref="E1039:F1039"/>
    <mergeCell ref="G1039:H1039"/>
    <mergeCell ref="P1039:Q1039"/>
    <mergeCell ref="B1030:C1030"/>
    <mergeCell ref="E1030:F1030"/>
    <mergeCell ref="G1030:H1030"/>
    <mergeCell ref="P1030:Q1030"/>
    <mergeCell ref="B1031:C1031"/>
    <mergeCell ref="E1031:F1031"/>
    <mergeCell ref="G1031:H1031"/>
    <mergeCell ref="P1031:Q1031"/>
    <mergeCell ref="B1032:C1032"/>
    <mergeCell ref="E1032:F1032"/>
    <mergeCell ref="G1032:H1032"/>
    <mergeCell ref="P1032:Q1032"/>
    <mergeCell ref="B1033:C1033"/>
    <mergeCell ref="E1033:F1033"/>
    <mergeCell ref="G1033:H1033"/>
    <mergeCell ref="P1033:Q1033"/>
    <mergeCell ref="B1034:C1034"/>
    <mergeCell ref="E1034:F1034"/>
    <mergeCell ref="G1034:H1034"/>
    <mergeCell ref="P1034:Q1034"/>
    <mergeCell ref="B1025:C1025"/>
    <mergeCell ref="E1025:F1025"/>
    <mergeCell ref="G1025:H1025"/>
    <mergeCell ref="P1025:Q1025"/>
    <mergeCell ref="B1026:C1026"/>
    <mergeCell ref="E1026:F1026"/>
    <mergeCell ref="G1026:H1026"/>
    <mergeCell ref="P1026:Q1026"/>
    <mergeCell ref="B1027:C1027"/>
    <mergeCell ref="E1027:F1027"/>
    <mergeCell ref="G1027:H1027"/>
    <mergeCell ref="P1027:Q1027"/>
    <mergeCell ref="B1028:C1028"/>
    <mergeCell ref="E1028:F1028"/>
    <mergeCell ref="G1028:H1028"/>
    <mergeCell ref="P1028:Q1028"/>
    <mergeCell ref="B1029:C1029"/>
    <mergeCell ref="E1029:F1029"/>
    <mergeCell ref="G1029:H1029"/>
    <mergeCell ref="P1029:Q1029"/>
    <mergeCell ref="B1020:C1020"/>
    <mergeCell ref="E1020:F1020"/>
    <mergeCell ref="G1020:H1020"/>
    <mergeCell ref="P1020:Q1020"/>
    <mergeCell ref="B1021:C1021"/>
    <mergeCell ref="E1021:F1021"/>
    <mergeCell ref="G1021:H1021"/>
    <mergeCell ref="P1021:Q1021"/>
    <mergeCell ref="B1022:C1022"/>
    <mergeCell ref="E1022:F1022"/>
    <mergeCell ref="G1022:H1022"/>
    <mergeCell ref="P1022:Q1022"/>
    <mergeCell ref="B1023:C1023"/>
    <mergeCell ref="E1023:F1023"/>
    <mergeCell ref="G1023:H1023"/>
    <mergeCell ref="P1023:Q1023"/>
    <mergeCell ref="B1024:C1024"/>
    <mergeCell ref="E1024:F1024"/>
    <mergeCell ref="G1024:H1024"/>
    <mergeCell ref="P1024:Q1024"/>
    <mergeCell ref="B1015:C1015"/>
    <mergeCell ref="E1015:F1015"/>
    <mergeCell ref="G1015:H1015"/>
    <mergeCell ref="P1015:Q1015"/>
    <mergeCell ref="B1016:C1016"/>
    <mergeCell ref="E1016:F1016"/>
    <mergeCell ref="G1016:H1016"/>
    <mergeCell ref="P1016:Q1016"/>
    <mergeCell ref="B1017:C1017"/>
    <mergeCell ref="E1017:F1017"/>
    <mergeCell ref="G1017:H1017"/>
    <mergeCell ref="P1017:Q1017"/>
    <mergeCell ref="B1018:C1018"/>
    <mergeCell ref="E1018:F1018"/>
    <mergeCell ref="G1018:H1018"/>
    <mergeCell ref="P1018:Q1018"/>
    <mergeCell ref="B1019:C1019"/>
    <mergeCell ref="E1019:F1019"/>
    <mergeCell ref="G1019:H1019"/>
    <mergeCell ref="P1019:Q1019"/>
    <mergeCell ref="B1010:C1010"/>
    <mergeCell ref="E1010:F1010"/>
    <mergeCell ref="G1010:H1010"/>
    <mergeCell ref="P1010:Q1010"/>
    <mergeCell ref="B1011:C1011"/>
    <mergeCell ref="E1011:F1011"/>
    <mergeCell ref="G1011:H1011"/>
    <mergeCell ref="P1011:Q1011"/>
    <mergeCell ref="B1012:C1012"/>
    <mergeCell ref="E1012:F1012"/>
    <mergeCell ref="G1012:H1012"/>
    <mergeCell ref="P1012:Q1012"/>
    <mergeCell ref="B1013:C1013"/>
    <mergeCell ref="E1013:F1013"/>
    <mergeCell ref="G1013:H1013"/>
    <mergeCell ref="P1013:Q1013"/>
    <mergeCell ref="B1014:C1014"/>
    <mergeCell ref="E1014:F1014"/>
    <mergeCell ref="G1014:H1014"/>
    <mergeCell ref="P1014:Q1014"/>
    <mergeCell ref="B1005:C1005"/>
    <mergeCell ref="E1005:F1005"/>
    <mergeCell ref="G1005:H1005"/>
    <mergeCell ref="P1005:Q1005"/>
    <mergeCell ref="B1006:C1006"/>
    <mergeCell ref="E1006:F1006"/>
    <mergeCell ref="G1006:H1006"/>
    <mergeCell ref="P1006:Q1006"/>
    <mergeCell ref="B1007:C1007"/>
    <mergeCell ref="E1007:F1007"/>
    <mergeCell ref="G1007:H1007"/>
    <mergeCell ref="P1007:Q1007"/>
    <mergeCell ref="B1008:C1008"/>
    <mergeCell ref="E1008:F1008"/>
    <mergeCell ref="G1008:H1008"/>
    <mergeCell ref="P1008:Q1008"/>
    <mergeCell ref="B1009:C1009"/>
    <mergeCell ref="E1009:F1009"/>
    <mergeCell ref="G1009:H1009"/>
    <mergeCell ref="P1009:Q1009"/>
    <mergeCell ref="B1000:C1000"/>
    <mergeCell ref="E1000:F1000"/>
    <mergeCell ref="G1000:H1000"/>
    <mergeCell ref="P1000:Q1000"/>
    <mergeCell ref="B1001:C1001"/>
    <mergeCell ref="E1001:F1001"/>
    <mergeCell ref="G1001:H1001"/>
    <mergeCell ref="P1001:Q1001"/>
    <mergeCell ref="B1002:C1002"/>
    <mergeCell ref="E1002:F1002"/>
    <mergeCell ref="G1002:H1002"/>
    <mergeCell ref="P1002:Q1002"/>
    <mergeCell ref="B1003:C1003"/>
    <mergeCell ref="E1003:F1003"/>
    <mergeCell ref="G1003:H1003"/>
    <mergeCell ref="P1003:Q1003"/>
    <mergeCell ref="B1004:C1004"/>
    <mergeCell ref="E1004:F1004"/>
    <mergeCell ref="G1004:H1004"/>
    <mergeCell ref="P1004:Q1004"/>
    <mergeCell ref="B995:C995"/>
    <mergeCell ref="E995:F995"/>
    <mergeCell ref="G995:H995"/>
    <mergeCell ref="P995:Q995"/>
    <mergeCell ref="B996:C996"/>
    <mergeCell ref="E996:F996"/>
    <mergeCell ref="G996:H996"/>
    <mergeCell ref="P996:Q996"/>
    <mergeCell ref="B997:C997"/>
    <mergeCell ref="E997:F997"/>
    <mergeCell ref="G997:H997"/>
    <mergeCell ref="P997:Q997"/>
    <mergeCell ref="B998:C998"/>
    <mergeCell ref="E998:F998"/>
    <mergeCell ref="G998:H998"/>
    <mergeCell ref="P998:Q998"/>
    <mergeCell ref="B999:C999"/>
    <mergeCell ref="E999:F999"/>
    <mergeCell ref="G999:H999"/>
    <mergeCell ref="P999:Q999"/>
    <mergeCell ref="B990:C990"/>
    <mergeCell ref="E990:F990"/>
    <mergeCell ref="G990:H990"/>
    <mergeCell ref="P990:Q990"/>
    <mergeCell ref="B991:C991"/>
    <mergeCell ref="E991:F991"/>
    <mergeCell ref="G991:H991"/>
    <mergeCell ref="P991:Q991"/>
    <mergeCell ref="B992:C992"/>
    <mergeCell ref="E992:F992"/>
    <mergeCell ref="G992:H992"/>
    <mergeCell ref="P992:Q992"/>
    <mergeCell ref="B993:C993"/>
    <mergeCell ref="E993:F993"/>
    <mergeCell ref="G993:H993"/>
    <mergeCell ref="P993:Q993"/>
    <mergeCell ref="B994:C994"/>
    <mergeCell ref="E994:F994"/>
    <mergeCell ref="G994:H994"/>
    <mergeCell ref="P994:Q994"/>
    <mergeCell ref="B985:C985"/>
    <mergeCell ref="E985:F985"/>
    <mergeCell ref="G985:H985"/>
    <mergeCell ref="P985:Q985"/>
    <mergeCell ref="B986:C986"/>
    <mergeCell ref="E986:F986"/>
    <mergeCell ref="G986:H986"/>
    <mergeCell ref="P986:Q986"/>
    <mergeCell ref="B987:C987"/>
    <mergeCell ref="E987:F987"/>
    <mergeCell ref="G987:H987"/>
    <mergeCell ref="P987:Q987"/>
    <mergeCell ref="B988:C988"/>
    <mergeCell ref="E988:F988"/>
    <mergeCell ref="G988:H988"/>
    <mergeCell ref="P988:Q988"/>
    <mergeCell ref="B989:C989"/>
    <mergeCell ref="E989:F989"/>
    <mergeCell ref="G989:H989"/>
    <mergeCell ref="P989:Q989"/>
    <mergeCell ref="B980:C980"/>
    <mergeCell ref="E980:F980"/>
    <mergeCell ref="G980:H980"/>
    <mergeCell ref="P980:Q980"/>
    <mergeCell ref="B981:C981"/>
    <mergeCell ref="E981:F981"/>
    <mergeCell ref="G981:H981"/>
    <mergeCell ref="P981:Q981"/>
    <mergeCell ref="B982:C982"/>
    <mergeCell ref="E982:F982"/>
    <mergeCell ref="G982:H982"/>
    <mergeCell ref="P982:Q982"/>
    <mergeCell ref="B983:C983"/>
    <mergeCell ref="E983:F983"/>
    <mergeCell ref="G983:H983"/>
    <mergeCell ref="P983:Q983"/>
    <mergeCell ref="B984:C984"/>
    <mergeCell ref="E984:F984"/>
    <mergeCell ref="G984:H984"/>
    <mergeCell ref="P984:Q984"/>
    <mergeCell ref="B975:C975"/>
    <mergeCell ref="E975:F975"/>
    <mergeCell ref="G975:H975"/>
    <mergeCell ref="P975:Q975"/>
    <mergeCell ref="B976:C976"/>
    <mergeCell ref="E976:F976"/>
    <mergeCell ref="G976:H976"/>
    <mergeCell ref="P976:Q976"/>
    <mergeCell ref="B977:C977"/>
    <mergeCell ref="E977:F977"/>
    <mergeCell ref="G977:H977"/>
    <mergeCell ref="P977:Q977"/>
    <mergeCell ref="B978:C978"/>
    <mergeCell ref="E978:F978"/>
    <mergeCell ref="G978:H978"/>
    <mergeCell ref="P978:Q978"/>
    <mergeCell ref="B979:C979"/>
    <mergeCell ref="E979:F979"/>
    <mergeCell ref="G979:H979"/>
    <mergeCell ref="P979:Q979"/>
    <mergeCell ref="B970:C970"/>
    <mergeCell ref="E970:F970"/>
    <mergeCell ref="G970:H970"/>
    <mergeCell ref="P970:Q970"/>
    <mergeCell ref="B971:C971"/>
    <mergeCell ref="E971:F971"/>
    <mergeCell ref="G971:H971"/>
    <mergeCell ref="P971:Q971"/>
    <mergeCell ref="B972:C972"/>
    <mergeCell ref="E972:F972"/>
    <mergeCell ref="G972:H972"/>
    <mergeCell ref="P972:Q972"/>
    <mergeCell ref="B973:C973"/>
    <mergeCell ref="E973:F973"/>
    <mergeCell ref="G973:H973"/>
    <mergeCell ref="P973:Q973"/>
    <mergeCell ref="B974:C974"/>
    <mergeCell ref="E974:F974"/>
    <mergeCell ref="G974:H974"/>
    <mergeCell ref="P974:Q974"/>
    <mergeCell ref="B965:C965"/>
    <mergeCell ref="E965:F965"/>
    <mergeCell ref="G965:H965"/>
    <mergeCell ref="P965:Q965"/>
    <mergeCell ref="B966:C966"/>
    <mergeCell ref="E966:F966"/>
    <mergeCell ref="G966:H966"/>
    <mergeCell ref="P966:Q966"/>
    <mergeCell ref="B967:C967"/>
    <mergeCell ref="E967:F967"/>
    <mergeCell ref="G967:H967"/>
    <mergeCell ref="P967:Q967"/>
    <mergeCell ref="B968:C968"/>
    <mergeCell ref="E968:F968"/>
    <mergeCell ref="G968:H968"/>
    <mergeCell ref="P968:Q968"/>
    <mergeCell ref="B969:C969"/>
    <mergeCell ref="E969:F969"/>
    <mergeCell ref="G969:H969"/>
    <mergeCell ref="P969:Q969"/>
    <mergeCell ref="B960:C960"/>
    <mergeCell ref="E960:F960"/>
    <mergeCell ref="G960:H960"/>
    <mergeCell ref="P960:Q960"/>
    <mergeCell ref="B961:C961"/>
    <mergeCell ref="E961:F961"/>
    <mergeCell ref="G961:H961"/>
    <mergeCell ref="P961:Q961"/>
    <mergeCell ref="B962:C962"/>
    <mergeCell ref="E962:F962"/>
    <mergeCell ref="G962:H962"/>
    <mergeCell ref="P962:Q962"/>
    <mergeCell ref="B963:C963"/>
    <mergeCell ref="E963:F963"/>
    <mergeCell ref="G963:H963"/>
    <mergeCell ref="P963:Q963"/>
    <mergeCell ref="B964:C964"/>
    <mergeCell ref="E964:F964"/>
    <mergeCell ref="G964:H964"/>
    <mergeCell ref="P964:Q964"/>
    <mergeCell ref="B955:C955"/>
    <mergeCell ref="E955:F955"/>
    <mergeCell ref="G955:H955"/>
    <mergeCell ref="P955:Q955"/>
    <mergeCell ref="B956:C956"/>
    <mergeCell ref="E956:F956"/>
    <mergeCell ref="G956:H956"/>
    <mergeCell ref="P956:Q956"/>
    <mergeCell ref="B957:C957"/>
    <mergeCell ref="E957:F957"/>
    <mergeCell ref="G957:H957"/>
    <mergeCell ref="P957:Q957"/>
    <mergeCell ref="B958:C958"/>
    <mergeCell ref="E958:F958"/>
    <mergeCell ref="G958:H958"/>
    <mergeCell ref="P958:Q958"/>
    <mergeCell ref="B959:C959"/>
    <mergeCell ref="E959:F959"/>
    <mergeCell ref="G959:H959"/>
    <mergeCell ref="P959:Q959"/>
    <mergeCell ref="B950:C950"/>
    <mergeCell ref="E950:F950"/>
    <mergeCell ref="G950:H950"/>
    <mergeCell ref="P950:Q950"/>
    <mergeCell ref="B951:C951"/>
    <mergeCell ref="E951:F951"/>
    <mergeCell ref="G951:H951"/>
    <mergeCell ref="P951:Q951"/>
    <mergeCell ref="B952:C952"/>
    <mergeCell ref="E952:F952"/>
    <mergeCell ref="G952:H952"/>
    <mergeCell ref="P952:Q952"/>
    <mergeCell ref="B953:C953"/>
    <mergeCell ref="E953:F953"/>
    <mergeCell ref="G953:H953"/>
    <mergeCell ref="P953:Q953"/>
    <mergeCell ref="B954:C954"/>
    <mergeCell ref="E954:F954"/>
    <mergeCell ref="G954:H954"/>
    <mergeCell ref="P954:Q954"/>
    <mergeCell ref="B945:C945"/>
    <mergeCell ref="E945:F945"/>
    <mergeCell ref="G945:H945"/>
    <mergeCell ref="P945:Q945"/>
    <mergeCell ref="B946:C946"/>
    <mergeCell ref="E946:F946"/>
    <mergeCell ref="G946:H946"/>
    <mergeCell ref="P946:Q946"/>
    <mergeCell ref="B947:C947"/>
    <mergeCell ref="E947:F947"/>
    <mergeCell ref="G947:H947"/>
    <mergeCell ref="P947:Q947"/>
    <mergeCell ref="B948:C948"/>
    <mergeCell ref="E948:F948"/>
    <mergeCell ref="G948:H948"/>
    <mergeCell ref="P948:Q948"/>
    <mergeCell ref="B949:C949"/>
    <mergeCell ref="E949:F949"/>
    <mergeCell ref="G949:H949"/>
    <mergeCell ref="P949:Q949"/>
    <mergeCell ref="B940:C940"/>
    <mergeCell ref="E940:F940"/>
    <mergeCell ref="G940:H940"/>
    <mergeCell ref="P940:Q940"/>
    <mergeCell ref="B941:C941"/>
    <mergeCell ref="E941:F941"/>
    <mergeCell ref="G941:H941"/>
    <mergeCell ref="P941:Q941"/>
    <mergeCell ref="B942:C942"/>
    <mergeCell ref="E942:F942"/>
    <mergeCell ref="G942:H942"/>
    <mergeCell ref="P942:Q942"/>
    <mergeCell ref="B943:C943"/>
    <mergeCell ref="E943:F943"/>
    <mergeCell ref="G943:H943"/>
    <mergeCell ref="P943:Q943"/>
    <mergeCell ref="B944:C944"/>
    <mergeCell ref="E944:F944"/>
    <mergeCell ref="G944:H944"/>
    <mergeCell ref="P944:Q944"/>
    <mergeCell ref="B935:C935"/>
    <mergeCell ref="E935:F935"/>
    <mergeCell ref="G935:H935"/>
    <mergeCell ref="P935:Q935"/>
    <mergeCell ref="B936:C936"/>
    <mergeCell ref="E936:F936"/>
    <mergeCell ref="G936:H936"/>
    <mergeCell ref="P936:Q936"/>
    <mergeCell ref="B937:C937"/>
    <mergeCell ref="E937:F937"/>
    <mergeCell ref="G937:H937"/>
    <mergeCell ref="P937:Q937"/>
    <mergeCell ref="B938:C938"/>
    <mergeCell ref="E938:F938"/>
    <mergeCell ref="G938:H938"/>
    <mergeCell ref="P938:Q938"/>
    <mergeCell ref="B939:C939"/>
    <mergeCell ref="E939:F939"/>
    <mergeCell ref="G939:H939"/>
    <mergeCell ref="P939:Q939"/>
    <mergeCell ref="B930:C930"/>
    <mergeCell ref="E930:F930"/>
    <mergeCell ref="G930:H930"/>
    <mergeCell ref="P930:Q930"/>
    <mergeCell ref="B931:C931"/>
    <mergeCell ref="E931:F931"/>
    <mergeCell ref="G931:H931"/>
    <mergeCell ref="P931:Q931"/>
    <mergeCell ref="B932:C932"/>
    <mergeCell ref="E932:F932"/>
    <mergeCell ref="G932:H932"/>
    <mergeCell ref="P932:Q932"/>
    <mergeCell ref="B933:C933"/>
    <mergeCell ref="E933:F933"/>
    <mergeCell ref="G933:H933"/>
    <mergeCell ref="P933:Q933"/>
    <mergeCell ref="B934:C934"/>
    <mergeCell ref="E934:F934"/>
    <mergeCell ref="G934:H934"/>
    <mergeCell ref="P934:Q934"/>
    <mergeCell ref="B925:C925"/>
    <mergeCell ref="E925:F925"/>
    <mergeCell ref="G925:H925"/>
    <mergeCell ref="P925:Q925"/>
    <mergeCell ref="B926:C926"/>
    <mergeCell ref="E926:F926"/>
    <mergeCell ref="G926:H926"/>
    <mergeCell ref="P926:Q926"/>
    <mergeCell ref="B927:C927"/>
    <mergeCell ref="E927:F927"/>
    <mergeCell ref="G927:H927"/>
    <mergeCell ref="P927:Q927"/>
    <mergeCell ref="B928:C928"/>
    <mergeCell ref="E928:F928"/>
    <mergeCell ref="G928:H928"/>
    <mergeCell ref="P928:Q928"/>
    <mergeCell ref="B929:C929"/>
    <mergeCell ref="E929:F929"/>
    <mergeCell ref="G929:H929"/>
    <mergeCell ref="P929:Q929"/>
    <mergeCell ref="B920:C920"/>
    <mergeCell ref="E920:F920"/>
    <mergeCell ref="G920:H920"/>
    <mergeCell ref="P920:Q920"/>
    <mergeCell ref="B921:C921"/>
    <mergeCell ref="E921:F921"/>
    <mergeCell ref="G921:H921"/>
    <mergeCell ref="P921:Q921"/>
    <mergeCell ref="B922:C922"/>
    <mergeCell ref="E922:F922"/>
    <mergeCell ref="G922:H922"/>
    <mergeCell ref="P922:Q922"/>
    <mergeCell ref="B923:C923"/>
    <mergeCell ref="E923:F923"/>
    <mergeCell ref="G923:H923"/>
    <mergeCell ref="P923:Q923"/>
    <mergeCell ref="B924:C924"/>
    <mergeCell ref="E924:F924"/>
    <mergeCell ref="G924:H924"/>
    <mergeCell ref="P924:Q924"/>
    <mergeCell ref="B915:C915"/>
    <mergeCell ref="E915:F915"/>
    <mergeCell ref="G915:H915"/>
    <mergeCell ref="P915:Q915"/>
    <mergeCell ref="B916:C916"/>
    <mergeCell ref="E916:F916"/>
    <mergeCell ref="G916:H916"/>
    <mergeCell ref="P916:Q916"/>
    <mergeCell ref="B917:C917"/>
    <mergeCell ref="E917:F917"/>
    <mergeCell ref="G917:H917"/>
    <mergeCell ref="P917:Q917"/>
    <mergeCell ref="B918:C918"/>
    <mergeCell ref="E918:F918"/>
    <mergeCell ref="G918:H918"/>
    <mergeCell ref="P918:Q918"/>
    <mergeCell ref="B919:C919"/>
    <mergeCell ref="E919:F919"/>
    <mergeCell ref="G919:H919"/>
    <mergeCell ref="P919:Q919"/>
    <mergeCell ref="B910:C910"/>
    <mergeCell ref="E910:F910"/>
    <mergeCell ref="G910:H910"/>
    <mergeCell ref="P910:Q910"/>
    <mergeCell ref="B911:C911"/>
    <mergeCell ref="E911:F911"/>
    <mergeCell ref="G911:H911"/>
    <mergeCell ref="P911:Q911"/>
    <mergeCell ref="B912:C912"/>
    <mergeCell ref="E912:F912"/>
    <mergeCell ref="G912:H912"/>
    <mergeCell ref="P912:Q912"/>
    <mergeCell ref="B913:C913"/>
    <mergeCell ref="E913:F913"/>
    <mergeCell ref="G913:H913"/>
    <mergeCell ref="P913:Q913"/>
    <mergeCell ref="B914:C914"/>
    <mergeCell ref="E914:F914"/>
    <mergeCell ref="G914:H914"/>
    <mergeCell ref="P914:Q914"/>
    <mergeCell ref="B905:C905"/>
    <mergeCell ref="E905:F905"/>
    <mergeCell ref="G905:H905"/>
    <mergeCell ref="P905:Q905"/>
    <mergeCell ref="B906:C906"/>
    <mergeCell ref="E906:F906"/>
    <mergeCell ref="G906:H906"/>
    <mergeCell ref="P906:Q906"/>
    <mergeCell ref="B907:C907"/>
    <mergeCell ref="E907:F907"/>
    <mergeCell ref="G907:H907"/>
    <mergeCell ref="P907:Q907"/>
    <mergeCell ref="B908:C908"/>
    <mergeCell ref="E908:F908"/>
    <mergeCell ref="G908:H908"/>
    <mergeCell ref="P908:Q908"/>
    <mergeCell ref="B909:C909"/>
    <mergeCell ref="E909:F909"/>
    <mergeCell ref="G909:H909"/>
    <mergeCell ref="P909:Q909"/>
    <mergeCell ref="B900:C900"/>
    <mergeCell ref="E900:F900"/>
    <mergeCell ref="G900:H900"/>
    <mergeCell ref="P900:Q900"/>
    <mergeCell ref="B901:C901"/>
    <mergeCell ref="E901:F901"/>
    <mergeCell ref="G901:H901"/>
    <mergeCell ref="P901:Q901"/>
    <mergeCell ref="B902:C902"/>
    <mergeCell ref="E902:F902"/>
    <mergeCell ref="G902:H902"/>
    <mergeCell ref="P902:Q902"/>
    <mergeCell ref="B903:C903"/>
    <mergeCell ref="E903:F903"/>
    <mergeCell ref="G903:H903"/>
    <mergeCell ref="P903:Q903"/>
    <mergeCell ref="B904:C904"/>
    <mergeCell ref="E904:F904"/>
    <mergeCell ref="G904:H904"/>
    <mergeCell ref="P904:Q904"/>
    <mergeCell ref="B895:C895"/>
    <mergeCell ref="E895:F895"/>
    <mergeCell ref="G895:H895"/>
    <mergeCell ref="P895:Q895"/>
    <mergeCell ref="B896:C896"/>
    <mergeCell ref="E896:F896"/>
    <mergeCell ref="G896:H896"/>
    <mergeCell ref="P896:Q896"/>
    <mergeCell ref="B897:C897"/>
    <mergeCell ref="E897:F897"/>
    <mergeCell ref="G897:H897"/>
    <mergeCell ref="P897:Q897"/>
    <mergeCell ref="B898:C898"/>
    <mergeCell ref="E898:F898"/>
    <mergeCell ref="G898:H898"/>
    <mergeCell ref="P898:Q898"/>
    <mergeCell ref="B899:C899"/>
    <mergeCell ref="E899:F899"/>
    <mergeCell ref="G899:H899"/>
    <mergeCell ref="P899:Q899"/>
    <mergeCell ref="B890:C890"/>
    <mergeCell ref="E890:F890"/>
    <mergeCell ref="G890:H890"/>
    <mergeCell ref="P890:Q890"/>
    <mergeCell ref="B891:C891"/>
    <mergeCell ref="E891:F891"/>
    <mergeCell ref="G891:H891"/>
    <mergeCell ref="P891:Q891"/>
    <mergeCell ref="B892:C892"/>
    <mergeCell ref="E892:F892"/>
    <mergeCell ref="G892:H892"/>
    <mergeCell ref="P892:Q892"/>
    <mergeCell ref="B893:C893"/>
    <mergeCell ref="E893:F893"/>
    <mergeCell ref="G893:H893"/>
    <mergeCell ref="P893:Q893"/>
    <mergeCell ref="B894:C894"/>
    <mergeCell ref="E894:F894"/>
    <mergeCell ref="G894:H894"/>
    <mergeCell ref="P894:Q894"/>
    <mergeCell ref="B885:C885"/>
    <mergeCell ref="E885:F885"/>
    <mergeCell ref="G885:H885"/>
    <mergeCell ref="P885:Q885"/>
    <mergeCell ref="B886:C886"/>
    <mergeCell ref="E886:F886"/>
    <mergeCell ref="G886:H886"/>
    <mergeCell ref="P886:Q886"/>
    <mergeCell ref="B887:C887"/>
    <mergeCell ref="E887:F887"/>
    <mergeCell ref="G887:H887"/>
    <mergeCell ref="P887:Q887"/>
    <mergeCell ref="B888:C888"/>
    <mergeCell ref="E888:F888"/>
    <mergeCell ref="G888:H888"/>
    <mergeCell ref="P888:Q888"/>
    <mergeCell ref="B889:C889"/>
    <mergeCell ref="E889:F889"/>
    <mergeCell ref="G889:H889"/>
    <mergeCell ref="P889:Q889"/>
    <mergeCell ref="B880:C880"/>
    <mergeCell ref="E880:F880"/>
    <mergeCell ref="G880:H880"/>
    <mergeCell ref="P880:Q880"/>
    <mergeCell ref="B881:C881"/>
    <mergeCell ref="E881:F881"/>
    <mergeCell ref="G881:H881"/>
    <mergeCell ref="P881:Q881"/>
    <mergeCell ref="B882:C882"/>
    <mergeCell ref="E882:F882"/>
    <mergeCell ref="G882:H882"/>
    <mergeCell ref="P882:Q882"/>
    <mergeCell ref="B883:C883"/>
    <mergeCell ref="E883:F883"/>
    <mergeCell ref="G883:H883"/>
    <mergeCell ref="P883:Q883"/>
    <mergeCell ref="B884:C884"/>
    <mergeCell ref="E884:F884"/>
    <mergeCell ref="G884:H884"/>
    <mergeCell ref="P884:Q884"/>
    <mergeCell ref="B875:C875"/>
    <mergeCell ref="E875:F875"/>
    <mergeCell ref="G875:H875"/>
    <mergeCell ref="P875:Q875"/>
    <mergeCell ref="B876:C876"/>
    <mergeCell ref="E876:F876"/>
    <mergeCell ref="G876:H876"/>
    <mergeCell ref="P876:Q876"/>
    <mergeCell ref="B877:C877"/>
    <mergeCell ref="E877:F877"/>
    <mergeCell ref="G877:H877"/>
    <mergeCell ref="P877:Q877"/>
    <mergeCell ref="B878:C878"/>
    <mergeCell ref="E878:F878"/>
    <mergeCell ref="G878:H878"/>
    <mergeCell ref="P878:Q878"/>
    <mergeCell ref="B879:C879"/>
    <mergeCell ref="E879:F879"/>
    <mergeCell ref="G879:H879"/>
    <mergeCell ref="P879:Q879"/>
    <mergeCell ref="B870:C870"/>
    <mergeCell ref="E870:F870"/>
    <mergeCell ref="G870:H870"/>
    <mergeCell ref="P870:Q870"/>
    <mergeCell ref="B871:C871"/>
    <mergeCell ref="E871:F871"/>
    <mergeCell ref="G871:H871"/>
    <mergeCell ref="P871:Q871"/>
    <mergeCell ref="B872:C872"/>
    <mergeCell ref="E872:F872"/>
    <mergeCell ref="G872:H872"/>
    <mergeCell ref="P872:Q872"/>
    <mergeCell ref="B873:C873"/>
    <mergeCell ref="E873:F873"/>
    <mergeCell ref="G873:H873"/>
    <mergeCell ref="P873:Q873"/>
    <mergeCell ref="B874:C874"/>
    <mergeCell ref="E874:F874"/>
    <mergeCell ref="G874:H874"/>
    <mergeCell ref="P874:Q874"/>
    <mergeCell ref="B865:C865"/>
    <mergeCell ref="E865:F865"/>
    <mergeCell ref="G865:H865"/>
    <mergeCell ref="P865:Q865"/>
    <mergeCell ref="B866:C866"/>
    <mergeCell ref="E866:F866"/>
    <mergeCell ref="G866:H866"/>
    <mergeCell ref="P866:Q866"/>
    <mergeCell ref="B867:C867"/>
    <mergeCell ref="E867:F867"/>
    <mergeCell ref="G867:H867"/>
    <mergeCell ref="P867:Q867"/>
    <mergeCell ref="B868:C868"/>
    <mergeCell ref="E868:F868"/>
    <mergeCell ref="G868:H868"/>
    <mergeCell ref="P868:Q868"/>
    <mergeCell ref="B869:C869"/>
    <mergeCell ref="E869:F869"/>
    <mergeCell ref="G869:H869"/>
    <mergeCell ref="P869:Q869"/>
    <mergeCell ref="B860:C860"/>
    <mergeCell ref="E860:F860"/>
    <mergeCell ref="G860:H860"/>
    <mergeCell ref="P860:Q860"/>
    <mergeCell ref="B861:C861"/>
    <mergeCell ref="E861:F861"/>
    <mergeCell ref="G861:H861"/>
    <mergeCell ref="P861:Q861"/>
    <mergeCell ref="B862:C862"/>
    <mergeCell ref="E862:F862"/>
    <mergeCell ref="G862:H862"/>
    <mergeCell ref="P862:Q862"/>
    <mergeCell ref="B863:C863"/>
    <mergeCell ref="E863:F863"/>
    <mergeCell ref="G863:H863"/>
    <mergeCell ref="P863:Q863"/>
    <mergeCell ref="B864:C864"/>
    <mergeCell ref="E864:F864"/>
    <mergeCell ref="G864:H864"/>
    <mergeCell ref="P864:Q864"/>
    <mergeCell ref="B855:C855"/>
    <mergeCell ref="E855:F855"/>
    <mergeCell ref="G855:H855"/>
    <mergeCell ref="P855:Q855"/>
    <mergeCell ref="B856:C856"/>
    <mergeCell ref="E856:F856"/>
    <mergeCell ref="G856:H856"/>
    <mergeCell ref="P856:Q856"/>
    <mergeCell ref="B857:C857"/>
    <mergeCell ref="E857:F857"/>
    <mergeCell ref="G857:H857"/>
    <mergeCell ref="P857:Q857"/>
    <mergeCell ref="B858:C858"/>
    <mergeCell ref="E858:F858"/>
    <mergeCell ref="G858:H858"/>
    <mergeCell ref="P858:Q858"/>
    <mergeCell ref="B859:C859"/>
    <mergeCell ref="E859:F859"/>
    <mergeCell ref="G859:H859"/>
    <mergeCell ref="P859:Q859"/>
    <mergeCell ref="B850:C850"/>
    <mergeCell ref="E850:F850"/>
    <mergeCell ref="G850:H850"/>
    <mergeCell ref="P850:Q850"/>
    <mergeCell ref="B851:C851"/>
    <mergeCell ref="E851:F851"/>
    <mergeCell ref="G851:H851"/>
    <mergeCell ref="P851:Q851"/>
    <mergeCell ref="B852:C852"/>
    <mergeCell ref="E852:F852"/>
    <mergeCell ref="G852:H852"/>
    <mergeCell ref="P852:Q852"/>
    <mergeCell ref="B853:C853"/>
    <mergeCell ref="E853:F853"/>
    <mergeCell ref="G853:H853"/>
    <mergeCell ref="P853:Q853"/>
    <mergeCell ref="B854:C854"/>
    <mergeCell ref="E854:F854"/>
    <mergeCell ref="G854:H854"/>
    <mergeCell ref="P854:Q854"/>
    <mergeCell ref="B845:C845"/>
    <mergeCell ref="E845:F845"/>
    <mergeCell ref="G845:H845"/>
    <mergeCell ref="P845:Q845"/>
    <mergeCell ref="B846:C846"/>
    <mergeCell ref="E846:F846"/>
    <mergeCell ref="G846:H846"/>
    <mergeCell ref="P846:Q846"/>
    <mergeCell ref="B847:C847"/>
    <mergeCell ref="E847:F847"/>
    <mergeCell ref="G847:H847"/>
    <mergeCell ref="P847:Q847"/>
    <mergeCell ref="B848:C848"/>
    <mergeCell ref="E848:F848"/>
    <mergeCell ref="G848:H848"/>
    <mergeCell ref="P848:Q848"/>
    <mergeCell ref="B849:C849"/>
    <mergeCell ref="E849:F849"/>
    <mergeCell ref="G849:H849"/>
    <mergeCell ref="P849:Q849"/>
    <mergeCell ref="B840:C840"/>
    <mergeCell ref="E840:F840"/>
    <mergeCell ref="G840:H840"/>
    <mergeCell ref="P840:Q840"/>
    <mergeCell ref="B841:C841"/>
    <mergeCell ref="E841:F841"/>
    <mergeCell ref="G841:H841"/>
    <mergeCell ref="P841:Q841"/>
    <mergeCell ref="B842:C842"/>
    <mergeCell ref="E842:F842"/>
    <mergeCell ref="G842:H842"/>
    <mergeCell ref="P842:Q842"/>
    <mergeCell ref="B843:C843"/>
    <mergeCell ref="E843:F843"/>
    <mergeCell ref="G843:H843"/>
    <mergeCell ref="P843:Q843"/>
    <mergeCell ref="B844:C844"/>
    <mergeCell ref="E844:F844"/>
    <mergeCell ref="G844:H844"/>
    <mergeCell ref="P844:Q844"/>
    <mergeCell ref="B835:C835"/>
    <mergeCell ref="E835:F835"/>
    <mergeCell ref="G835:H835"/>
    <mergeCell ref="P835:Q835"/>
    <mergeCell ref="B836:C836"/>
    <mergeCell ref="E836:F836"/>
    <mergeCell ref="G836:H836"/>
    <mergeCell ref="P836:Q836"/>
    <mergeCell ref="B837:C837"/>
    <mergeCell ref="E837:F837"/>
    <mergeCell ref="G837:H837"/>
    <mergeCell ref="P837:Q837"/>
    <mergeCell ref="B838:C838"/>
    <mergeCell ref="E838:F838"/>
    <mergeCell ref="G838:H838"/>
    <mergeCell ref="P838:Q838"/>
    <mergeCell ref="B839:C839"/>
    <mergeCell ref="E839:F839"/>
    <mergeCell ref="G839:H839"/>
    <mergeCell ref="P839:Q839"/>
    <mergeCell ref="B830:C830"/>
    <mergeCell ref="E830:F830"/>
    <mergeCell ref="G830:H830"/>
    <mergeCell ref="P830:Q830"/>
    <mergeCell ref="B831:C831"/>
    <mergeCell ref="E831:F831"/>
    <mergeCell ref="G831:H831"/>
    <mergeCell ref="P831:Q831"/>
    <mergeCell ref="B832:C832"/>
    <mergeCell ref="E832:F832"/>
    <mergeCell ref="G832:H832"/>
    <mergeCell ref="P832:Q832"/>
    <mergeCell ref="B833:C833"/>
    <mergeCell ref="E833:F833"/>
    <mergeCell ref="G833:H833"/>
    <mergeCell ref="P833:Q833"/>
    <mergeCell ref="B834:C834"/>
    <mergeCell ref="E834:F834"/>
    <mergeCell ref="G834:H834"/>
    <mergeCell ref="P834:Q834"/>
    <mergeCell ref="B825:C825"/>
    <mergeCell ref="E825:F825"/>
    <mergeCell ref="G825:H825"/>
    <mergeCell ref="P825:Q825"/>
    <mergeCell ref="B826:C826"/>
    <mergeCell ref="E826:F826"/>
    <mergeCell ref="G826:H826"/>
    <mergeCell ref="P826:Q826"/>
    <mergeCell ref="B827:C827"/>
    <mergeCell ref="E827:F827"/>
    <mergeCell ref="G827:H827"/>
    <mergeCell ref="P827:Q827"/>
    <mergeCell ref="B828:C828"/>
    <mergeCell ref="E828:F828"/>
    <mergeCell ref="G828:H828"/>
    <mergeCell ref="P828:Q828"/>
    <mergeCell ref="B829:C829"/>
    <mergeCell ref="E829:F829"/>
    <mergeCell ref="G829:H829"/>
    <mergeCell ref="P829:Q829"/>
    <mergeCell ref="B820:C820"/>
    <mergeCell ref="E820:F820"/>
    <mergeCell ref="G820:H820"/>
    <mergeCell ref="P820:Q820"/>
    <mergeCell ref="B821:C821"/>
    <mergeCell ref="E821:F821"/>
    <mergeCell ref="G821:H821"/>
    <mergeCell ref="P821:Q821"/>
    <mergeCell ref="B822:C822"/>
    <mergeCell ref="E822:F822"/>
    <mergeCell ref="G822:H822"/>
    <mergeCell ref="P822:Q822"/>
    <mergeCell ref="B823:C823"/>
    <mergeCell ref="E823:F823"/>
    <mergeCell ref="G823:H823"/>
    <mergeCell ref="P823:Q823"/>
    <mergeCell ref="B824:C824"/>
    <mergeCell ref="E824:F824"/>
    <mergeCell ref="G824:H824"/>
    <mergeCell ref="P824:Q824"/>
    <mergeCell ref="B815:C815"/>
    <mergeCell ref="E815:F815"/>
    <mergeCell ref="G815:H815"/>
    <mergeCell ref="P815:Q815"/>
    <mergeCell ref="B816:C816"/>
    <mergeCell ref="E816:F816"/>
    <mergeCell ref="G816:H816"/>
    <mergeCell ref="P816:Q816"/>
    <mergeCell ref="B817:C817"/>
    <mergeCell ref="E817:F817"/>
    <mergeCell ref="G817:H817"/>
    <mergeCell ref="P817:Q817"/>
    <mergeCell ref="B818:C818"/>
    <mergeCell ref="E818:F818"/>
    <mergeCell ref="G818:H818"/>
    <mergeCell ref="P818:Q818"/>
    <mergeCell ref="B819:C819"/>
    <mergeCell ref="E819:F819"/>
    <mergeCell ref="G819:H819"/>
    <mergeCell ref="P819:Q819"/>
    <mergeCell ref="B810:C810"/>
    <mergeCell ref="E810:F810"/>
    <mergeCell ref="G810:H810"/>
    <mergeCell ref="P810:Q810"/>
    <mergeCell ref="B811:C811"/>
    <mergeCell ref="E811:F811"/>
    <mergeCell ref="G811:H811"/>
    <mergeCell ref="P811:Q811"/>
    <mergeCell ref="B812:C812"/>
    <mergeCell ref="E812:F812"/>
    <mergeCell ref="G812:H812"/>
    <mergeCell ref="P812:Q812"/>
    <mergeCell ref="B813:C813"/>
    <mergeCell ref="E813:F813"/>
    <mergeCell ref="G813:H813"/>
    <mergeCell ref="P813:Q813"/>
    <mergeCell ref="B814:C814"/>
    <mergeCell ref="E814:F814"/>
    <mergeCell ref="G814:H814"/>
    <mergeCell ref="P814:Q814"/>
    <mergeCell ref="B805:C805"/>
    <mergeCell ref="E805:F805"/>
    <mergeCell ref="G805:H805"/>
    <mergeCell ref="P805:Q805"/>
    <mergeCell ref="B806:C806"/>
    <mergeCell ref="E806:F806"/>
    <mergeCell ref="G806:H806"/>
    <mergeCell ref="P806:Q806"/>
    <mergeCell ref="B807:C807"/>
    <mergeCell ref="E807:F807"/>
    <mergeCell ref="G807:H807"/>
    <mergeCell ref="P807:Q807"/>
    <mergeCell ref="B808:C808"/>
    <mergeCell ref="E808:F808"/>
    <mergeCell ref="G808:H808"/>
    <mergeCell ref="P808:Q808"/>
    <mergeCell ref="B809:C809"/>
    <mergeCell ref="E809:F809"/>
    <mergeCell ref="G809:H809"/>
    <mergeCell ref="P809:Q809"/>
    <mergeCell ref="B800:C800"/>
    <mergeCell ref="E800:F800"/>
    <mergeCell ref="G800:H800"/>
    <mergeCell ref="P800:Q800"/>
    <mergeCell ref="B801:C801"/>
    <mergeCell ref="E801:F801"/>
    <mergeCell ref="G801:H801"/>
    <mergeCell ref="P801:Q801"/>
    <mergeCell ref="B802:C802"/>
    <mergeCell ref="E802:F802"/>
    <mergeCell ref="G802:H802"/>
    <mergeCell ref="P802:Q802"/>
    <mergeCell ref="B803:C803"/>
    <mergeCell ref="E803:F803"/>
    <mergeCell ref="G803:H803"/>
    <mergeCell ref="P803:Q803"/>
    <mergeCell ref="B804:C804"/>
    <mergeCell ref="E804:F804"/>
    <mergeCell ref="G804:H804"/>
    <mergeCell ref="P804:Q804"/>
    <mergeCell ref="B795:C795"/>
    <mergeCell ref="E795:F795"/>
    <mergeCell ref="G795:H795"/>
    <mergeCell ref="P795:Q795"/>
    <mergeCell ref="B796:C796"/>
    <mergeCell ref="E796:F796"/>
    <mergeCell ref="G796:H796"/>
    <mergeCell ref="P796:Q796"/>
    <mergeCell ref="B797:C797"/>
    <mergeCell ref="E797:F797"/>
    <mergeCell ref="G797:H797"/>
    <mergeCell ref="P797:Q797"/>
    <mergeCell ref="B798:C798"/>
    <mergeCell ref="E798:F798"/>
    <mergeCell ref="G798:H798"/>
    <mergeCell ref="P798:Q798"/>
    <mergeCell ref="B799:C799"/>
    <mergeCell ref="E799:F799"/>
    <mergeCell ref="G799:H799"/>
    <mergeCell ref="P799:Q799"/>
    <mergeCell ref="B790:C790"/>
    <mergeCell ref="E790:F790"/>
    <mergeCell ref="G790:H790"/>
    <mergeCell ref="P790:Q790"/>
    <mergeCell ref="B791:C791"/>
    <mergeCell ref="E791:F791"/>
    <mergeCell ref="G791:H791"/>
    <mergeCell ref="P791:Q791"/>
    <mergeCell ref="B792:C792"/>
    <mergeCell ref="E792:F792"/>
    <mergeCell ref="G792:H792"/>
    <mergeCell ref="P792:Q792"/>
    <mergeCell ref="B793:C793"/>
    <mergeCell ref="E793:F793"/>
    <mergeCell ref="G793:H793"/>
    <mergeCell ref="P793:Q793"/>
    <mergeCell ref="B794:C794"/>
    <mergeCell ref="E794:F794"/>
    <mergeCell ref="G794:H794"/>
    <mergeCell ref="P794:Q794"/>
    <mergeCell ref="B785:C785"/>
    <mergeCell ref="E785:F785"/>
    <mergeCell ref="G785:H785"/>
    <mergeCell ref="P785:Q785"/>
    <mergeCell ref="B786:C786"/>
    <mergeCell ref="E786:F786"/>
    <mergeCell ref="G786:H786"/>
    <mergeCell ref="P786:Q786"/>
    <mergeCell ref="B787:C787"/>
    <mergeCell ref="E787:F787"/>
    <mergeCell ref="G787:H787"/>
    <mergeCell ref="P787:Q787"/>
    <mergeCell ref="B788:C788"/>
    <mergeCell ref="E788:F788"/>
    <mergeCell ref="G788:H788"/>
    <mergeCell ref="P788:Q788"/>
    <mergeCell ref="B789:C789"/>
    <mergeCell ref="E789:F789"/>
    <mergeCell ref="G789:H789"/>
    <mergeCell ref="P789:Q789"/>
    <mergeCell ref="B780:C780"/>
    <mergeCell ref="E780:F780"/>
    <mergeCell ref="G780:H780"/>
    <mergeCell ref="P780:Q780"/>
    <mergeCell ref="B781:C781"/>
    <mergeCell ref="E781:F781"/>
    <mergeCell ref="G781:H781"/>
    <mergeCell ref="P781:Q781"/>
    <mergeCell ref="B782:C782"/>
    <mergeCell ref="E782:F782"/>
    <mergeCell ref="G782:H782"/>
    <mergeCell ref="P782:Q782"/>
    <mergeCell ref="B783:C783"/>
    <mergeCell ref="E783:F783"/>
    <mergeCell ref="G783:H783"/>
    <mergeCell ref="P783:Q783"/>
    <mergeCell ref="B784:C784"/>
    <mergeCell ref="E784:F784"/>
    <mergeCell ref="G784:H784"/>
    <mergeCell ref="P784:Q784"/>
    <mergeCell ref="B775:C775"/>
    <mergeCell ref="E775:F775"/>
    <mergeCell ref="G775:H775"/>
    <mergeCell ref="P775:Q775"/>
    <mergeCell ref="B776:C776"/>
    <mergeCell ref="E776:F776"/>
    <mergeCell ref="G776:H776"/>
    <mergeCell ref="P776:Q776"/>
    <mergeCell ref="B777:C777"/>
    <mergeCell ref="E777:F777"/>
    <mergeCell ref="G777:H777"/>
    <mergeCell ref="P777:Q777"/>
    <mergeCell ref="B778:C778"/>
    <mergeCell ref="E778:F778"/>
    <mergeCell ref="G778:H778"/>
    <mergeCell ref="P778:Q778"/>
    <mergeCell ref="B779:C779"/>
    <mergeCell ref="E779:F779"/>
    <mergeCell ref="G779:H779"/>
    <mergeCell ref="P779:Q779"/>
    <mergeCell ref="B770:C770"/>
    <mergeCell ref="E770:F770"/>
    <mergeCell ref="G770:H770"/>
    <mergeCell ref="P770:Q770"/>
    <mergeCell ref="B771:C771"/>
    <mergeCell ref="E771:F771"/>
    <mergeCell ref="G771:H771"/>
    <mergeCell ref="P771:Q771"/>
    <mergeCell ref="B772:C772"/>
    <mergeCell ref="E772:F772"/>
    <mergeCell ref="G772:H772"/>
    <mergeCell ref="P772:Q772"/>
    <mergeCell ref="B773:C773"/>
    <mergeCell ref="E773:F773"/>
    <mergeCell ref="G773:H773"/>
    <mergeCell ref="P773:Q773"/>
    <mergeCell ref="B774:C774"/>
    <mergeCell ref="E774:F774"/>
    <mergeCell ref="G774:H774"/>
    <mergeCell ref="P774:Q774"/>
    <mergeCell ref="B765:C765"/>
    <mergeCell ref="E765:F765"/>
    <mergeCell ref="G765:H765"/>
    <mergeCell ref="P765:Q765"/>
    <mergeCell ref="B766:C766"/>
    <mergeCell ref="E766:F766"/>
    <mergeCell ref="G766:H766"/>
    <mergeCell ref="P766:Q766"/>
    <mergeCell ref="B767:C767"/>
    <mergeCell ref="E767:F767"/>
    <mergeCell ref="G767:H767"/>
    <mergeCell ref="P767:Q767"/>
    <mergeCell ref="B768:C768"/>
    <mergeCell ref="E768:F768"/>
    <mergeCell ref="G768:H768"/>
    <mergeCell ref="P768:Q768"/>
    <mergeCell ref="B769:C769"/>
    <mergeCell ref="E769:F769"/>
    <mergeCell ref="G769:H769"/>
    <mergeCell ref="P769:Q769"/>
    <mergeCell ref="B760:C760"/>
    <mergeCell ref="E760:F760"/>
    <mergeCell ref="G760:H760"/>
    <mergeCell ref="P760:Q760"/>
    <mergeCell ref="B761:C761"/>
    <mergeCell ref="E761:F761"/>
    <mergeCell ref="G761:H761"/>
    <mergeCell ref="P761:Q761"/>
    <mergeCell ref="B762:C762"/>
    <mergeCell ref="E762:F762"/>
    <mergeCell ref="G762:H762"/>
    <mergeCell ref="P762:Q762"/>
    <mergeCell ref="B763:C763"/>
    <mergeCell ref="E763:F763"/>
    <mergeCell ref="G763:H763"/>
    <mergeCell ref="P763:Q763"/>
    <mergeCell ref="B764:C764"/>
    <mergeCell ref="E764:F764"/>
    <mergeCell ref="G764:H764"/>
    <mergeCell ref="P764:Q764"/>
    <mergeCell ref="B755:C755"/>
    <mergeCell ref="E755:F755"/>
    <mergeCell ref="G755:H755"/>
    <mergeCell ref="P755:Q755"/>
    <mergeCell ref="B756:C756"/>
    <mergeCell ref="E756:F756"/>
    <mergeCell ref="G756:H756"/>
    <mergeCell ref="P756:Q756"/>
    <mergeCell ref="B757:C757"/>
    <mergeCell ref="E757:F757"/>
    <mergeCell ref="G757:H757"/>
    <mergeCell ref="P757:Q757"/>
    <mergeCell ref="B758:C758"/>
    <mergeCell ref="E758:F758"/>
    <mergeCell ref="G758:H758"/>
    <mergeCell ref="P758:Q758"/>
    <mergeCell ref="B759:C759"/>
    <mergeCell ref="E759:F759"/>
    <mergeCell ref="G759:H759"/>
    <mergeCell ref="P759:Q759"/>
    <mergeCell ref="B750:C750"/>
    <mergeCell ref="E750:F750"/>
    <mergeCell ref="G750:H750"/>
    <mergeCell ref="P750:Q750"/>
    <mergeCell ref="B751:C751"/>
    <mergeCell ref="E751:F751"/>
    <mergeCell ref="G751:H751"/>
    <mergeCell ref="P751:Q751"/>
    <mergeCell ref="B752:C752"/>
    <mergeCell ref="E752:F752"/>
    <mergeCell ref="G752:H752"/>
    <mergeCell ref="P752:Q752"/>
    <mergeCell ref="B753:C753"/>
    <mergeCell ref="E753:F753"/>
    <mergeCell ref="G753:H753"/>
    <mergeCell ref="P753:Q753"/>
    <mergeCell ref="B754:C754"/>
    <mergeCell ref="E754:F754"/>
    <mergeCell ref="G754:H754"/>
    <mergeCell ref="P754:Q754"/>
    <mergeCell ref="B745:C745"/>
    <mergeCell ref="E745:F745"/>
    <mergeCell ref="G745:H745"/>
    <mergeCell ref="P745:Q745"/>
    <mergeCell ref="B746:C746"/>
    <mergeCell ref="E746:F746"/>
    <mergeCell ref="G746:H746"/>
    <mergeCell ref="P746:Q746"/>
    <mergeCell ref="B747:C747"/>
    <mergeCell ref="E747:F747"/>
    <mergeCell ref="G747:H747"/>
    <mergeCell ref="P747:Q747"/>
    <mergeCell ref="B748:C748"/>
    <mergeCell ref="E748:F748"/>
    <mergeCell ref="G748:H748"/>
    <mergeCell ref="P748:Q748"/>
    <mergeCell ref="B749:C749"/>
    <mergeCell ref="E749:F749"/>
    <mergeCell ref="G749:H749"/>
    <mergeCell ref="P749:Q749"/>
    <mergeCell ref="B740:C740"/>
    <mergeCell ref="E740:F740"/>
    <mergeCell ref="G740:H740"/>
    <mergeCell ref="P740:Q740"/>
    <mergeCell ref="B741:C741"/>
    <mergeCell ref="E741:F741"/>
    <mergeCell ref="G741:H741"/>
    <mergeCell ref="P741:Q741"/>
    <mergeCell ref="B742:C742"/>
    <mergeCell ref="E742:F742"/>
    <mergeCell ref="G742:H742"/>
    <mergeCell ref="P742:Q742"/>
    <mergeCell ref="B743:C743"/>
    <mergeCell ref="E743:F743"/>
    <mergeCell ref="G743:H743"/>
    <mergeCell ref="P743:Q743"/>
    <mergeCell ref="B744:C744"/>
    <mergeCell ref="E744:F744"/>
    <mergeCell ref="G744:H744"/>
    <mergeCell ref="P744:Q744"/>
    <mergeCell ref="B735:C735"/>
    <mergeCell ref="E735:F735"/>
    <mergeCell ref="G735:H735"/>
    <mergeCell ref="P735:Q735"/>
    <mergeCell ref="B736:C736"/>
    <mergeCell ref="E736:F736"/>
    <mergeCell ref="G736:H736"/>
    <mergeCell ref="P736:Q736"/>
    <mergeCell ref="B737:C737"/>
    <mergeCell ref="E737:F737"/>
    <mergeCell ref="G737:H737"/>
    <mergeCell ref="P737:Q737"/>
    <mergeCell ref="B738:C738"/>
    <mergeCell ref="E738:F738"/>
    <mergeCell ref="G738:H738"/>
    <mergeCell ref="P738:Q738"/>
    <mergeCell ref="B739:C739"/>
    <mergeCell ref="E739:F739"/>
    <mergeCell ref="G739:H739"/>
    <mergeCell ref="P739:Q739"/>
    <mergeCell ref="B730:C730"/>
    <mergeCell ref="E730:F730"/>
    <mergeCell ref="G730:H730"/>
    <mergeCell ref="P730:Q730"/>
    <mergeCell ref="B731:C731"/>
    <mergeCell ref="E731:F731"/>
    <mergeCell ref="G731:H731"/>
    <mergeCell ref="P731:Q731"/>
    <mergeCell ref="B732:C732"/>
    <mergeCell ref="E732:F732"/>
    <mergeCell ref="G732:H732"/>
    <mergeCell ref="P732:Q732"/>
    <mergeCell ref="B733:C733"/>
    <mergeCell ref="E733:F733"/>
    <mergeCell ref="G733:H733"/>
    <mergeCell ref="P733:Q733"/>
    <mergeCell ref="B734:C734"/>
    <mergeCell ref="E734:F734"/>
    <mergeCell ref="G734:H734"/>
    <mergeCell ref="P734:Q734"/>
    <mergeCell ref="B725:C725"/>
    <mergeCell ref="E725:F725"/>
    <mergeCell ref="G725:H725"/>
    <mergeCell ref="P725:Q725"/>
    <mergeCell ref="B726:C726"/>
    <mergeCell ref="E726:F726"/>
    <mergeCell ref="G726:H726"/>
    <mergeCell ref="P726:Q726"/>
    <mergeCell ref="B727:C727"/>
    <mergeCell ref="E727:F727"/>
    <mergeCell ref="G727:H727"/>
    <mergeCell ref="P727:Q727"/>
    <mergeCell ref="B728:C728"/>
    <mergeCell ref="E728:F728"/>
    <mergeCell ref="G728:H728"/>
    <mergeCell ref="P728:Q728"/>
    <mergeCell ref="B729:C729"/>
    <mergeCell ref="E729:F729"/>
    <mergeCell ref="G729:H729"/>
    <mergeCell ref="P729:Q729"/>
    <mergeCell ref="B720:C720"/>
    <mergeCell ref="E720:F720"/>
    <mergeCell ref="G720:H720"/>
    <mergeCell ref="P720:Q720"/>
    <mergeCell ref="B721:C721"/>
    <mergeCell ref="E721:F721"/>
    <mergeCell ref="G721:H721"/>
    <mergeCell ref="P721:Q721"/>
    <mergeCell ref="B722:C722"/>
    <mergeCell ref="E722:F722"/>
    <mergeCell ref="G722:H722"/>
    <mergeCell ref="P722:Q722"/>
    <mergeCell ref="B723:C723"/>
    <mergeCell ref="E723:F723"/>
    <mergeCell ref="G723:H723"/>
    <mergeCell ref="P723:Q723"/>
    <mergeCell ref="B724:C724"/>
    <mergeCell ref="E724:F724"/>
    <mergeCell ref="G724:H724"/>
    <mergeCell ref="P724:Q724"/>
    <mergeCell ref="B715:C715"/>
    <mergeCell ref="E715:F715"/>
    <mergeCell ref="G715:H715"/>
    <mergeCell ref="P715:Q715"/>
    <mergeCell ref="B716:C716"/>
    <mergeCell ref="E716:F716"/>
    <mergeCell ref="G716:H716"/>
    <mergeCell ref="P716:Q716"/>
    <mergeCell ref="B717:C717"/>
    <mergeCell ref="E717:F717"/>
    <mergeCell ref="G717:H717"/>
    <mergeCell ref="P717:Q717"/>
    <mergeCell ref="B718:C718"/>
    <mergeCell ref="E718:F718"/>
    <mergeCell ref="G718:H718"/>
    <mergeCell ref="P718:Q718"/>
    <mergeCell ref="B719:C719"/>
    <mergeCell ref="E719:F719"/>
    <mergeCell ref="G719:H719"/>
    <mergeCell ref="P719:Q719"/>
    <mergeCell ref="B710:C710"/>
    <mergeCell ref="E710:F710"/>
    <mergeCell ref="G710:H710"/>
    <mergeCell ref="P710:Q710"/>
    <mergeCell ref="B711:C711"/>
    <mergeCell ref="E711:F711"/>
    <mergeCell ref="G711:H711"/>
    <mergeCell ref="P711:Q711"/>
    <mergeCell ref="B712:C712"/>
    <mergeCell ref="E712:F712"/>
    <mergeCell ref="G712:H712"/>
    <mergeCell ref="P712:Q712"/>
    <mergeCell ref="B713:C713"/>
    <mergeCell ref="E713:F713"/>
    <mergeCell ref="G713:H713"/>
    <mergeCell ref="P713:Q713"/>
    <mergeCell ref="B714:C714"/>
    <mergeCell ref="E714:F714"/>
    <mergeCell ref="G714:H714"/>
    <mergeCell ref="P714:Q714"/>
    <mergeCell ref="B705:C705"/>
    <mergeCell ref="E705:F705"/>
    <mergeCell ref="G705:H705"/>
    <mergeCell ref="P705:Q705"/>
    <mergeCell ref="B706:C706"/>
    <mergeCell ref="E706:F706"/>
    <mergeCell ref="G706:H706"/>
    <mergeCell ref="P706:Q706"/>
    <mergeCell ref="B707:C707"/>
    <mergeCell ref="E707:F707"/>
    <mergeCell ref="G707:H707"/>
    <mergeCell ref="P707:Q707"/>
    <mergeCell ref="B708:C708"/>
    <mergeCell ref="E708:F708"/>
    <mergeCell ref="G708:H708"/>
    <mergeCell ref="P708:Q708"/>
    <mergeCell ref="B709:C709"/>
    <mergeCell ref="E709:F709"/>
    <mergeCell ref="G709:H709"/>
    <mergeCell ref="P709:Q709"/>
    <mergeCell ref="B700:C700"/>
    <mergeCell ref="E700:F700"/>
    <mergeCell ref="G700:H700"/>
    <mergeCell ref="P700:Q700"/>
    <mergeCell ref="B701:C701"/>
    <mergeCell ref="E701:F701"/>
    <mergeCell ref="G701:H701"/>
    <mergeCell ref="P701:Q701"/>
    <mergeCell ref="B702:C702"/>
    <mergeCell ref="E702:F702"/>
    <mergeCell ref="G702:H702"/>
    <mergeCell ref="P702:Q702"/>
    <mergeCell ref="B703:C703"/>
    <mergeCell ref="E703:F703"/>
    <mergeCell ref="G703:H703"/>
    <mergeCell ref="P703:Q703"/>
    <mergeCell ref="B704:C704"/>
    <mergeCell ref="E704:F704"/>
    <mergeCell ref="G704:H704"/>
    <mergeCell ref="P704:Q704"/>
    <mergeCell ref="B695:C695"/>
    <mergeCell ref="E695:F695"/>
    <mergeCell ref="G695:H695"/>
    <mergeCell ref="P695:Q695"/>
    <mergeCell ref="B696:C696"/>
    <mergeCell ref="E696:F696"/>
    <mergeCell ref="G696:H696"/>
    <mergeCell ref="P696:Q696"/>
    <mergeCell ref="B697:C697"/>
    <mergeCell ref="E697:F697"/>
    <mergeCell ref="G697:H697"/>
    <mergeCell ref="P697:Q697"/>
    <mergeCell ref="B698:C698"/>
    <mergeCell ref="E698:F698"/>
    <mergeCell ref="G698:H698"/>
    <mergeCell ref="P698:Q698"/>
    <mergeCell ref="B699:C699"/>
    <mergeCell ref="E699:F699"/>
    <mergeCell ref="G699:H699"/>
    <mergeCell ref="P699:Q699"/>
    <mergeCell ref="B690:C690"/>
    <mergeCell ref="E690:F690"/>
    <mergeCell ref="G690:H690"/>
    <mergeCell ref="P690:Q690"/>
    <mergeCell ref="B691:C691"/>
    <mergeCell ref="E691:F691"/>
    <mergeCell ref="G691:H691"/>
    <mergeCell ref="P691:Q691"/>
    <mergeCell ref="B692:C692"/>
    <mergeCell ref="E692:F692"/>
    <mergeCell ref="G692:H692"/>
    <mergeCell ref="P692:Q692"/>
    <mergeCell ref="B693:C693"/>
    <mergeCell ref="E693:F693"/>
    <mergeCell ref="G693:H693"/>
    <mergeCell ref="P693:Q693"/>
    <mergeCell ref="B694:C694"/>
    <mergeCell ref="E694:F694"/>
    <mergeCell ref="G694:H694"/>
    <mergeCell ref="P694:Q694"/>
    <mergeCell ref="B685:C685"/>
    <mergeCell ref="E685:F685"/>
    <mergeCell ref="G685:H685"/>
    <mergeCell ref="P685:Q685"/>
    <mergeCell ref="B686:C686"/>
    <mergeCell ref="E686:F686"/>
    <mergeCell ref="G686:H686"/>
    <mergeCell ref="P686:Q686"/>
    <mergeCell ref="B687:C687"/>
    <mergeCell ref="E687:F687"/>
    <mergeCell ref="G687:H687"/>
    <mergeCell ref="P687:Q687"/>
    <mergeCell ref="B688:C688"/>
    <mergeCell ref="E688:F688"/>
    <mergeCell ref="G688:H688"/>
    <mergeCell ref="P688:Q688"/>
    <mergeCell ref="B689:C689"/>
    <mergeCell ref="E689:F689"/>
    <mergeCell ref="G689:H689"/>
    <mergeCell ref="P689:Q689"/>
    <mergeCell ref="B680:C680"/>
    <mergeCell ref="E680:F680"/>
    <mergeCell ref="G680:H680"/>
    <mergeCell ref="P680:Q680"/>
    <mergeCell ref="B681:C681"/>
    <mergeCell ref="E681:F681"/>
    <mergeCell ref="G681:H681"/>
    <mergeCell ref="P681:Q681"/>
    <mergeCell ref="B682:C682"/>
    <mergeCell ref="E682:F682"/>
    <mergeCell ref="G682:H682"/>
    <mergeCell ref="P682:Q682"/>
    <mergeCell ref="B683:C683"/>
    <mergeCell ref="E683:F683"/>
    <mergeCell ref="G683:H683"/>
    <mergeCell ref="P683:Q683"/>
    <mergeCell ref="B684:C684"/>
    <mergeCell ref="E684:F684"/>
    <mergeCell ref="G684:H684"/>
    <mergeCell ref="P684:Q684"/>
    <mergeCell ref="B675:C675"/>
    <mergeCell ref="E675:F675"/>
    <mergeCell ref="G675:H675"/>
    <mergeCell ref="P675:Q675"/>
    <mergeCell ref="B676:C676"/>
    <mergeCell ref="E676:F676"/>
    <mergeCell ref="G676:H676"/>
    <mergeCell ref="P676:Q676"/>
    <mergeCell ref="B677:C677"/>
    <mergeCell ref="E677:F677"/>
    <mergeCell ref="G677:H677"/>
    <mergeCell ref="P677:Q677"/>
    <mergeCell ref="B678:C678"/>
    <mergeCell ref="E678:F678"/>
    <mergeCell ref="G678:H678"/>
    <mergeCell ref="P678:Q678"/>
    <mergeCell ref="B679:C679"/>
    <mergeCell ref="E679:F679"/>
    <mergeCell ref="G679:H679"/>
    <mergeCell ref="P679:Q679"/>
    <mergeCell ref="B670:C670"/>
    <mergeCell ref="E670:F670"/>
    <mergeCell ref="G670:H670"/>
    <mergeCell ref="P670:Q670"/>
    <mergeCell ref="B671:C671"/>
    <mergeCell ref="E671:F671"/>
    <mergeCell ref="G671:H671"/>
    <mergeCell ref="P671:Q671"/>
    <mergeCell ref="B672:C672"/>
    <mergeCell ref="E672:F672"/>
    <mergeCell ref="G672:H672"/>
    <mergeCell ref="P672:Q672"/>
    <mergeCell ref="B673:C673"/>
    <mergeCell ref="E673:F673"/>
    <mergeCell ref="G673:H673"/>
    <mergeCell ref="P673:Q673"/>
    <mergeCell ref="B674:C674"/>
    <mergeCell ref="E674:F674"/>
    <mergeCell ref="G674:H674"/>
    <mergeCell ref="P674:Q674"/>
    <mergeCell ref="B665:C665"/>
    <mergeCell ref="E665:F665"/>
    <mergeCell ref="G665:H665"/>
    <mergeCell ref="P665:Q665"/>
    <mergeCell ref="B666:C666"/>
    <mergeCell ref="E666:F666"/>
    <mergeCell ref="G666:H666"/>
    <mergeCell ref="P666:Q666"/>
    <mergeCell ref="B667:C667"/>
    <mergeCell ref="E667:F667"/>
    <mergeCell ref="G667:H667"/>
    <mergeCell ref="P667:Q667"/>
    <mergeCell ref="B668:C668"/>
    <mergeCell ref="E668:F668"/>
    <mergeCell ref="G668:H668"/>
    <mergeCell ref="P668:Q668"/>
    <mergeCell ref="B669:C669"/>
    <mergeCell ref="E669:F669"/>
    <mergeCell ref="G669:H669"/>
    <mergeCell ref="P669:Q669"/>
    <mergeCell ref="B660:C660"/>
    <mergeCell ref="E660:F660"/>
    <mergeCell ref="G660:H660"/>
    <mergeCell ref="P660:Q660"/>
    <mergeCell ref="B661:C661"/>
    <mergeCell ref="E661:F661"/>
    <mergeCell ref="G661:H661"/>
    <mergeCell ref="P661:Q661"/>
    <mergeCell ref="B662:C662"/>
    <mergeCell ref="E662:F662"/>
    <mergeCell ref="G662:H662"/>
    <mergeCell ref="P662:Q662"/>
    <mergeCell ref="B663:C663"/>
    <mergeCell ref="E663:F663"/>
    <mergeCell ref="G663:H663"/>
    <mergeCell ref="P663:Q663"/>
    <mergeCell ref="B664:C664"/>
    <mergeCell ref="E664:F664"/>
    <mergeCell ref="G664:H664"/>
    <mergeCell ref="P664:Q664"/>
    <mergeCell ref="B655:C655"/>
    <mergeCell ref="E655:F655"/>
    <mergeCell ref="G655:H655"/>
    <mergeCell ref="P655:Q655"/>
    <mergeCell ref="B656:C656"/>
    <mergeCell ref="E656:F656"/>
    <mergeCell ref="G656:H656"/>
    <mergeCell ref="P656:Q656"/>
    <mergeCell ref="B657:C657"/>
    <mergeCell ref="E657:F657"/>
    <mergeCell ref="G657:H657"/>
    <mergeCell ref="P657:Q657"/>
    <mergeCell ref="B658:C658"/>
    <mergeCell ref="E658:F658"/>
    <mergeCell ref="G658:H658"/>
    <mergeCell ref="P658:Q658"/>
    <mergeCell ref="B659:C659"/>
    <mergeCell ref="E659:F659"/>
    <mergeCell ref="G659:H659"/>
    <mergeCell ref="P659:Q659"/>
    <mergeCell ref="B650:C650"/>
    <mergeCell ref="E650:F650"/>
    <mergeCell ref="G650:H650"/>
    <mergeCell ref="P650:Q650"/>
    <mergeCell ref="B651:C651"/>
    <mergeCell ref="E651:F651"/>
    <mergeCell ref="G651:H651"/>
    <mergeCell ref="P651:Q651"/>
    <mergeCell ref="B652:C652"/>
    <mergeCell ref="E652:F652"/>
    <mergeCell ref="G652:H652"/>
    <mergeCell ref="P652:Q652"/>
    <mergeCell ref="B653:C653"/>
    <mergeCell ref="E653:F653"/>
    <mergeCell ref="G653:H653"/>
    <mergeCell ref="P653:Q653"/>
    <mergeCell ref="B654:C654"/>
    <mergeCell ref="E654:F654"/>
    <mergeCell ref="G654:H654"/>
    <mergeCell ref="P654:Q654"/>
    <mergeCell ref="B645:C645"/>
    <mergeCell ref="E645:F645"/>
    <mergeCell ref="G645:H645"/>
    <mergeCell ref="P645:Q645"/>
    <mergeCell ref="B646:C646"/>
    <mergeCell ref="E646:F646"/>
    <mergeCell ref="G646:H646"/>
    <mergeCell ref="P646:Q646"/>
    <mergeCell ref="B647:C647"/>
    <mergeCell ref="E647:F647"/>
    <mergeCell ref="G647:H647"/>
    <mergeCell ref="P647:Q647"/>
    <mergeCell ref="B648:C648"/>
    <mergeCell ref="E648:F648"/>
    <mergeCell ref="G648:H648"/>
    <mergeCell ref="P648:Q648"/>
    <mergeCell ref="B649:C649"/>
    <mergeCell ref="E649:F649"/>
    <mergeCell ref="G649:H649"/>
    <mergeCell ref="P649:Q649"/>
    <mergeCell ref="B640:C640"/>
    <mergeCell ref="E640:F640"/>
    <mergeCell ref="G640:H640"/>
    <mergeCell ref="P640:Q640"/>
    <mergeCell ref="B641:C641"/>
    <mergeCell ref="E641:F641"/>
    <mergeCell ref="G641:H641"/>
    <mergeCell ref="P641:Q641"/>
    <mergeCell ref="B642:C642"/>
    <mergeCell ref="E642:F642"/>
    <mergeCell ref="G642:H642"/>
    <mergeCell ref="P642:Q642"/>
    <mergeCell ref="B643:C643"/>
    <mergeCell ref="E643:F643"/>
    <mergeCell ref="G643:H643"/>
    <mergeCell ref="P643:Q643"/>
    <mergeCell ref="B644:C644"/>
    <mergeCell ref="E644:F644"/>
    <mergeCell ref="G644:H644"/>
    <mergeCell ref="P644:Q644"/>
    <mergeCell ref="B635:C635"/>
    <mergeCell ref="E635:F635"/>
    <mergeCell ref="G635:H635"/>
    <mergeCell ref="P635:Q635"/>
    <mergeCell ref="B636:C636"/>
    <mergeCell ref="E636:F636"/>
    <mergeCell ref="G636:H636"/>
    <mergeCell ref="P636:Q636"/>
    <mergeCell ref="B637:C637"/>
    <mergeCell ref="E637:F637"/>
    <mergeCell ref="G637:H637"/>
    <mergeCell ref="P637:Q637"/>
    <mergeCell ref="B638:C638"/>
    <mergeCell ref="E638:F638"/>
    <mergeCell ref="G638:H638"/>
    <mergeCell ref="P638:Q638"/>
    <mergeCell ref="B639:C639"/>
    <mergeCell ref="E639:F639"/>
    <mergeCell ref="G639:H639"/>
    <mergeCell ref="P639:Q639"/>
    <mergeCell ref="B630:C630"/>
    <mergeCell ref="E630:F630"/>
    <mergeCell ref="G630:H630"/>
    <mergeCell ref="P630:Q630"/>
    <mergeCell ref="B631:C631"/>
    <mergeCell ref="E631:F631"/>
    <mergeCell ref="G631:H631"/>
    <mergeCell ref="P631:Q631"/>
    <mergeCell ref="B632:C632"/>
    <mergeCell ref="E632:F632"/>
    <mergeCell ref="G632:H632"/>
    <mergeCell ref="P632:Q632"/>
    <mergeCell ref="B633:C633"/>
    <mergeCell ref="E633:F633"/>
    <mergeCell ref="G633:H633"/>
    <mergeCell ref="P633:Q633"/>
    <mergeCell ref="B634:C634"/>
    <mergeCell ref="E634:F634"/>
    <mergeCell ref="G634:H634"/>
    <mergeCell ref="P634:Q634"/>
    <mergeCell ref="B625:C625"/>
    <mergeCell ref="E625:F625"/>
    <mergeCell ref="G625:H625"/>
    <mergeCell ref="P625:Q625"/>
    <mergeCell ref="B626:C626"/>
    <mergeCell ref="E626:F626"/>
    <mergeCell ref="G626:H626"/>
    <mergeCell ref="P626:Q626"/>
    <mergeCell ref="B627:C627"/>
    <mergeCell ref="E627:F627"/>
    <mergeCell ref="G627:H627"/>
    <mergeCell ref="P627:Q627"/>
    <mergeCell ref="B628:C628"/>
    <mergeCell ref="E628:F628"/>
    <mergeCell ref="G628:H628"/>
    <mergeCell ref="P628:Q628"/>
    <mergeCell ref="B629:C629"/>
    <mergeCell ref="E629:F629"/>
    <mergeCell ref="G629:H629"/>
    <mergeCell ref="P629:Q629"/>
    <mergeCell ref="B620:C620"/>
    <mergeCell ref="E620:F620"/>
    <mergeCell ref="G620:H620"/>
    <mergeCell ref="P620:Q620"/>
    <mergeCell ref="B621:C621"/>
    <mergeCell ref="E621:F621"/>
    <mergeCell ref="G621:H621"/>
    <mergeCell ref="P621:Q621"/>
    <mergeCell ref="B622:C622"/>
    <mergeCell ref="E622:F622"/>
    <mergeCell ref="G622:H622"/>
    <mergeCell ref="P622:Q622"/>
    <mergeCell ref="B623:C623"/>
    <mergeCell ref="E623:F623"/>
    <mergeCell ref="G623:H623"/>
    <mergeCell ref="P623:Q623"/>
    <mergeCell ref="B624:C624"/>
    <mergeCell ref="E624:F624"/>
    <mergeCell ref="G624:H624"/>
    <mergeCell ref="P624:Q624"/>
    <mergeCell ref="B615:C615"/>
    <mergeCell ref="E615:F615"/>
    <mergeCell ref="G615:H615"/>
    <mergeCell ref="P615:Q615"/>
    <mergeCell ref="B616:C616"/>
    <mergeCell ref="E616:F616"/>
    <mergeCell ref="G616:H616"/>
    <mergeCell ref="P616:Q616"/>
    <mergeCell ref="B617:C617"/>
    <mergeCell ref="E617:F617"/>
    <mergeCell ref="G617:H617"/>
    <mergeCell ref="P617:Q617"/>
    <mergeCell ref="B618:C618"/>
    <mergeCell ref="E618:F618"/>
    <mergeCell ref="G618:H618"/>
    <mergeCell ref="P618:Q618"/>
    <mergeCell ref="B619:C619"/>
    <mergeCell ref="E619:F619"/>
    <mergeCell ref="G619:H619"/>
    <mergeCell ref="P619:Q619"/>
    <mergeCell ref="B610:C610"/>
    <mergeCell ref="E610:F610"/>
    <mergeCell ref="G610:H610"/>
    <mergeCell ref="P610:Q610"/>
    <mergeCell ref="B611:C611"/>
    <mergeCell ref="E611:F611"/>
    <mergeCell ref="G611:H611"/>
    <mergeCell ref="P611:Q611"/>
    <mergeCell ref="B612:C612"/>
    <mergeCell ref="E612:F612"/>
    <mergeCell ref="G612:H612"/>
    <mergeCell ref="P612:Q612"/>
    <mergeCell ref="B613:C613"/>
    <mergeCell ref="E613:F613"/>
    <mergeCell ref="G613:H613"/>
    <mergeCell ref="P613:Q613"/>
    <mergeCell ref="B614:C614"/>
    <mergeCell ref="E614:F614"/>
    <mergeCell ref="G614:H614"/>
    <mergeCell ref="P614:Q614"/>
    <mergeCell ref="B605:C605"/>
    <mergeCell ref="E605:F605"/>
    <mergeCell ref="G605:H605"/>
    <mergeCell ref="P605:Q605"/>
    <mergeCell ref="B606:C606"/>
    <mergeCell ref="E606:F606"/>
    <mergeCell ref="G606:H606"/>
    <mergeCell ref="P606:Q606"/>
    <mergeCell ref="B607:C607"/>
    <mergeCell ref="E607:F607"/>
    <mergeCell ref="G607:H607"/>
    <mergeCell ref="P607:Q607"/>
    <mergeCell ref="B608:C608"/>
    <mergeCell ref="E608:F608"/>
    <mergeCell ref="G608:H608"/>
    <mergeCell ref="P608:Q608"/>
    <mergeCell ref="B609:C609"/>
    <mergeCell ref="E609:F609"/>
    <mergeCell ref="G609:H609"/>
    <mergeCell ref="P609:Q609"/>
    <mergeCell ref="B600:C600"/>
    <mergeCell ref="E600:F600"/>
    <mergeCell ref="G600:H600"/>
    <mergeCell ref="P600:Q600"/>
    <mergeCell ref="B601:C601"/>
    <mergeCell ref="E601:F601"/>
    <mergeCell ref="G601:H601"/>
    <mergeCell ref="P601:Q601"/>
    <mergeCell ref="B602:C602"/>
    <mergeCell ref="E602:F602"/>
    <mergeCell ref="G602:H602"/>
    <mergeCell ref="P602:Q602"/>
    <mergeCell ref="B603:C603"/>
    <mergeCell ref="E603:F603"/>
    <mergeCell ref="G603:H603"/>
    <mergeCell ref="P603:Q603"/>
    <mergeCell ref="B604:C604"/>
    <mergeCell ref="E604:F604"/>
    <mergeCell ref="G604:H604"/>
    <mergeCell ref="P604:Q604"/>
    <mergeCell ref="B595:C595"/>
    <mergeCell ref="E595:F595"/>
    <mergeCell ref="G595:H595"/>
    <mergeCell ref="P595:Q595"/>
    <mergeCell ref="B596:C596"/>
    <mergeCell ref="E596:F596"/>
    <mergeCell ref="G596:H596"/>
    <mergeCell ref="P596:Q596"/>
    <mergeCell ref="B597:C597"/>
    <mergeCell ref="E597:F597"/>
    <mergeCell ref="G597:H597"/>
    <mergeCell ref="P597:Q597"/>
    <mergeCell ref="B598:C598"/>
    <mergeCell ref="E598:F598"/>
    <mergeCell ref="G598:H598"/>
    <mergeCell ref="P598:Q598"/>
    <mergeCell ref="B599:C599"/>
    <mergeCell ref="E599:F599"/>
    <mergeCell ref="G599:H599"/>
    <mergeCell ref="P599:Q599"/>
    <mergeCell ref="B590:C590"/>
    <mergeCell ref="E590:F590"/>
    <mergeCell ref="G590:H590"/>
    <mergeCell ref="P590:Q590"/>
    <mergeCell ref="B591:C591"/>
    <mergeCell ref="E591:F591"/>
    <mergeCell ref="G591:H591"/>
    <mergeCell ref="P591:Q591"/>
    <mergeCell ref="B592:C592"/>
    <mergeCell ref="E592:F592"/>
    <mergeCell ref="G592:H592"/>
    <mergeCell ref="P592:Q592"/>
    <mergeCell ref="B593:C593"/>
    <mergeCell ref="E593:F593"/>
    <mergeCell ref="G593:H593"/>
    <mergeCell ref="P593:Q593"/>
    <mergeCell ref="B594:C594"/>
    <mergeCell ref="E594:F594"/>
    <mergeCell ref="G594:H594"/>
    <mergeCell ref="P594:Q594"/>
    <mergeCell ref="B585:C585"/>
    <mergeCell ref="E585:F585"/>
    <mergeCell ref="G585:H585"/>
    <mergeCell ref="P585:Q585"/>
    <mergeCell ref="B586:C586"/>
    <mergeCell ref="E586:F586"/>
    <mergeCell ref="G586:H586"/>
    <mergeCell ref="P586:Q586"/>
    <mergeCell ref="B587:C587"/>
    <mergeCell ref="E587:F587"/>
    <mergeCell ref="G587:H587"/>
    <mergeCell ref="P587:Q587"/>
    <mergeCell ref="B588:C588"/>
    <mergeCell ref="E588:F588"/>
    <mergeCell ref="G588:H588"/>
    <mergeCell ref="P588:Q588"/>
    <mergeCell ref="B589:C589"/>
    <mergeCell ref="E589:F589"/>
    <mergeCell ref="G589:H589"/>
    <mergeCell ref="P589:Q589"/>
    <mergeCell ref="B580:C580"/>
    <mergeCell ref="E580:F580"/>
    <mergeCell ref="G580:H580"/>
    <mergeCell ref="P580:Q580"/>
    <mergeCell ref="B581:C581"/>
    <mergeCell ref="E581:F581"/>
    <mergeCell ref="G581:H581"/>
    <mergeCell ref="P581:Q581"/>
    <mergeCell ref="B582:C582"/>
    <mergeCell ref="E582:F582"/>
    <mergeCell ref="G582:H582"/>
    <mergeCell ref="P582:Q582"/>
    <mergeCell ref="B583:C583"/>
    <mergeCell ref="E583:F583"/>
    <mergeCell ref="G583:H583"/>
    <mergeCell ref="P583:Q583"/>
    <mergeCell ref="B584:C584"/>
    <mergeCell ref="E584:F584"/>
    <mergeCell ref="G584:H584"/>
    <mergeCell ref="P584:Q584"/>
    <mergeCell ref="B575:C575"/>
    <mergeCell ref="E575:F575"/>
    <mergeCell ref="G575:H575"/>
    <mergeCell ref="P575:Q575"/>
    <mergeCell ref="B576:C576"/>
    <mergeCell ref="E576:F576"/>
    <mergeCell ref="G576:H576"/>
    <mergeCell ref="P576:Q576"/>
    <mergeCell ref="B577:C577"/>
    <mergeCell ref="E577:F577"/>
    <mergeCell ref="G577:H577"/>
    <mergeCell ref="P577:Q577"/>
    <mergeCell ref="B578:C578"/>
    <mergeCell ref="E578:F578"/>
    <mergeCell ref="G578:H578"/>
    <mergeCell ref="P578:Q578"/>
    <mergeCell ref="B579:C579"/>
    <mergeCell ref="E579:F579"/>
    <mergeCell ref="G579:H579"/>
    <mergeCell ref="P579:Q579"/>
    <mergeCell ref="B570:C570"/>
    <mergeCell ref="E570:F570"/>
    <mergeCell ref="G570:H570"/>
    <mergeCell ref="P570:Q570"/>
    <mergeCell ref="B571:C571"/>
    <mergeCell ref="E571:F571"/>
    <mergeCell ref="G571:H571"/>
    <mergeCell ref="P571:Q571"/>
    <mergeCell ref="B572:C572"/>
    <mergeCell ref="E572:F572"/>
    <mergeCell ref="G572:H572"/>
    <mergeCell ref="P572:Q572"/>
    <mergeCell ref="B573:C573"/>
    <mergeCell ref="E573:F573"/>
    <mergeCell ref="G573:H573"/>
    <mergeCell ref="P573:Q573"/>
    <mergeCell ref="B574:C574"/>
    <mergeCell ref="E574:F574"/>
    <mergeCell ref="G574:H574"/>
    <mergeCell ref="P574:Q574"/>
    <mergeCell ref="B565:C565"/>
    <mergeCell ref="E565:F565"/>
    <mergeCell ref="G565:H565"/>
    <mergeCell ref="P565:Q565"/>
    <mergeCell ref="B566:C566"/>
    <mergeCell ref="E566:F566"/>
    <mergeCell ref="G566:H566"/>
    <mergeCell ref="P566:Q566"/>
    <mergeCell ref="B567:C567"/>
    <mergeCell ref="E567:F567"/>
    <mergeCell ref="G567:H567"/>
    <mergeCell ref="P567:Q567"/>
    <mergeCell ref="B568:C568"/>
    <mergeCell ref="E568:F568"/>
    <mergeCell ref="G568:H568"/>
    <mergeCell ref="P568:Q568"/>
    <mergeCell ref="B569:C569"/>
    <mergeCell ref="E569:F569"/>
    <mergeCell ref="G569:H569"/>
    <mergeCell ref="P569:Q569"/>
    <mergeCell ref="B560:C560"/>
    <mergeCell ref="E560:F560"/>
    <mergeCell ref="G560:H560"/>
    <mergeCell ref="P560:Q560"/>
    <mergeCell ref="B561:C561"/>
    <mergeCell ref="E561:F561"/>
    <mergeCell ref="G561:H561"/>
    <mergeCell ref="P561:Q561"/>
    <mergeCell ref="B562:C562"/>
    <mergeCell ref="E562:F562"/>
    <mergeCell ref="G562:H562"/>
    <mergeCell ref="P562:Q562"/>
    <mergeCell ref="B563:C563"/>
    <mergeCell ref="E563:F563"/>
    <mergeCell ref="G563:H563"/>
    <mergeCell ref="P563:Q563"/>
    <mergeCell ref="B564:C564"/>
    <mergeCell ref="E564:F564"/>
    <mergeCell ref="G564:H564"/>
    <mergeCell ref="P564:Q564"/>
    <mergeCell ref="B555:C555"/>
    <mergeCell ref="E555:F555"/>
    <mergeCell ref="G555:H555"/>
    <mergeCell ref="P555:Q555"/>
    <mergeCell ref="B556:C556"/>
    <mergeCell ref="E556:F556"/>
    <mergeCell ref="G556:H556"/>
    <mergeCell ref="P556:Q556"/>
    <mergeCell ref="B557:C557"/>
    <mergeCell ref="E557:F557"/>
    <mergeCell ref="G557:H557"/>
    <mergeCell ref="P557:Q557"/>
    <mergeCell ref="B558:C558"/>
    <mergeCell ref="E558:F558"/>
    <mergeCell ref="G558:H558"/>
    <mergeCell ref="P558:Q558"/>
    <mergeCell ref="B559:C559"/>
    <mergeCell ref="E559:F559"/>
    <mergeCell ref="G559:H559"/>
    <mergeCell ref="P559:Q559"/>
    <mergeCell ref="B550:C550"/>
    <mergeCell ref="E550:F550"/>
    <mergeCell ref="G550:H550"/>
    <mergeCell ref="P550:Q550"/>
    <mergeCell ref="B551:C551"/>
    <mergeCell ref="E551:F551"/>
    <mergeCell ref="G551:H551"/>
    <mergeCell ref="P551:Q551"/>
    <mergeCell ref="B552:C552"/>
    <mergeCell ref="E552:F552"/>
    <mergeCell ref="G552:H552"/>
    <mergeCell ref="P552:Q552"/>
    <mergeCell ref="B553:C553"/>
    <mergeCell ref="E553:F553"/>
    <mergeCell ref="G553:H553"/>
    <mergeCell ref="P553:Q553"/>
    <mergeCell ref="B554:C554"/>
    <mergeCell ref="E554:F554"/>
    <mergeCell ref="G554:H554"/>
    <mergeCell ref="P554:Q554"/>
    <mergeCell ref="B545:C545"/>
    <mergeCell ref="E545:F545"/>
    <mergeCell ref="G545:H545"/>
    <mergeCell ref="P545:Q545"/>
    <mergeCell ref="B546:C546"/>
    <mergeCell ref="E546:F546"/>
    <mergeCell ref="G546:H546"/>
    <mergeCell ref="P546:Q546"/>
    <mergeCell ref="B547:C547"/>
    <mergeCell ref="E547:F547"/>
    <mergeCell ref="G547:H547"/>
    <mergeCell ref="P547:Q547"/>
    <mergeCell ref="B548:C548"/>
    <mergeCell ref="E548:F548"/>
    <mergeCell ref="G548:H548"/>
    <mergeCell ref="P548:Q548"/>
    <mergeCell ref="B549:C549"/>
    <mergeCell ref="E549:F549"/>
    <mergeCell ref="G549:H549"/>
    <mergeCell ref="P549:Q549"/>
    <mergeCell ref="B540:C540"/>
    <mergeCell ref="E540:F540"/>
    <mergeCell ref="G540:H540"/>
    <mergeCell ref="P540:Q540"/>
    <mergeCell ref="B541:C541"/>
    <mergeCell ref="E541:F541"/>
    <mergeCell ref="G541:H541"/>
    <mergeCell ref="P541:Q541"/>
    <mergeCell ref="B542:C542"/>
    <mergeCell ref="E542:F542"/>
    <mergeCell ref="G542:H542"/>
    <mergeCell ref="P542:Q542"/>
    <mergeCell ref="B543:C543"/>
    <mergeCell ref="E543:F543"/>
    <mergeCell ref="G543:H543"/>
    <mergeCell ref="P543:Q543"/>
    <mergeCell ref="B544:C544"/>
    <mergeCell ref="E544:F544"/>
    <mergeCell ref="G544:H544"/>
    <mergeCell ref="P544:Q544"/>
    <mergeCell ref="B535:C535"/>
    <mergeCell ref="E535:F535"/>
    <mergeCell ref="G535:H535"/>
    <mergeCell ref="P535:Q535"/>
    <mergeCell ref="B536:C536"/>
    <mergeCell ref="E536:F536"/>
    <mergeCell ref="G536:H536"/>
    <mergeCell ref="P536:Q536"/>
    <mergeCell ref="B537:C537"/>
    <mergeCell ref="E537:F537"/>
    <mergeCell ref="G537:H537"/>
    <mergeCell ref="P537:Q537"/>
    <mergeCell ref="B538:C538"/>
    <mergeCell ref="E538:F538"/>
    <mergeCell ref="G538:H538"/>
    <mergeCell ref="P538:Q538"/>
    <mergeCell ref="B539:C539"/>
    <mergeCell ref="E539:F539"/>
    <mergeCell ref="G539:H539"/>
    <mergeCell ref="P539:Q539"/>
    <mergeCell ref="B530:C530"/>
    <mergeCell ref="E530:F530"/>
    <mergeCell ref="G530:H530"/>
    <mergeCell ref="P530:Q530"/>
    <mergeCell ref="B531:C531"/>
    <mergeCell ref="E531:F531"/>
    <mergeCell ref="G531:H531"/>
    <mergeCell ref="P531:Q531"/>
    <mergeCell ref="B532:C532"/>
    <mergeCell ref="E532:F532"/>
    <mergeCell ref="G532:H532"/>
    <mergeCell ref="P532:Q532"/>
    <mergeCell ref="B533:C533"/>
    <mergeCell ref="E533:F533"/>
    <mergeCell ref="G533:H533"/>
    <mergeCell ref="P533:Q533"/>
    <mergeCell ref="B534:C534"/>
    <mergeCell ref="E534:F534"/>
    <mergeCell ref="G534:H534"/>
    <mergeCell ref="P534:Q534"/>
    <mergeCell ref="B525:C525"/>
    <mergeCell ref="E525:F525"/>
    <mergeCell ref="G525:H525"/>
    <mergeCell ref="P525:Q525"/>
    <mergeCell ref="B526:C526"/>
    <mergeCell ref="E526:F526"/>
    <mergeCell ref="G526:H526"/>
    <mergeCell ref="P526:Q526"/>
    <mergeCell ref="B527:C527"/>
    <mergeCell ref="E527:F527"/>
    <mergeCell ref="G527:H527"/>
    <mergeCell ref="P527:Q527"/>
    <mergeCell ref="B528:C528"/>
    <mergeCell ref="E528:F528"/>
    <mergeCell ref="G528:H528"/>
    <mergeCell ref="P528:Q528"/>
    <mergeCell ref="B529:C529"/>
    <mergeCell ref="E529:F529"/>
    <mergeCell ref="G529:H529"/>
    <mergeCell ref="P529:Q529"/>
    <mergeCell ref="B520:C520"/>
    <mergeCell ref="E520:F520"/>
    <mergeCell ref="G520:H520"/>
    <mergeCell ref="P520:Q520"/>
    <mergeCell ref="B521:C521"/>
    <mergeCell ref="E521:F521"/>
    <mergeCell ref="G521:H521"/>
    <mergeCell ref="P521:Q521"/>
    <mergeCell ref="B522:C522"/>
    <mergeCell ref="E522:F522"/>
    <mergeCell ref="G522:H522"/>
    <mergeCell ref="P522:Q522"/>
    <mergeCell ref="B523:C523"/>
    <mergeCell ref="E523:F523"/>
    <mergeCell ref="G523:H523"/>
    <mergeCell ref="P523:Q523"/>
    <mergeCell ref="B524:C524"/>
    <mergeCell ref="E524:F524"/>
    <mergeCell ref="G524:H524"/>
    <mergeCell ref="P524:Q524"/>
    <mergeCell ref="B515:C515"/>
    <mergeCell ref="E515:F515"/>
    <mergeCell ref="G515:H515"/>
    <mergeCell ref="P515:Q515"/>
    <mergeCell ref="B516:C516"/>
    <mergeCell ref="E516:F516"/>
    <mergeCell ref="G516:H516"/>
    <mergeCell ref="P516:Q516"/>
    <mergeCell ref="B517:C517"/>
    <mergeCell ref="E517:F517"/>
    <mergeCell ref="G517:H517"/>
    <mergeCell ref="P517:Q517"/>
    <mergeCell ref="B518:C518"/>
    <mergeCell ref="E518:F518"/>
    <mergeCell ref="G518:H518"/>
    <mergeCell ref="P518:Q518"/>
    <mergeCell ref="B519:C519"/>
    <mergeCell ref="E519:F519"/>
    <mergeCell ref="G519:H519"/>
    <mergeCell ref="P519:Q519"/>
    <mergeCell ref="B510:C510"/>
    <mergeCell ref="E510:F510"/>
    <mergeCell ref="G510:H510"/>
    <mergeCell ref="P510:Q510"/>
    <mergeCell ref="B511:C511"/>
    <mergeCell ref="E511:F511"/>
    <mergeCell ref="G511:H511"/>
    <mergeCell ref="P511:Q511"/>
    <mergeCell ref="B512:C512"/>
    <mergeCell ref="E512:F512"/>
    <mergeCell ref="G512:H512"/>
    <mergeCell ref="P512:Q512"/>
    <mergeCell ref="B513:C513"/>
    <mergeCell ref="E513:F513"/>
    <mergeCell ref="G513:H513"/>
    <mergeCell ref="P513:Q513"/>
    <mergeCell ref="B514:C514"/>
    <mergeCell ref="E514:F514"/>
    <mergeCell ref="G514:H514"/>
    <mergeCell ref="P514:Q514"/>
    <mergeCell ref="B505:C505"/>
    <mergeCell ref="E505:F505"/>
    <mergeCell ref="G505:H505"/>
    <mergeCell ref="P505:Q505"/>
    <mergeCell ref="B506:C506"/>
    <mergeCell ref="E506:F506"/>
    <mergeCell ref="G506:H506"/>
    <mergeCell ref="P506:Q506"/>
    <mergeCell ref="B507:C507"/>
    <mergeCell ref="E507:F507"/>
    <mergeCell ref="G507:H507"/>
    <mergeCell ref="P507:Q507"/>
    <mergeCell ref="B508:C508"/>
    <mergeCell ref="E508:F508"/>
    <mergeCell ref="G508:H508"/>
    <mergeCell ref="P508:Q508"/>
    <mergeCell ref="B509:C509"/>
    <mergeCell ref="E509:F509"/>
    <mergeCell ref="G509:H509"/>
    <mergeCell ref="P509:Q509"/>
    <mergeCell ref="B500:C500"/>
    <mergeCell ref="E500:F500"/>
    <mergeCell ref="G500:H500"/>
    <mergeCell ref="P500:Q500"/>
    <mergeCell ref="B501:C501"/>
    <mergeCell ref="E501:F501"/>
    <mergeCell ref="G501:H501"/>
    <mergeCell ref="P501:Q501"/>
    <mergeCell ref="B502:C502"/>
    <mergeCell ref="E502:F502"/>
    <mergeCell ref="G502:H502"/>
    <mergeCell ref="P502:Q502"/>
    <mergeCell ref="B503:C503"/>
    <mergeCell ref="E503:F503"/>
    <mergeCell ref="G503:H503"/>
    <mergeCell ref="P503:Q503"/>
    <mergeCell ref="B504:C504"/>
    <mergeCell ref="E504:F504"/>
    <mergeCell ref="G504:H504"/>
    <mergeCell ref="P504:Q504"/>
    <mergeCell ref="B495:C495"/>
    <mergeCell ref="E495:F495"/>
    <mergeCell ref="G495:H495"/>
    <mergeCell ref="P495:Q495"/>
    <mergeCell ref="B496:C496"/>
    <mergeCell ref="E496:F496"/>
    <mergeCell ref="G496:H496"/>
    <mergeCell ref="P496:Q496"/>
    <mergeCell ref="B497:C497"/>
    <mergeCell ref="E497:F497"/>
    <mergeCell ref="G497:H497"/>
    <mergeCell ref="P497:Q497"/>
    <mergeCell ref="B498:C498"/>
    <mergeCell ref="E498:F498"/>
    <mergeCell ref="G498:H498"/>
    <mergeCell ref="P498:Q498"/>
    <mergeCell ref="B499:C499"/>
    <mergeCell ref="E499:F499"/>
    <mergeCell ref="G499:H499"/>
    <mergeCell ref="P499:Q499"/>
    <mergeCell ref="B490:C490"/>
    <mergeCell ref="E490:F490"/>
    <mergeCell ref="G490:H490"/>
    <mergeCell ref="P490:Q490"/>
    <mergeCell ref="B491:C491"/>
    <mergeCell ref="E491:F491"/>
    <mergeCell ref="G491:H491"/>
    <mergeCell ref="P491:Q491"/>
    <mergeCell ref="B492:C492"/>
    <mergeCell ref="E492:F492"/>
    <mergeCell ref="G492:H492"/>
    <mergeCell ref="P492:Q492"/>
    <mergeCell ref="B493:C493"/>
    <mergeCell ref="E493:F493"/>
    <mergeCell ref="G493:H493"/>
    <mergeCell ref="P493:Q493"/>
    <mergeCell ref="B494:C494"/>
    <mergeCell ref="E494:F494"/>
    <mergeCell ref="G494:H494"/>
    <mergeCell ref="P494:Q494"/>
    <mergeCell ref="G480:H480"/>
    <mergeCell ref="P480:Q480"/>
    <mergeCell ref="P481:Q481"/>
    <mergeCell ref="P482:Q482"/>
    <mergeCell ref="P483:Q483"/>
    <mergeCell ref="P484:Q484"/>
    <mergeCell ref="B485:C485"/>
    <mergeCell ref="E485:F485"/>
    <mergeCell ref="P485:Q485"/>
    <mergeCell ref="B486:C486"/>
    <mergeCell ref="E486:F486"/>
    <mergeCell ref="P486:Q486"/>
    <mergeCell ref="P487:Q487"/>
    <mergeCell ref="P488:Q488"/>
    <mergeCell ref="B489:C489"/>
    <mergeCell ref="E489:F489"/>
    <mergeCell ref="G489:H489"/>
    <mergeCell ref="P489:Q489"/>
    <mergeCell ref="G475:H475"/>
    <mergeCell ref="P475:Q475"/>
    <mergeCell ref="E476:F476"/>
    <mergeCell ref="G476:H476"/>
    <mergeCell ref="P476:Q476"/>
    <mergeCell ref="B477:C477"/>
    <mergeCell ref="E477:F477"/>
    <mergeCell ref="G477:H477"/>
    <mergeCell ref="P477:Q477"/>
    <mergeCell ref="B478:C478"/>
    <mergeCell ref="E478:F478"/>
    <mergeCell ref="G478:H478"/>
    <mergeCell ref="P478:Q478"/>
    <mergeCell ref="B479:C479"/>
    <mergeCell ref="E479:F479"/>
    <mergeCell ref="G479:H479"/>
    <mergeCell ref="P479:Q479"/>
    <mergeCell ref="G468:H468"/>
    <mergeCell ref="P468:Q468"/>
    <mergeCell ref="E469:F469"/>
    <mergeCell ref="G469:H469"/>
    <mergeCell ref="P469:Q469"/>
    <mergeCell ref="G470:H470"/>
    <mergeCell ref="P470:Q470"/>
    <mergeCell ref="G471:H471"/>
    <mergeCell ref="P471:Q471"/>
    <mergeCell ref="G472:H472"/>
    <mergeCell ref="P472:Q472"/>
    <mergeCell ref="E473:F473"/>
    <mergeCell ref="G473:H473"/>
    <mergeCell ref="P473:Q473"/>
    <mergeCell ref="E474:F474"/>
    <mergeCell ref="G474:H474"/>
    <mergeCell ref="P474:Q474"/>
    <mergeCell ref="P459:Q459"/>
    <mergeCell ref="P460:Q460"/>
    <mergeCell ref="E461:F461"/>
    <mergeCell ref="G461:H461"/>
    <mergeCell ref="P461:Q461"/>
    <mergeCell ref="E462:F462"/>
    <mergeCell ref="G462:H462"/>
    <mergeCell ref="P462:Q462"/>
    <mergeCell ref="E463:F463"/>
    <mergeCell ref="G463:H463"/>
    <mergeCell ref="P463:Q463"/>
    <mergeCell ref="E464:F464"/>
    <mergeCell ref="G464:H464"/>
    <mergeCell ref="P464:Q464"/>
    <mergeCell ref="P465:Q465"/>
    <mergeCell ref="P466:Q466"/>
    <mergeCell ref="P467:Q467"/>
    <mergeCell ref="P442:Q442"/>
    <mergeCell ref="P443:Q443"/>
    <mergeCell ref="P444:Q444"/>
    <mergeCell ref="P445:Q445"/>
    <mergeCell ref="P446:Q446"/>
    <mergeCell ref="P447:Q447"/>
    <mergeCell ref="P448:Q448"/>
    <mergeCell ref="P449:Q449"/>
    <mergeCell ref="P450:Q450"/>
    <mergeCell ref="P451:Q451"/>
    <mergeCell ref="P452:Q452"/>
    <mergeCell ref="P453:Q453"/>
    <mergeCell ref="P454:Q454"/>
    <mergeCell ref="P455:Q455"/>
    <mergeCell ref="P456:Q456"/>
    <mergeCell ref="P457:Q457"/>
    <mergeCell ref="P458:Q458"/>
    <mergeCell ref="P425:Q425"/>
    <mergeCell ref="P426:Q426"/>
    <mergeCell ref="P427:Q427"/>
    <mergeCell ref="P428:Q428"/>
    <mergeCell ref="P429:Q429"/>
    <mergeCell ref="P430:Q430"/>
    <mergeCell ref="P431:Q431"/>
    <mergeCell ref="P432:Q432"/>
    <mergeCell ref="P433:Q433"/>
    <mergeCell ref="P434:Q434"/>
    <mergeCell ref="P435:Q435"/>
    <mergeCell ref="P436:Q436"/>
    <mergeCell ref="P437:Q437"/>
    <mergeCell ref="P438:Q438"/>
    <mergeCell ref="P439:Q439"/>
    <mergeCell ref="P440:Q440"/>
    <mergeCell ref="P441:Q441"/>
    <mergeCell ref="B370:C370"/>
    <mergeCell ref="E370:F370"/>
    <mergeCell ref="G370:H370"/>
    <mergeCell ref="P370:Q370"/>
    <mergeCell ref="B371:C371"/>
    <mergeCell ref="E371:F371"/>
    <mergeCell ref="G371:H371"/>
    <mergeCell ref="P371:Q371"/>
    <mergeCell ref="B372:C372"/>
    <mergeCell ref="E372:F372"/>
    <mergeCell ref="G372:H372"/>
    <mergeCell ref="P372:Q372"/>
    <mergeCell ref="P373:Q373"/>
    <mergeCell ref="P374:Q374"/>
    <mergeCell ref="P375:Q375"/>
    <mergeCell ref="P376:Q376"/>
    <mergeCell ref="B377:C377"/>
    <mergeCell ref="E377:F377"/>
    <mergeCell ref="G377:H377"/>
    <mergeCell ref="P377:Q377"/>
    <mergeCell ref="N3:O3"/>
    <mergeCell ref="N8:O8"/>
    <mergeCell ref="J3:K3"/>
    <mergeCell ref="B1:M1"/>
    <mergeCell ref="C3:E3"/>
    <mergeCell ref="C2:F2"/>
    <mergeCell ref="F3:G3"/>
    <mergeCell ref="J6:K6"/>
    <mergeCell ref="F6:G6"/>
    <mergeCell ref="J7:K7"/>
    <mergeCell ref="B8:M8"/>
    <mergeCell ref="J4:K4"/>
    <mergeCell ref="J5:K5"/>
    <mergeCell ref="C5:E5"/>
    <mergeCell ref="C7:E7"/>
    <mergeCell ref="C6:E6"/>
    <mergeCell ref="C4:E4"/>
    <mergeCell ref="F4:G4"/>
    <mergeCell ref="F5:G5"/>
    <mergeCell ref="F7:G7"/>
    <mergeCell ref="P13:Q13"/>
    <mergeCell ref="P14:Q14"/>
    <mergeCell ref="P15:Q15"/>
    <mergeCell ref="P16:Q16"/>
    <mergeCell ref="P9:Q9"/>
    <mergeCell ref="P10:Q10"/>
    <mergeCell ref="P11:Q11"/>
    <mergeCell ref="P12:Q12"/>
    <mergeCell ref="P21:Q21"/>
    <mergeCell ref="P22:Q22"/>
    <mergeCell ref="P23:Q23"/>
    <mergeCell ref="P24:Q24"/>
    <mergeCell ref="P17:Q17"/>
    <mergeCell ref="P18:Q18"/>
    <mergeCell ref="P19:Q19"/>
    <mergeCell ref="P20:Q20"/>
    <mergeCell ref="P29:Q29"/>
    <mergeCell ref="P30:Q30"/>
    <mergeCell ref="P31:Q31"/>
    <mergeCell ref="P32:Q32"/>
    <mergeCell ref="P25:Q25"/>
    <mergeCell ref="P26:Q26"/>
    <mergeCell ref="P27:Q27"/>
    <mergeCell ref="P28:Q28"/>
    <mergeCell ref="P37:Q37"/>
    <mergeCell ref="P38:Q38"/>
    <mergeCell ref="P39:Q39"/>
    <mergeCell ref="P40:Q40"/>
    <mergeCell ref="P33:Q33"/>
    <mergeCell ref="P34:Q34"/>
    <mergeCell ref="P35:Q35"/>
    <mergeCell ref="P36:Q36"/>
    <mergeCell ref="P45:Q45"/>
    <mergeCell ref="P46:Q46"/>
    <mergeCell ref="P47:Q47"/>
    <mergeCell ref="P48:Q48"/>
    <mergeCell ref="P41:Q41"/>
    <mergeCell ref="P42:Q42"/>
    <mergeCell ref="P43:Q43"/>
    <mergeCell ref="P44:Q44"/>
    <mergeCell ref="P53:Q53"/>
    <mergeCell ref="P54:Q54"/>
    <mergeCell ref="P55:Q55"/>
    <mergeCell ref="P56:Q56"/>
    <mergeCell ref="P49:Q49"/>
    <mergeCell ref="P50:Q50"/>
    <mergeCell ref="P51:Q51"/>
    <mergeCell ref="P52:Q52"/>
    <mergeCell ref="P61:Q61"/>
    <mergeCell ref="P62:Q62"/>
    <mergeCell ref="P63:Q63"/>
    <mergeCell ref="P64:Q64"/>
    <mergeCell ref="P57:Q57"/>
    <mergeCell ref="P58:Q58"/>
    <mergeCell ref="P59:Q59"/>
    <mergeCell ref="P60:Q60"/>
    <mergeCell ref="P69:Q69"/>
    <mergeCell ref="P70:Q70"/>
    <mergeCell ref="P71:Q71"/>
    <mergeCell ref="P72:Q72"/>
    <mergeCell ref="P65:Q65"/>
    <mergeCell ref="P66:Q66"/>
    <mergeCell ref="P67:Q67"/>
    <mergeCell ref="P68:Q68"/>
    <mergeCell ref="P77:Q77"/>
    <mergeCell ref="P78:Q78"/>
    <mergeCell ref="P79:Q79"/>
    <mergeCell ref="P80:Q80"/>
    <mergeCell ref="P73:Q73"/>
    <mergeCell ref="P74:Q74"/>
    <mergeCell ref="P75:Q75"/>
    <mergeCell ref="P76:Q76"/>
    <mergeCell ref="P85:Q85"/>
    <mergeCell ref="P86:Q86"/>
    <mergeCell ref="P87:Q87"/>
    <mergeCell ref="P88:Q88"/>
    <mergeCell ref="P81:Q81"/>
    <mergeCell ref="P82:Q82"/>
    <mergeCell ref="P83:Q83"/>
    <mergeCell ref="P84:Q84"/>
    <mergeCell ref="P93:Q93"/>
    <mergeCell ref="P94:Q94"/>
    <mergeCell ref="P95:Q95"/>
    <mergeCell ref="P96:Q96"/>
    <mergeCell ref="P89:Q89"/>
    <mergeCell ref="P90:Q90"/>
    <mergeCell ref="P91:Q91"/>
    <mergeCell ref="P92:Q92"/>
    <mergeCell ref="P101:Q101"/>
    <mergeCell ref="P102:Q102"/>
    <mergeCell ref="P103:Q103"/>
    <mergeCell ref="P104:Q104"/>
    <mergeCell ref="P97:Q97"/>
    <mergeCell ref="P98:Q98"/>
    <mergeCell ref="P99:Q99"/>
    <mergeCell ref="P100:Q100"/>
    <mergeCell ref="P109:Q109"/>
    <mergeCell ref="P110:Q110"/>
    <mergeCell ref="P111:Q111"/>
    <mergeCell ref="P112:Q112"/>
    <mergeCell ref="P105:Q105"/>
    <mergeCell ref="P106:Q106"/>
    <mergeCell ref="P107:Q107"/>
    <mergeCell ref="P108:Q108"/>
    <mergeCell ref="P117:Q117"/>
    <mergeCell ref="P118:Q118"/>
    <mergeCell ref="P119:Q119"/>
    <mergeCell ref="P120:Q120"/>
    <mergeCell ref="P113:Q113"/>
    <mergeCell ref="P114:Q114"/>
    <mergeCell ref="P115:Q115"/>
    <mergeCell ref="P116:Q116"/>
    <mergeCell ref="P125:Q125"/>
    <mergeCell ref="P126:Q126"/>
    <mergeCell ref="P127:Q127"/>
    <mergeCell ref="P128:Q128"/>
    <mergeCell ref="P121:Q121"/>
    <mergeCell ref="P122:Q122"/>
    <mergeCell ref="P123:Q123"/>
    <mergeCell ref="P124:Q124"/>
    <mergeCell ref="P133:Q133"/>
    <mergeCell ref="P134:Q134"/>
    <mergeCell ref="P135:Q135"/>
    <mergeCell ref="P136:Q136"/>
    <mergeCell ref="P129:Q129"/>
    <mergeCell ref="P130:Q130"/>
    <mergeCell ref="P131:Q131"/>
    <mergeCell ref="P132:Q132"/>
    <mergeCell ref="P141:Q141"/>
    <mergeCell ref="P142:Q142"/>
    <mergeCell ref="P143:Q143"/>
    <mergeCell ref="P144:Q144"/>
    <mergeCell ref="P137:Q137"/>
    <mergeCell ref="P138:Q138"/>
    <mergeCell ref="P139:Q139"/>
    <mergeCell ref="P140:Q140"/>
    <mergeCell ref="P149:Q149"/>
    <mergeCell ref="P150:Q150"/>
    <mergeCell ref="P151:Q151"/>
    <mergeCell ref="P152:Q152"/>
    <mergeCell ref="P145:Q145"/>
    <mergeCell ref="P146:Q146"/>
    <mergeCell ref="P147:Q147"/>
    <mergeCell ref="P148:Q148"/>
    <mergeCell ref="P157:Q157"/>
    <mergeCell ref="P158:Q158"/>
    <mergeCell ref="P159:Q159"/>
    <mergeCell ref="P160:Q160"/>
    <mergeCell ref="P153:Q153"/>
    <mergeCell ref="P154:Q154"/>
    <mergeCell ref="P155:Q155"/>
    <mergeCell ref="P156:Q156"/>
    <mergeCell ref="P165:Q165"/>
    <mergeCell ref="P166:Q166"/>
    <mergeCell ref="P167:Q167"/>
    <mergeCell ref="P168:Q168"/>
    <mergeCell ref="P161:Q161"/>
    <mergeCell ref="P162:Q162"/>
    <mergeCell ref="P163:Q163"/>
    <mergeCell ref="P164:Q164"/>
    <mergeCell ref="P173:Q173"/>
    <mergeCell ref="P174:Q174"/>
    <mergeCell ref="P175:Q175"/>
    <mergeCell ref="P176:Q176"/>
    <mergeCell ref="P169:Q169"/>
    <mergeCell ref="P170:Q170"/>
    <mergeCell ref="P171:Q171"/>
    <mergeCell ref="P172:Q172"/>
    <mergeCell ref="P181:Q181"/>
    <mergeCell ref="P182:Q182"/>
    <mergeCell ref="P183:Q183"/>
    <mergeCell ref="P184:Q184"/>
    <mergeCell ref="P177:Q177"/>
    <mergeCell ref="P178:Q178"/>
    <mergeCell ref="P179:Q179"/>
    <mergeCell ref="P180:Q180"/>
    <mergeCell ref="P189:Q189"/>
    <mergeCell ref="P190:Q190"/>
    <mergeCell ref="P191:Q191"/>
    <mergeCell ref="P192:Q192"/>
    <mergeCell ref="P185:Q185"/>
    <mergeCell ref="P186:Q186"/>
    <mergeCell ref="P187:Q187"/>
    <mergeCell ref="P188:Q188"/>
    <mergeCell ref="P197:Q197"/>
    <mergeCell ref="P198:Q198"/>
    <mergeCell ref="P199:Q199"/>
    <mergeCell ref="P200:Q200"/>
    <mergeCell ref="P193:Q193"/>
    <mergeCell ref="P194:Q194"/>
    <mergeCell ref="P195:Q195"/>
    <mergeCell ref="P196:Q196"/>
    <mergeCell ref="P205:Q205"/>
    <mergeCell ref="P206:Q206"/>
    <mergeCell ref="P207:Q207"/>
    <mergeCell ref="P208:Q208"/>
    <mergeCell ref="P201:Q201"/>
    <mergeCell ref="P202:Q202"/>
    <mergeCell ref="P203:Q203"/>
    <mergeCell ref="P204:Q204"/>
    <mergeCell ref="P213:Q213"/>
    <mergeCell ref="P214:Q214"/>
    <mergeCell ref="P215:Q215"/>
    <mergeCell ref="P216:Q216"/>
    <mergeCell ref="P209:Q209"/>
    <mergeCell ref="P210:Q210"/>
    <mergeCell ref="P211:Q211"/>
    <mergeCell ref="P212:Q212"/>
    <mergeCell ref="P221:Q221"/>
    <mergeCell ref="P222:Q222"/>
    <mergeCell ref="P223:Q223"/>
    <mergeCell ref="P224:Q224"/>
    <mergeCell ref="P217:Q217"/>
    <mergeCell ref="P218:Q218"/>
    <mergeCell ref="P219:Q219"/>
    <mergeCell ref="P220:Q220"/>
    <mergeCell ref="P229:Q229"/>
    <mergeCell ref="P230:Q230"/>
    <mergeCell ref="P231:Q231"/>
    <mergeCell ref="P232:Q232"/>
    <mergeCell ref="P225:Q225"/>
    <mergeCell ref="P226:Q226"/>
    <mergeCell ref="P227:Q227"/>
    <mergeCell ref="P228:Q228"/>
    <mergeCell ref="P237:Q237"/>
    <mergeCell ref="P238:Q238"/>
    <mergeCell ref="P239:Q239"/>
    <mergeCell ref="P240:Q240"/>
    <mergeCell ref="P233:Q233"/>
    <mergeCell ref="P234:Q234"/>
    <mergeCell ref="P235:Q235"/>
    <mergeCell ref="P236:Q236"/>
    <mergeCell ref="P245:Q245"/>
    <mergeCell ref="P246:Q246"/>
    <mergeCell ref="P247:Q247"/>
    <mergeCell ref="P248:Q248"/>
    <mergeCell ref="P241:Q241"/>
    <mergeCell ref="P242:Q242"/>
    <mergeCell ref="P243:Q243"/>
    <mergeCell ref="P244:Q244"/>
    <mergeCell ref="P253:Q253"/>
    <mergeCell ref="P254:Q254"/>
    <mergeCell ref="P255:Q255"/>
    <mergeCell ref="P256:Q256"/>
    <mergeCell ref="P249:Q249"/>
    <mergeCell ref="P250:Q250"/>
    <mergeCell ref="P251:Q251"/>
    <mergeCell ref="P252:Q252"/>
    <mergeCell ref="P261:Q261"/>
    <mergeCell ref="P262:Q262"/>
    <mergeCell ref="P263:Q263"/>
    <mergeCell ref="P264:Q264"/>
    <mergeCell ref="P257:Q257"/>
    <mergeCell ref="P258:Q258"/>
    <mergeCell ref="P259:Q259"/>
    <mergeCell ref="P260:Q260"/>
    <mergeCell ref="P269:Q269"/>
    <mergeCell ref="P270:Q270"/>
    <mergeCell ref="P271:Q271"/>
    <mergeCell ref="P272:Q272"/>
    <mergeCell ref="P265:Q265"/>
    <mergeCell ref="P266:Q266"/>
    <mergeCell ref="P267:Q267"/>
    <mergeCell ref="P268:Q268"/>
    <mergeCell ref="P277:Q277"/>
    <mergeCell ref="P278:Q278"/>
    <mergeCell ref="P279:Q279"/>
    <mergeCell ref="P280:Q280"/>
    <mergeCell ref="P273:Q273"/>
    <mergeCell ref="P274:Q274"/>
    <mergeCell ref="P275:Q275"/>
    <mergeCell ref="P276:Q276"/>
    <mergeCell ref="P285:Q285"/>
    <mergeCell ref="P286:Q286"/>
    <mergeCell ref="P287:Q287"/>
    <mergeCell ref="P288:Q288"/>
    <mergeCell ref="P281:Q281"/>
    <mergeCell ref="P282:Q282"/>
    <mergeCell ref="P283:Q283"/>
    <mergeCell ref="P284:Q284"/>
    <mergeCell ref="P293:Q293"/>
    <mergeCell ref="P294:Q294"/>
    <mergeCell ref="P295:Q295"/>
    <mergeCell ref="P296:Q296"/>
    <mergeCell ref="P289:Q289"/>
    <mergeCell ref="P290:Q290"/>
    <mergeCell ref="P291:Q291"/>
    <mergeCell ref="P292:Q292"/>
    <mergeCell ref="P301:Q301"/>
    <mergeCell ref="P302:Q302"/>
    <mergeCell ref="P303:Q303"/>
    <mergeCell ref="P304:Q304"/>
    <mergeCell ref="P297:Q297"/>
    <mergeCell ref="P298:Q298"/>
    <mergeCell ref="P299:Q299"/>
    <mergeCell ref="P300:Q300"/>
    <mergeCell ref="P309:Q309"/>
    <mergeCell ref="P310:Q310"/>
    <mergeCell ref="P311:Q311"/>
    <mergeCell ref="P312:Q312"/>
    <mergeCell ref="P305:Q305"/>
    <mergeCell ref="P306:Q306"/>
    <mergeCell ref="P307:Q307"/>
    <mergeCell ref="P308:Q308"/>
    <mergeCell ref="P317:Q317"/>
    <mergeCell ref="P318:Q318"/>
    <mergeCell ref="P319:Q319"/>
    <mergeCell ref="P320:Q320"/>
    <mergeCell ref="P313:Q313"/>
    <mergeCell ref="P314:Q314"/>
    <mergeCell ref="P315:Q315"/>
    <mergeCell ref="P316:Q316"/>
    <mergeCell ref="P325:Q325"/>
    <mergeCell ref="P326:Q326"/>
    <mergeCell ref="P327:Q327"/>
    <mergeCell ref="P328:Q328"/>
    <mergeCell ref="P321:Q321"/>
    <mergeCell ref="P322:Q322"/>
    <mergeCell ref="P323:Q323"/>
    <mergeCell ref="P324:Q324"/>
    <mergeCell ref="P333:Q333"/>
    <mergeCell ref="P334:Q334"/>
    <mergeCell ref="P335:Q335"/>
    <mergeCell ref="P336:Q336"/>
    <mergeCell ref="P329:Q329"/>
    <mergeCell ref="P330:Q330"/>
    <mergeCell ref="P331:Q331"/>
    <mergeCell ref="P332:Q332"/>
    <mergeCell ref="P341:Q341"/>
    <mergeCell ref="P342:Q342"/>
    <mergeCell ref="P343:Q343"/>
    <mergeCell ref="P344:Q344"/>
    <mergeCell ref="P337:Q337"/>
    <mergeCell ref="P338:Q338"/>
    <mergeCell ref="P339:Q339"/>
    <mergeCell ref="P340:Q340"/>
    <mergeCell ref="P349:Q349"/>
    <mergeCell ref="P350:Q350"/>
    <mergeCell ref="P351:Q351"/>
    <mergeCell ref="P352:Q352"/>
    <mergeCell ref="P345:Q345"/>
    <mergeCell ref="P346:Q346"/>
    <mergeCell ref="P347:Q347"/>
    <mergeCell ref="P348:Q348"/>
    <mergeCell ref="P357:Q357"/>
    <mergeCell ref="P358:Q358"/>
    <mergeCell ref="P359:Q359"/>
    <mergeCell ref="P360:Q360"/>
    <mergeCell ref="P353:Q353"/>
    <mergeCell ref="P354:Q354"/>
    <mergeCell ref="P355:Q355"/>
    <mergeCell ref="P356:Q356"/>
    <mergeCell ref="P365:Q365"/>
    <mergeCell ref="P366:Q366"/>
    <mergeCell ref="P367:Q367"/>
    <mergeCell ref="P368:Q368"/>
    <mergeCell ref="P361:Q361"/>
    <mergeCell ref="P362:Q362"/>
    <mergeCell ref="P363:Q363"/>
    <mergeCell ref="P364:Q364"/>
    <mergeCell ref="P369:Q369"/>
    <mergeCell ref="P378:Q378"/>
    <mergeCell ref="P379:Q379"/>
    <mergeCell ref="P380:Q380"/>
    <mergeCell ref="P381:Q381"/>
    <mergeCell ref="P382:Q382"/>
    <mergeCell ref="P383:Q383"/>
    <mergeCell ref="P384:Q384"/>
    <mergeCell ref="P385:Q385"/>
    <mergeCell ref="P386:Q386"/>
    <mergeCell ref="P387:Q387"/>
    <mergeCell ref="P388:Q388"/>
    <mergeCell ref="P389:Q389"/>
    <mergeCell ref="P390:Q390"/>
    <mergeCell ref="P391:Q391"/>
    <mergeCell ref="P392:Q392"/>
    <mergeCell ref="P393:Q393"/>
    <mergeCell ref="P394:Q394"/>
    <mergeCell ref="P395:Q395"/>
    <mergeCell ref="P396:Q396"/>
    <mergeCell ref="P397:Q397"/>
    <mergeCell ref="P398:Q398"/>
    <mergeCell ref="P399:Q399"/>
    <mergeCell ref="P400:Q400"/>
    <mergeCell ref="P401:Q401"/>
    <mergeCell ref="P402:Q402"/>
    <mergeCell ref="P403:Q403"/>
    <mergeCell ref="P404:Q404"/>
    <mergeCell ref="P405:Q405"/>
    <mergeCell ref="P406:Q406"/>
    <mergeCell ref="P407:Q407"/>
    <mergeCell ref="P408:Q408"/>
    <mergeCell ref="P409:Q409"/>
    <mergeCell ref="P410:Q410"/>
    <mergeCell ref="P411:Q411"/>
    <mergeCell ref="P412:Q412"/>
    <mergeCell ref="P413:Q413"/>
    <mergeCell ref="P414:Q414"/>
    <mergeCell ref="P415:Q415"/>
    <mergeCell ref="P416:Q416"/>
    <mergeCell ref="P417:Q417"/>
    <mergeCell ref="P418:Q418"/>
    <mergeCell ref="P419:Q419"/>
    <mergeCell ref="P420:Q420"/>
    <mergeCell ref="P421:Q421"/>
    <mergeCell ref="P422:Q422"/>
    <mergeCell ref="P423:Q423"/>
    <mergeCell ref="P424:Q424"/>
    <mergeCell ref="B9:C9"/>
    <mergeCell ref="B10:C10"/>
    <mergeCell ref="B11:C11"/>
    <mergeCell ref="B12:C12"/>
    <mergeCell ref="B17:C17"/>
    <mergeCell ref="B18:C18"/>
    <mergeCell ref="B19:C19"/>
    <mergeCell ref="B20:C20"/>
    <mergeCell ref="B13:C13"/>
    <mergeCell ref="B14:C14"/>
    <mergeCell ref="B15:C15"/>
    <mergeCell ref="B16:C16"/>
    <mergeCell ref="B25:C25"/>
    <mergeCell ref="B26:C26"/>
    <mergeCell ref="B27:C27"/>
    <mergeCell ref="B28:C28"/>
    <mergeCell ref="B21:C21"/>
    <mergeCell ref="B22:C22"/>
    <mergeCell ref="B23:C23"/>
    <mergeCell ref="B24:C24"/>
    <mergeCell ref="B33:C33"/>
    <mergeCell ref="B34:C34"/>
    <mergeCell ref="B35:C35"/>
    <mergeCell ref="B36:C36"/>
    <mergeCell ref="B29:C29"/>
    <mergeCell ref="B30:C30"/>
    <mergeCell ref="B31:C31"/>
    <mergeCell ref="B32:C32"/>
    <mergeCell ref="B41:C41"/>
    <mergeCell ref="B42:C42"/>
    <mergeCell ref="B43:C43"/>
    <mergeCell ref="B44:C44"/>
    <mergeCell ref="B37:C37"/>
    <mergeCell ref="B38:C38"/>
    <mergeCell ref="B39:C39"/>
    <mergeCell ref="B40:C40"/>
    <mergeCell ref="B49:C49"/>
    <mergeCell ref="B50:C50"/>
    <mergeCell ref="B51:C51"/>
    <mergeCell ref="B52:C52"/>
    <mergeCell ref="B45:C45"/>
    <mergeCell ref="B46:C46"/>
    <mergeCell ref="B47:C47"/>
    <mergeCell ref="B48:C48"/>
    <mergeCell ref="B57:C57"/>
    <mergeCell ref="B58:C58"/>
    <mergeCell ref="B59:C59"/>
    <mergeCell ref="B60:C60"/>
    <mergeCell ref="B53:C53"/>
    <mergeCell ref="B54:C54"/>
    <mergeCell ref="B55:C55"/>
    <mergeCell ref="B56:C56"/>
    <mergeCell ref="B65:C65"/>
    <mergeCell ref="B66:C66"/>
    <mergeCell ref="B67:C67"/>
    <mergeCell ref="B68:C68"/>
    <mergeCell ref="B61:C61"/>
    <mergeCell ref="B62:C62"/>
    <mergeCell ref="B63:C63"/>
    <mergeCell ref="B64:C64"/>
    <mergeCell ref="B73:C73"/>
    <mergeCell ref="B74:C74"/>
    <mergeCell ref="B75:C75"/>
    <mergeCell ref="B76:C76"/>
    <mergeCell ref="B69:C69"/>
    <mergeCell ref="B70:C70"/>
    <mergeCell ref="B71:C71"/>
    <mergeCell ref="B72:C72"/>
    <mergeCell ref="B81:C81"/>
    <mergeCell ref="B82:C82"/>
    <mergeCell ref="B83:C83"/>
    <mergeCell ref="B84:C84"/>
    <mergeCell ref="B77:C77"/>
    <mergeCell ref="B78:C78"/>
    <mergeCell ref="B79:C79"/>
    <mergeCell ref="B80:C80"/>
    <mergeCell ref="B89:C89"/>
    <mergeCell ref="B90:C90"/>
    <mergeCell ref="B91:C91"/>
    <mergeCell ref="B92:C92"/>
    <mergeCell ref="B85:C85"/>
    <mergeCell ref="B86:C86"/>
    <mergeCell ref="B87:C87"/>
    <mergeCell ref="B88:C88"/>
    <mergeCell ref="B97:C97"/>
    <mergeCell ref="B98:C98"/>
    <mergeCell ref="B99:C99"/>
    <mergeCell ref="B100:C100"/>
    <mergeCell ref="B93:C93"/>
    <mergeCell ref="B94:C94"/>
    <mergeCell ref="B95:C95"/>
    <mergeCell ref="B96:C96"/>
    <mergeCell ref="B105:C105"/>
    <mergeCell ref="B106:C106"/>
    <mergeCell ref="B107:C107"/>
    <mergeCell ref="B108:C108"/>
    <mergeCell ref="B101:C101"/>
    <mergeCell ref="B102:C102"/>
    <mergeCell ref="B103:C103"/>
    <mergeCell ref="B104:C104"/>
    <mergeCell ref="B113:C113"/>
    <mergeCell ref="B114:C114"/>
    <mergeCell ref="B115:C115"/>
    <mergeCell ref="B116:C116"/>
    <mergeCell ref="B109:C109"/>
    <mergeCell ref="B110:C110"/>
    <mergeCell ref="B111:C111"/>
    <mergeCell ref="B112:C112"/>
    <mergeCell ref="B121:C121"/>
    <mergeCell ref="B122:C122"/>
    <mergeCell ref="B123:C123"/>
    <mergeCell ref="B124:C124"/>
    <mergeCell ref="B117:C117"/>
    <mergeCell ref="B118:C118"/>
    <mergeCell ref="B119:C119"/>
    <mergeCell ref="B120:C120"/>
    <mergeCell ref="B129:C129"/>
    <mergeCell ref="B130:C130"/>
    <mergeCell ref="B131:C131"/>
    <mergeCell ref="B132:C132"/>
    <mergeCell ref="B125:C125"/>
    <mergeCell ref="B126:C126"/>
    <mergeCell ref="B127:C127"/>
    <mergeCell ref="B128:C128"/>
    <mergeCell ref="B137:C137"/>
    <mergeCell ref="B138:C138"/>
    <mergeCell ref="B139:C139"/>
    <mergeCell ref="B140:C140"/>
    <mergeCell ref="B133:C133"/>
    <mergeCell ref="B134:C134"/>
    <mergeCell ref="B135:C135"/>
    <mergeCell ref="B136:C136"/>
    <mergeCell ref="B145:C145"/>
    <mergeCell ref="B146:C146"/>
    <mergeCell ref="B147:C147"/>
    <mergeCell ref="B148:C148"/>
    <mergeCell ref="B141:C141"/>
    <mergeCell ref="B142:C142"/>
    <mergeCell ref="B143:C143"/>
    <mergeCell ref="B144:C144"/>
    <mergeCell ref="B153:C153"/>
    <mergeCell ref="B154:C154"/>
    <mergeCell ref="B155:C155"/>
    <mergeCell ref="B156:C156"/>
    <mergeCell ref="B149:C149"/>
    <mergeCell ref="B150:C150"/>
    <mergeCell ref="B151:C151"/>
    <mergeCell ref="B152:C152"/>
    <mergeCell ref="B161:C161"/>
    <mergeCell ref="B162:C162"/>
    <mergeCell ref="B163:C163"/>
    <mergeCell ref="B164:C164"/>
    <mergeCell ref="B157:C157"/>
    <mergeCell ref="B158:C158"/>
    <mergeCell ref="B159:C159"/>
    <mergeCell ref="B160:C160"/>
    <mergeCell ref="B169:C169"/>
    <mergeCell ref="B170:C170"/>
    <mergeCell ref="B171:C171"/>
    <mergeCell ref="B172:C172"/>
    <mergeCell ref="B165:C165"/>
    <mergeCell ref="B166:C166"/>
    <mergeCell ref="B167:C167"/>
    <mergeCell ref="B168:C168"/>
    <mergeCell ref="B177:C177"/>
    <mergeCell ref="B178:C178"/>
    <mergeCell ref="B179:C179"/>
    <mergeCell ref="B180:C180"/>
    <mergeCell ref="B173:C173"/>
    <mergeCell ref="B174:C174"/>
    <mergeCell ref="B175:C175"/>
    <mergeCell ref="B176:C176"/>
    <mergeCell ref="B185:C185"/>
    <mergeCell ref="B186:C186"/>
    <mergeCell ref="B187:C187"/>
    <mergeCell ref="B188:C188"/>
    <mergeCell ref="B181:C181"/>
    <mergeCell ref="B182:C182"/>
    <mergeCell ref="B183:C183"/>
    <mergeCell ref="B184:C184"/>
    <mergeCell ref="B193:C193"/>
    <mergeCell ref="B194:C194"/>
    <mergeCell ref="B195:C195"/>
    <mergeCell ref="B196:C196"/>
    <mergeCell ref="B189:C189"/>
    <mergeCell ref="B190:C190"/>
    <mergeCell ref="B191:C191"/>
    <mergeCell ref="B192:C192"/>
    <mergeCell ref="B201:C201"/>
    <mergeCell ref="B202:C202"/>
    <mergeCell ref="B203:C203"/>
    <mergeCell ref="B204:C204"/>
    <mergeCell ref="B197:C197"/>
    <mergeCell ref="B198:C198"/>
    <mergeCell ref="B199:C199"/>
    <mergeCell ref="B200:C200"/>
    <mergeCell ref="B209:C209"/>
    <mergeCell ref="B210:C210"/>
    <mergeCell ref="B211:C211"/>
    <mergeCell ref="B212:C212"/>
    <mergeCell ref="B205:C205"/>
    <mergeCell ref="B206:C206"/>
    <mergeCell ref="B207:C207"/>
    <mergeCell ref="B208:C208"/>
    <mergeCell ref="B217:C217"/>
    <mergeCell ref="B218:C218"/>
    <mergeCell ref="B219:C219"/>
    <mergeCell ref="B220:C220"/>
    <mergeCell ref="B213:C213"/>
    <mergeCell ref="B214:C214"/>
    <mergeCell ref="B215:C215"/>
    <mergeCell ref="B216:C216"/>
    <mergeCell ref="B225:C225"/>
    <mergeCell ref="B226:C226"/>
    <mergeCell ref="B227:C227"/>
    <mergeCell ref="B228:C228"/>
    <mergeCell ref="B221:C221"/>
    <mergeCell ref="B222:C222"/>
    <mergeCell ref="B223:C223"/>
    <mergeCell ref="B224:C224"/>
    <mergeCell ref="B233:C233"/>
    <mergeCell ref="B234:C234"/>
    <mergeCell ref="B235:C235"/>
    <mergeCell ref="B236:C236"/>
    <mergeCell ref="B229:C229"/>
    <mergeCell ref="B230:C230"/>
    <mergeCell ref="B231:C231"/>
    <mergeCell ref="B232:C232"/>
    <mergeCell ref="B241:C241"/>
    <mergeCell ref="B242:C242"/>
    <mergeCell ref="B243:C243"/>
    <mergeCell ref="B244:C244"/>
    <mergeCell ref="B237:C237"/>
    <mergeCell ref="B238:C238"/>
    <mergeCell ref="B239:C239"/>
    <mergeCell ref="B240:C240"/>
    <mergeCell ref="B249:C249"/>
    <mergeCell ref="B250:C250"/>
    <mergeCell ref="B251:C251"/>
    <mergeCell ref="B252:C252"/>
    <mergeCell ref="B245:C245"/>
    <mergeCell ref="B246:C246"/>
    <mergeCell ref="B247:C247"/>
    <mergeCell ref="B248:C248"/>
    <mergeCell ref="B257:C257"/>
    <mergeCell ref="B258:C258"/>
    <mergeCell ref="B259:C259"/>
    <mergeCell ref="B260:C260"/>
    <mergeCell ref="B253:C253"/>
    <mergeCell ref="B254:C254"/>
    <mergeCell ref="B255:C255"/>
    <mergeCell ref="B256:C256"/>
    <mergeCell ref="B265:C265"/>
    <mergeCell ref="B266:C266"/>
    <mergeCell ref="B267:C267"/>
    <mergeCell ref="B268:C268"/>
    <mergeCell ref="B261:C261"/>
    <mergeCell ref="B262:C262"/>
    <mergeCell ref="B263:C263"/>
    <mergeCell ref="B264:C264"/>
    <mergeCell ref="B273:C273"/>
    <mergeCell ref="B274:C274"/>
    <mergeCell ref="B275:C275"/>
    <mergeCell ref="B276:C276"/>
    <mergeCell ref="B269:C269"/>
    <mergeCell ref="B270:C270"/>
    <mergeCell ref="B271:C271"/>
    <mergeCell ref="B272:C272"/>
    <mergeCell ref="B281:C281"/>
    <mergeCell ref="B282:C282"/>
    <mergeCell ref="B283:C283"/>
    <mergeCell ref="B284:C284"/>
    <mergeCell ref="B277:C277"/>
    <mergeCell ref="B278:C278"/>
    <mergeCell ref="B279:C279"/>
    <mergeCell ref="B280:C280"/>
    <mergeCell ref="B289:C289"/>
    <mergeCell ref="B290:C290"/>
    <mergeCell ref="B291:C291"/>
    <mergeCell ref="B292:C292"/>
    <mergeCell ref="B285:C285"/>
    <mergeCell ref="B286:C286"/>
    <mergeCell ref="B287:C287"/>
    <mergeCell ref="B288:C288"/>
    <mergeCell ref="B297:C297"/>
    <mergeCell ref="B298:C298"/>
    <mergeCell ref="B299:C299"/>
    <mergeCell ref="B300:C300"/>
    <mergeCell ref="B293:C293"/>
    <mergeCell ref="B294:C294"/>
    <mergeCell ref="B295:C295"/>
    <mergeCell ref="B296:C296"/>
    <mergeCell ref="B305:C305"/>
    <mergeCell ref="B306:C306"/>
    <mergeCell ref="B307:C307"/>
    <mergeCell ref="B308:C308"/>
    <mergeCell ref="B301:C301"/>
    <mergeCell ref="B302:C302"/>
    <mergeCell ref="B303:C303"/>
    <mergeCell ref="B304:C304"/>
    <mergeCell ref="B313:C313"/>
    <mergeCell ref="B314:C314"/>
    <mergeCell ref="B315:C315"/>
    <mergeCell ref="B316:C316"/>
    <mergeCell ref="B309:C309"/>
    <mergeCell ref="B310:C310"/>
    <mergeCell ref="B311:C311"/>
    <mergeCell ref="B312:C312"/>
    <mergeCell ref="B321:C321"/>
    <mergeCell ref="B322:C322"/>
    <mergeCell ref="B323:C323"/>
    <mergeCell ref="B324:C324"/>
    <mergeCell ref="B317:C317"/>
    <mergeCell ref="B318:C318"/>
    <mergeCell ref="B319:C319"/>
    <mergeCell ref="B320:C320"/>
    <mergeCell ref="B329:C329"/>
    <mergeCell ref="B330:C330"/>
    <mergeCell ref="B331:C331"/>
    <mergeCell ref="B332:C332"/>
    <mergeCell ref="B325:C325"/>
    <mergeCell ref="B326:C326"/>
    <mergeCell ref="B327:C327"/>
    <mergeCell ref="B328:C328"/>
    <mergeCell ref="B337:C337"/>
    <mergeCell ref="B338:C338"/>
    <mergeCell ref="B339:C339"/>
    <mergeCell ref="B340:C340"/>
    <mergeCell ref="B333:C333"/>
    <mergeCell ref="B334:C334"/>
    <mergeCell ref="B335:C335"/>
    <mergeCell ref="B336:C336"/>
    <mergeCell ref="B345:C345"/>
    <mergeCell ref="B346:C346"/>
    <mergeCell ref="B347:C347"/>
    <mergeCell ref="B348:C348"/>
    <mergeCell ref="B341:C341"/>
    <mergeCell ref="B342:C342"/>
    <mergeCell ref="B343:C343"/>
    <mergeCell ref="B344:C344"/>
    <mergeCell ref="B353:C353"/>
    <mergeCell ref="B354:C354"/>
    <mergeCell ref="B355:C355"/>
    <mergeCell ref="B356:C356"/>
    <mergeCell ref="B349:C349"/>
    <mergeCell ref="B350:C350"/>
    <mergeCell ref="B351:C351"/>
    <mergeCell ref="B352:C352"/>
    <mergeCell ref="B361:C361"/>
    <mergeCell ref="B362:C362"/>
    <mergeCell ref="B363:C363"/>
    <mergeCell ref="B364:C364"/>
    <mergeCell ref="B357:C357"/>
    <mergeCell ref="B358:C358"/>
    <mergeCell ref="B359:C359"/>
    <mergeCell ref="B360:C360"/>
    <mergeCell ref="B369:C369"/>
    <mergeCell ref="B365:C365"/>
    <mergeCell ref="B366:C366"/>
    <mergeCell ref="B367:C367"/>
    <mergeCell ref="B368:C368"/>
    <mergeCell ref="B379:C379"/>
    <mergeCell ref="B380:C380"/>
    <mergeCell ref="B373:C373"/>
    <mergeCell ref="B374:C374"/>
    <mergeCell ref="B375:C375"/>
    <mergeCell ref="B376:C376"/>
    <mergeCell ref="B385:C385"/>
    <mergeCell ref="B386:C386"/>
    <mergeCell ref="B387:C387"/>
    <mergeCell ref="B388:C388"/>
    <mergeCell ref="B381:C381"/>
    <mergeCell ref="B382:C382"/>
    <mergeCell ref="B383:C383"/>
    <mergeCell ref="B384:C384"/>
    <mergeCell ref="B393:C393"/>
    <mergeCell ref="B394:C394"/>
    <mergeCell ref="B395:C395"/>
    <mergeCell ref="B378:C378"/>
    <mergeCell ref="B396:C396"/>
    <mergeCell ref="B389:C389"/>
    <mergeCell ref="B390:C390"/>
    <mergeCell ref="B391:C391"/>
    <mergeCell ref="B392:C392"/>
    <mergeCell ref="B401:C401"/>
    <mergeCell ref="B402:C402"/>
    <mergeCell ref="B403:C403"/>
    <mergeCell ref="B404:C404"/>
    <mergeCell ref="B397:C397"/>
    <mergeCell ref="B398:C398"/>
    <mergeCell ref="B399:C399"/>
    <mergeCell ref="B400:C400"/>
    <mergeCell ref="B409:C409"/>
    <mergeCell ref="B410:C410"/>
    <mergeCell ref="B411:C411"/>
    <mergeCell ref="B412:C412"/>
    <mergeCell ref="B405:C405"/>
    <mergeCell ref="B406:C406"/>
    <mergeCell ref="B407:C407"/>
    <mergeCell ref="B408:C408"/>
    <mergeCell ref="B417:C417"/>
    <mergeCell ref="B418:C418"/>
    <mergeCell ref="B419:C419"/>
    <mergeCell ref="B420:C420"/>
    <mergeCell ref="B413:C413"/>
    <mergeCell ref="B414:C414"/>
    <mergeCell ref="B415:C415"/>
    <mergeCell ref="B416:C416"/>
    <mergeCell ref="B425:C425"/>
    <mergeCell ref="B426:C426"/>
    <mergeCell ref="B427:C427"/>
    <mergeCell ref="B428:C428"/>
    <mergeCell ref="B421:C421"/>
    <mergeCell ref="B422:C422"/>
    <mergeCell ref="B423:C423"/>
    <mergeCell ref="B424:C424"/>
    <mergeCell ref="B433:C433"/>
    <mergeCell ref="B434:C434"/>
    <mergeCell ref="B435:C435"/>
    <mergeCell ref="B436:C436"/>
    <mergeCell ref="B429:C429"/>
    <mergeCell ref="B430:C430"/>
    <mergeCell ref="B431:C431"/>
    <mergeCell ref="B432:C432"/>
    <mergeCell ref="B441:C441"/>
    <mergeCell ref="B442:C442"/>
    <mergeCell ref="B443:C443"/>
    <mergeCell ref="B444:C444"/>
    <mergeCell ref="B437:C437"/>
    <mergeCell ref="B438:C438"/>
    <mergeCell ref="B439:C439"/>
    <mergeCell ref="B440:C440"/>
    <mergeCell ref="B449:C449"/>
    <mergeCell ref="B450:C450"/>
    <mergeCell ref="B451:C451"/>
    <mergeCell ref="B452:C452"/>
    <mergeCell ref="B445:C445"/>
    <mergeCell ref="B446:C446"/>
    <mergeCell ref="B447:C447"/>
    <mergeCell ref="B448:C448"/>
    <mergeCell ref="B457:C457"/>
    <mergeCell ref="B458:C458"/>
    <mergeCell ref="B459:C459"/>
    <mergeCell ref="B460:C460"/>
    <mergeCell ref="B453:C453"/>
    <mergeCell ref="B454:C454"/>
    <mergeCell ref="B455:C455"/>
    <mergeCell ref="B456:C456"/>
    <mergeCell ref="B465:C465"/>
    <mergeCell ref="B466:C466"/>
    <mergeCell ref="B467:C467"/>
    <mergeCell ref="B468:C468"/>
    <mergeCell ref="B461:C461"/>
    <mergeCell ref="B462:C462"/>
    <mergeCell ref="B463:C463"/>
    <mergeCell ref="B464:C464"/>
    <mergeCell ref="B473:C473"/>
    <mergeCell ref="B474:C474"/>
    <mergeCell ref="B475:C475"/>
    <mergeCell ref="B476:C476"/>
    <mergeCell ref="B469:C469"/>
    <mergeCell ref="B470:C470"/>
    <mergeCell ref="B471:C471"/>
    <mergeCell ref="B472:C472"/>
    <mergeCell ref="B487:C487"/>
    <mergeCell ref="B488:C488"/>
    <mergeCell ref="B481:C481"/>
    <mergeCell ref="B482:C482"/>
    <mergeCell ref="B483:C483"/>
    <mergeCell ref="B484:C484"/>
    <mergeCell ref="B480:C480"/>
    <mergeCell ref="E9:F9"/>
    <mergeCell ref="E10:F10"/>
    <mergeCell ref="E11:F11"/>
    <mergeCell ref="E12:F12"/>
    <mergeCell ref="E17:F17"/>
    <mergeCell ref="E18:F18"/>
    <mergeCell ref="E19:F19"/>
    <mergeCell ref="E20:F20"/>
    <mergeCell ref="E13:F13"/>
    <mergeCell ref="E14:F14"/>
    <mergeCell ref="E15:F15"/>
    <mergeCell ref="E16:F16"/>
    <mergeCell ref="E25:F25"/>
    <mergeCell ref="E26:F26"/>
    <mergeCell ref="E27:F27"/>
    <mergeCell ref="E28:F28"/>
    <mergeCell ref="E21:F21"/>
    <mergeCell ref="E22:F22"/>
    <mergeCell ref="E23:F23"/>
    <mergeCell ref="E24:F24"/>
    <mergeCell ref="E33:F33"/>
    <mergeCell ref="E34:F34"/>
    <mergeCell ref="E35:F35"/>
    <mergeCell ref="E36:F36"/>
    <mergeCell ref="E29:F29"/>
    <mergeCell ref="E30:F30"/>
    <mergeCell ref="E31:F31"/>
    <mergeCell ref="E32:F32"/>
    <mergeCell ref="E41:F41"/>
    <mergeCell ref="E42:F42"/>
    <mergeCell ref="E43:F43"/>
    <mergeCell ref="E44:F44"/>
    <mergeCell ref="E37:F37"/>
    <mergeCell ref="E38:F38"/>
    <mergeCell ref="E39:F39"/>
    <mergeCell ref="E40:F40"/>
    <mergeCell ref="E49:F49"/>
    <mergeCell ref="E50:F50"/>
    <mergeCell ref="E51:F51"/>
    <mergeCell ref="E52:F52"/>
    <mergeCell ref="E45:F45"/>
    <mergeCell ref="E46:F46"/>
    <mergeCell ref="E47:F47"/>
    <mergeCell ref="E48:F48"/>
    <mergeCell ref="E57:F57"/>
    <mergeCell ref="E58:F58"/>
    <mergeCell ref="E59:F59"/>
    <mergeCell ref="E60:F60"/>
    <mergeCell ref="E53:F53"/>
    <mergeCell ref="E54:F54"/>
    <mergeCell ref="E55:F55"/>
    <mergeCell ref="E56:F56"/>
    <mergeCell ref="E65:F65"/>
    <mergeCell ref="E66:F66"/>
    <mergeCell ref="E67:F67"/>
    <mergeCell ref="E68:F68"/>
    <mergeCell ref="E61:F61"/>
    <mergeCell ref="E62:F62"/>
    <mergeCell ref="E63:F63"/>
    <mergeCell ref="E64:F64"/>
    <mergeCell ref="E73:F73"/>
    <mergeCell ref="E74:F74"/>
    <mergeCell ref="E75:F75"/>
    <mergeCell ref="E76:F76"/>
    <mergeCell ref="E69:F69"/>
    <mergeCell ref="E70:F70"/>
    <mergeCell ref="E71:F71"/>
    <mergeCell ref="E72:F72"/>
    <mergeCell ref="E81:F81"/>
    <mergeCell ref="E82:F82"/>
    <mergeCell ref="E83:F83"/>
    <mergeCell ref="E84:F84"/>
    <mergeCell ref="E77:F77"/>
    <mergeCell ref="E78:F78"/>
    <mergeCell ref="E79:F79"/>
    <mergeCell ref="E80:F80"/>
    <mergeCell ref="E89:F89"/>
    <mergeCell ref="E90:F90"/>
    <mergeCell ref="E91:F91"/>
    <mergeCell ref="E92:F92"/>
    <mergeCell ref="E85:F85"/>
    <mergeCell ref="E86:F86"/>
    <mergeCell ref="E87:F87"/>
    <mergeCell ref="E88:F88"/>
    <mergeCell ref="E97:F97"/>
    <mergeCell ref="E98:F98"/>
    <mergeCell ref="E99:F99"/>
    <mergeCell ref="E100:F100"/>
    <mergeCell ref="E93:F93"/>
    <mergeCell ref="E94:F94"/>
    <mergeCell ref="E95:F95"/>
    <mergeCell ref="E96:F96"/>
    <mergeCell ref="E105:F105"/>
    <mergeCell ref="E106:F106"/>
    <mergeCell ref="E107:F107"/>
    <mergeCell ref="E108:F108"/>
    <mergeCell ref="E101:F101"/>
    <mergeCell ref="E102:F102"/>
    <mergeCell ref="E103:F103"/>
    <mergeCell ref="E104:F104"/>
    <mergeCell ref="E113:F113"/>
    <mergeCell ref="E114:F114"/>
    <mergeCell ref="E115:F115"/>
    <mergeCell ref="E116:F116"/>
    <mergeCell ref="E109:F109"/>
    <mergeCell ref="E110:F110"/>
    <mergeCell ref="E111:F111"/>
    <mergeCell ref="E112:F112"/>
    <mergeCell ref="E121:F121"/>
    <mergeCell ref="E122:F122"/>
    <mergeCell ref="E123:F123"/>
    <mergeCell ref="E124:F124"/>
    <mergeCell ref="E117:F117"/>
    <mergeCell ref="E118:F118"/>
    <mergeCell ref="E119:F119"/>
    <mergeCell ref="E120:F120"/>
    <mergeCell ref="E129:F129"/>
    <mergeCell ref="E130:F130"/>
    <mergeCell ref="E131:F131"/>
    <mergeCell ref="E132:F132"/>
    <mergeCell ref="E125:F125"/>
    <mergeCell ref="E126:F126"/>
    <mergeCell ref="E127:F127"/>
    <mergeCell ref="E128:F128"/>
    <mergeCell ref="E137:F137"/>
    <mergeCell ref="E138:F138"/>
    <mergeCell ref="E139:F139"/>
    <mergeCell ref="E140:F140"/>
    <mergeCell ref="E133:F133"/>
    <mergeCell ref="E134:F134"/>
    <mergeCell ref="E135:F135"/>
    <mergeCell ref="E136:F136"/>
    <mergeCell ref="E145:F145"/>
    <mergeCell ref="E146:F146"/>
    <mergeCell ref="E147:F147"/>
    <mergeCell ref="E148:F148"/>
    <mergeCell ref="E141:F141"/>
    <mergeCell ref="E142:F142"/>
    <mergeCell ref="E143:F143"/>
    <mergeCell ref="E144:F144"/>
    <mergeCell ref="E153:F153"/>
    <mergeCell ref="E154:F154"/>
    <mergeCell ref="E155:F155"/>
    <mergeCell ref="E156:F156"/>
    <mergeCell ref="E149:F149"/>
    <mergeCell ref="E150:F150"/>
    <mergeCell ref="E151:F151"/>
    <mergeCell ref="E152:F152"/>
    <mergeCell ref="E161:F161"/>
    <mergeCell ref="E162:F162"/>
    <mergeCell ref="E163:F163"/>
    <mergeCell ref="E164:F164"/>
    <mergeCell ref="E157:F157"/>
    <mergeCell ref="E158:F158"/>
    <mergeCell ref="E159:F159"/>
    <mergeCell ref="E160:F160"/>
    <mergeCell ref="E169:F169"/>
    <mergeCell ref="E170:F170"/>
    <mergeCell ref="E171:F171"/>
    <mergeCell ref="E172:F172"/>
    <mergeCell ref="E165:F165"/>
    <mergeCell ref="E166:F166"/>
    <mergeCell ref="E167:F167"/>
    <mergeCell ref="E168:F168"/>
    <mergeCell ref="E177:F177"/>
    <mergeCell ref="E178:F178"/>
    <mergeCell ref="E179:F179"/>
    <mergeCell ref="E180:F180"/>
    <mergeCell ref="E173:F173"/>
    <mergeCell ref="E174:F174"/>
    <mergeCell ref="E175:F175"/>
    <mergeCell ref="E176:F176"/>
    <mergeCell ref="E185:F185"/>
    <mergeCell ref="E186:F186"/>
    <mergeCell ref="E187:F187"/>
    <mergeCell ref="E188:F188"/>
    <mergeCell ref="E181:F181"/>
    <mergeCell ref="E182:F182"/>
    <mergeCell ref="E183:F183"/>
    <mergeCell ref="E184:F184"/>
    <mergeCell ref="E193:F193"/>
    <mergeCell ref="E194:F194"/>
    <mergeCell ref="E195:F195"/>
    <mergeCell ref="E196:F196"/>
    <mergeCell ref="E189:F189"/>
    <mergeCell ref="E190:F190"/>
    <mergeCell ref="E191:F191"/>
    <mergeCell ref="E192:F192"/>
    <mergeCell ref="E201:F201"/>
    <mergeCell ref="E202:F202"/>
    <mergeCell ref="E203:F203"/>
    <mergeCell ref="E204:F204"/>
    <mergeCell ref="E197:F197"/>
    <mergeCell ref="E198:F198"/>
    <mergeCell ref="E199:F199"/>
    <mergeCell ref="E200:F200"/>
    <mergeCell ref="E209:F209"/>
    <mergeCell ref="E210:F210"/>
    <mergeCell ref="E211:F211"/>
    <mergeCell ref="E212:F212"/>
    <mergeCell ref="E205:F205"/>
    <mergeCell ref="E206:F206"/>
    <mergeCell ref="E207:F207"/>
    <mergeCell ref="E208:F208"/>
    <mergeCell ref="E217:F217"/>
    <mergeCell ref="E218:F218"/>
    <mergeCell ref="E219:F219"/>
    <mergeCell ref="E220:F220"/>
    <mergeCell ref="E213:F213"/>
    <mergeCell ref="E214:F214"/>
    <mergeCell ref="E215:F215"/>
    <mergeCell ref="E216:F216"/>
    <mergeCell ref="E225:F225"/>
    <mergeCell ref="E226:F226"/>
    <mergeCell ref="E227:F227"/>
    <mergeCell ref="E228:F228"/>
    <mergeCell ref="E221:F221"/>
    <mergeCell ref="E222:F222"/>
    <mergeCell ref="E223:F223"/>
    <mergeCell ref="E224:F224"/>
    <mergeCell ref="E233:F233"/>
    <mergeCell ref="E234:F234"/>
    <mergeCell ref="E235:F235"/>
    <mergeCell ref="E236:F236"/>
    <mergeCell ref="E229:F229"/>
    <mergeCell ref="E230:F230"/>
    <mergeCell ref="E231:F231"/>
    <mergeCell ref="E232:F232"/>
    <mergeCell ref="E241:F241"/>
    <mergeCell ref="E242:F242"/>
    <mergeCell ref="E243:F243"/>
    <mergeCell ref="E244:F244"/>
    <mergeCell ref="E237:F237"/>
    <mergeCell ref="E238:F238"/>
    <mergeCell ref="E239:F239"/>
    <mergeCell ref="E240:F240"/>
    <mergeCell ref="E249:F249"/>
    <mergeCell ref="E250:F250"/>
    <mergeCell ref="E251:F251"/>
    <mergeCell ref="E252:F252"/>
    <mergeCell ref="E245:F245"/>
    <mergeCell ref="E246:F246"/>
    <mergeCell ref="E247:F247"/>
    <mergeCell ref="E248:F248"/>
    <mergeCell ref="E257:F257"/>
    <mergeCell ref="E258:F258"/>
    <mergeCell ref="E259:F259"/>
    <mergeCell ref="E260:F260"/>
    <mergeCell ref="E253:F253"/>
    <mergeCell ref="E254:F254"/>
    <mergeCell ref="E255:F255"/>
    <mergeCell ref="E256:F256"/>
    <mergeCell ref="E265:F265"/>
    <mergeCell ref="E266:F266"/>
    <mergeCell ref="E267:F267"/>
    <mergeCell ref="E268:F268"/>
    <mergeCell ref="E261:F261"/>
    <mergeCell ref="E262:F262"/>
    <mergeCell ref="E263:F263"/>
    <mergeCell ref="E264:F264"/>
    <mergeCell ref="E273:F273"/>
    <mergeCell ref="E274:F274"/>
    <mergeCell ref="E275:F275"/>
    <mergeCell ref="E276:F276"/>
    <mergeCell ref="E269:F269"/>
    <mergeCell ref="E270:F270"/>
    <mergeCell ref="E271:F271"/>
    <mergeCell ref="E272:F272"/>
    <mergeCell ref="E281:F281"/>
    <mergeCell ref="E282:F282"/>
    <mergeCell ref="E283:F283"/>
    <mergeCell ref="E284:F284"/>
    <mergeCell ref="E277:F277"/>
    <mergeCell ref="E278:F278"/>
    <mergeCell ref="E279:F279"/>
    <mergeCell ref="E280:F280"/>
    <mergeCell ref="E289:F289"/>
    <mergeCell ref="E290:F290"/>
    <mergeCell ref="E291:F291"/>
    <mergeCell ref="E292:F292"/>
    <mergeCell ref="E285:F285"/>
    <mergeCell ref="E286:F286"/>
    <mergeCell ref="E287:F287"/>
    <mergeCell ref="E288:F288"/>
    <mergeCell ref="E297:F297"/>
    <mergeCell ref="E298:F298"/>
    <mergeCell ref="E299:F299"/>
    <mergeCell ref="E300:F300"/>
    <mergeCell ref="E293:F293"/>
    <mergeCell ref="E294:F294"/>
    <mergeCell ref="E295:F295"/>
    <mergeCell ref="E296:F296"/>
    <mergeCell ref="E305:F305"/>
    <mergeCell ref="E306:F306"/>
    <mergeCell ref="E307:F307"/>
    <mergeCell ref="E308:F308"/>
    <mergeCell ref="E301:F301"/>
    <mergeCell ref="E302:F302"/>
    <mergeCell ref="E303:F303"/>
    <mergeCell ref="E304:F304"/>
    <mergeCell ref="E313:F313"/>
    <mergeCell ref="E314:F314"/>
    <mergeCell ref="E315:F315"/>
    <mergeCell ref="E316:F316"/>
    <mergeCell ref="E309:F309"/>
    <mergeCell ref="E310:F310"/>
    <mergeCell ref="E311:F311"/>
    <mergeCell ref="E312:F312"/>
    <mergeCell ref="E321:F321"/>
    <mergeCell ref="E322:F322"/>
    <mergeCell ref="E323:F323"/>
    <mergeCell ref="E324:F324"/>
    <mergeCell ref="E317:F317"/>
    <mergeCell ref="E318:F318"/>
    <mergeCell ref="E319:F319"/>
    <mergeCell ref="E320:F320"/>
    <mergeCell ref="E329:F329"/>
    <mergeCell ref="E330:F330"/>
    <mergeCell ref="E331:F331"/>
    <mergeCell ref="E332:F332"/>
    <mergeCell ref="E325:F325"/>
    <mergeCell ref="E326:F326"/>
    <mergeCell ref="E327:F327"/>
    <mergeCell ref="E328:F328"/>
    <mergeCell ref="E337:F337"/>
    <mergeCell ref="E338:F338"/>
    <mergeCell ref="E339:F339"/>
    <mergeCell ref="E340:F340"/>
    <mergeCell ref="E333:F333"/>
    <mergeCell ref="E334:F334"/>
    <mergeCell ref="E335:F335"/>
    <mergeCell ref="E336:F336"/>
    <mergeCell ref="E345:F345"/>
    <mergeCell ref="E346:F346"/>
    <mergeCell ref="E347:F347"/>
    <mergeCell ref="E348:F348"/>
    <mergeCell ref="E341:F341"/>
    <mergeCell ref="E342:F342"/>
    <mergeCell ref="E343:F343"/>
    <mergeCell ref="E344:F344"/>
    <mergeCell ref="E353:F353"/>
    <mergeCell ref="E354:F354"/>
    <mergeCell ref="E355:F355"/>
    <mergeCell ref="E356:F356"/>
    <mergeCell ref="E349:F349"/>
    <mergeCell ref="E350:F350"/>
    <mergeCell ref="E351:F351"/>
    <mergeCell ref="E352:F352"/>
    <mergeCell ref="E361:F361"/>
    <mergeCell ref="E362:F362"/>
    <mergeCell ref="E363:F363"/>
    <mergeCell ref="E364:F364"/>
    <mergeCell ref="E357:F357"/>
    <mergeCell ref="E358:F358"/>
    <mergeCell ref="E359:F359"/>
    <mergeCell ref="E360:F360"/>
    <mergeCell ref="E369:F369"/>
    <mergeCell ref="E365:F365"/>
    <mergeCell ref="E366:F366"/>
    <mergeCell ref="E367:F367"/>
    <mergeCell ref="E368:F368"/>
    <mergeCell ref="E379:F379"/>
    <mergeCell ref="E380:F380"/>
    <mergeCell ref="E373:F373"/>
    <mergeCell ref="E374:F374"/>
    <mergeCell ref="E375:F375"/>
    <mergeCell ref="E376:F376"/>
    <mergeCell ref="E385:F385"/>
    <mergeCell ref="E386:F386"/>
    <mergeCell ref="E387:F387"/>
    <mergeCell ref="E388:F388"/>
    <mergeCell ref="E381:F381"/>
    <mergeCell ref="E382:F382"/>
    <mergeCell ref="E383:F383"/>
    <mergeCell ref="E384:F384"/>
    <mergeCell ref="E393:F393"/>
    <mergeCell ref="E394:F394"/>
    <mergeCell ref="E395:F395"/>
    <mergeCell ref="E378:F378"/>
    <mergeCell ref="E396:F396"/>
    <mergeCell ref="E389:F389"/>
    <mergeCell ref="E390:F390"/>
    <mergeCell ref="E391:F391"/>
    <mergeCell ref="E392:F392"/>
    <mergeCell ref="E401:F401"/>
    <mergeCell ref="E402:F402"/>
    <mergeCell ref="E403:F403"/>
    <mergeCell ref="E404:F404"/>
    <mergeCell ref="E397:F397"/>
    <mergeCell ref="E398:F398"/>
    <mergeCell ref="E399:F399"/>
    <mergeCell ref="E400:F400"/>
    <mergeCell ref="E409:F409"/>
    <mergeCell ref="E410:F410"/>
    <mergeCell ref="E411:F411"/>
    <mergeCell ref="E412:F412"/>
    <mergeCell ref="E405:F405"/>
    <mergeCell ref="E406:F406"/>
    <mergeCell ref="E407:F407"/>
    <mergeCell ref="E408:F408"/>
    <mergeCell ref="E417:F417"/>
    <mergeCell ref="E418:F418"/>
    <mergeCell ref="E419:F419"/>
    <mergeCell ref="E420:F420"/>
    <mergeCell ref="E413:F413"/>
    <mergeCell ref="E414:F414"/>
    <mergeCell ref="E415:F415"/>
    <mergeCell ref="E416:F416"/>
    <mergeCell ref="E425:F425"/>
    <mergeCell ref="E426:F426"/>
    <mergeCell ref="E427:F427"/>
    <mergeCell ref="E428:F428"/>
    <mergeCell ref="E421:F421"/>
    <mergeCell ref="E422:F422"/>
    <mergeCell ref="E423:F423"/>
    <mergeCell ref="E424:F424"/>
    <mergeCell ref="E433:F433"/>
    <mergeCell ref="E434:F434"/>
    <mergeCell ref="E435:F435"/>
    <mergeCell ref="E436:F436"/>
    <mergeCell ref="E429:F429"/>
    <mergeCell ref="E430:F430"/>
    <mergeCell ref="E431:F431"/>
    <mergeCell ref="E432:F432"/>
    <mergeCell ref="E441:F441"/>
    <mergeCell ref="E442:F442"/>
    <mergeCell ref="E443:F443"/>
    <mergeCell ref="E444:F444"/>
    <mergeCell ref="E437:F437"/>
    <mergeCell ref="E438:F438"/>
    <mergeCell ref="E439:F439"/>
    <mergeCell ref="E440:F440"/>
    <mergeCell ref="E449:F449"/>
    <mergeCell ref="E450:F450"/>
    <mergeCell ref="E472:F472"/>
    <mergeCell ref="E487:F487"/>
    <mergeCell ref="E488:F488"/>
    <mergeCell ref="E481:F481"/>
    <mergeCell ref="E482:F482"/>
    <mergeCell ref="E483:F483"/>
    <mergeCell ref="E484:F484"/>
    <mergeCell ref="E451:F451"/>
    <mergeCell ref="E452:F452"/>
    <mergeCell ref="E445:F445"/>
    <mergeCell ref="E446:F446"/>
    <mergeCell ref="E447:F447"/>
    <mergeCell ref="E448:F448"/>
    <mergeCell ref="E457:F457"/>
    <mergeCell ref="E458:F458"/>
    <mergeCell ref="E459:F459"/>
    <mergeCell ref="E460:F460"/>
    <mergeCell ref="E453:F453"/>
    <mergeCell ref="E454:F454"/>
    <mergeCell ref="E455:F455"/>
    <mergeCell ref="E456:F456"/>
    <mergeCell ref="E465:F465"/>
    <mergeCell ref="E466:F466"/>
    <mergeCell ref="E467:F467"/>
    <mergeCell ref="E468:F468"/>
    <mergeCell ref="E475:F475"/>
    <mergeCell ref="E480:F480"/>
    <mergeCell ref="G9:H9"/>
    <mergeCell ref="G10:H10"/>
    <mergeCell ref="G11:H11"/>
    <mergeCell ref="G12:H12"/>
    <mergeCell ref="G17:H17"/>
    <mergeCell ref="G18:H18"/>
    <mergeCell ref="G19:H19"/>
    <mergeCell ref="G20:H20"/>
    <mergeCell ref="G13:H13"/>
    <mergeCell ref="G14:H14"/>
    <mergeCell ref="G15:H15"/>
    <mergeCell ref="G16:H16"/>
    <mergeCell ref="G25:H25"/>
    <mergeCell ref="G26:H26"/>
    <mergeCell ref="G27:H27"/>
    <mergeCell ref="G28:H28"/>
    <mergeCell ref="G21:H21"/>
    <mergeCell ref="G22:H22"/>
    <mergeCell ref="G23:H23"/>
    <mergeCell ref="G24:H24"/>
    <mergeCell ref="G33:H33"/>
    <mergeCell ref="G34:H34"/>
    <mergeCell ref="G35:H35"/>
    <mergeCell ref="G36:H36"/>
    <mergeCell ref="G29:H29"/>
    <mergeCell ref="G30:H30"/>
    <mergeCell ref="G31:H31"/>
    <mergeCell ref="G32:H32"/>
    <mergeCell ref="G41:H41"/>
    <mergeCell ref="G42:H42"/>
    <mergeCell ref="G43:H43"/>
    <mergeCell ref="G44:H44"/>
    <mergeCell ref="G37:H37"/>
    <mergeCell ref="G38:H38"/>
    <mergeCell ref="G39:H39"/>
    <mergeCell ref="G40:H40"/>
    <mergeCell ref="G49:H49"/>
    <mergeCell ref="G50:H50"/>
    <mergeCell ref="G51:H51"/>
    <mergeCell ref="G52:H52"/>
    <mergeCell ref="G45:H45"/>
    <mergeCell ref="G46:H46"/>
    <mergeCell ref="G47:H47"/>
    <mergeCell ref="G48:H48"/>
    <mergeCell ref="G57:H57"/>
    <mergeCell ref="G58:H58"/>
    <mergeCell ref="G59:H59"/>
    <mergeCell ref="G60:H60"/>
    <mergeCell ref="G53:H53"/>
    <mergeCell ref="G54:H54"/>
    <mergeCell ref="G55:H55"/>
    <mergeCell ref="G56:H56"/>
    <mergeCell ref="G65:H65"/>
    <mergeCell ref="G66:H66"/>
    <mergeCell ref="G67:H67"/>
    <mergeCell ref="G68:H68"/>
    <mergeCell ref="G61:H61"/>
    <mergeCell ref="G62:H62"/>
    <mergeCell ref="G63:H63"/>
    <mergeCell ref="G64:H64"/>
    <mergeCell ref="G73:H73"/>
    <mergeCell ref="G74:H74"/>
    <mergeCell ref="G75:H75"/>
    <mergeCell ref="G76:H76"/>
    <mergeCell ref="G69:H69"/>
    <mergeCell ref="G70:H70"/>
    <mergeCell ref="G71:H71"/>
    <mergeCell ref="G72:H72"/>
    <mergeCell ref="G81:H81"/>
    <mergeCell ref="G82:H82"/>
    <mergeCell ref="G83:H83"/>
    <mergeCell ref="G84:H84"/>
    <mergeCell ref="G77:H77"/>
    <mergeCell ref="G78:H78"/>
    <mergeCell ref="G79:H79"/>
    <mergeCell ref="G80:H80"/>
    <mergeCell ref="G89:H89"/>
    <mergeCell ref="G90:H90"/>
    <mergeCell ref="G91:H91"/>
    <mergeCell ref="G92:H92"/>
    <mergeCell ref="G85:H85"/>
    <mergeCell ref="G86:H86"/>
    <mergeCell ref="G87:H87"/>
    <mergeCell ref="G88:H88"/>
    <mergeCell ref="G97:H97"/>
    <mergeCell ref="G98:H98"/>
    <mergeCell ref="G99:H99"/>
    <mergeCell ref="G100:H100"/>
    <mergeCell ref="G93:H93"/>
    <mergeCell ref="G94:H94"/>
    <mergeCell ref="G95:H95"/>
    <mergeCell ref="G96:H96"/>
    <mergeCell ref="G105:H105"/>
    <mergeCell ref="G106:H106"/>
    <mergeCell ref="G107:H107"/>
    <mergeCell ref="G108:H108"/>
    <mergeCell ref="G101:H101"/>
    <mergeCell ref="G102:H102"/>
    <mergeCell ref="G103:H103"/>
    <mergeCell ref="G104:H104"/>
    <mergeCell ref="G113:H113"/>
    <mergeCell ref="G114:H114"/>
    <mergeCell ref="G115:H115"/>
    <mergeCell ref="G116:H116"/>
    <mergeCell ref="G109:H109"/>
    <mergeCell ref="G110:H110"/>
    <mergeCell ref="G111:H111"/>
    <mergeCell ref="G112:H112"/>
    <mergeCell ref="G121:H121"/>
    <mergeCell ref="G122:H122"/>
    <mergeCell ref="G123:H123"/>
    <mergeCell ref="G124:H124"/>
    <mergeCell ref="G117:H117"/>
    <mergeCell ref="G118:H118"/>
    <mergeCell ref="G119:H119"/>
    <mergeCell ref="G120:H120"/>
    <mergeCell ref="G129:H129"/>
    <mergeCell ref="G130:H130"/>
    <mergeCell ref="G131:H131"/>
    <mergeCell ref="G132:H132"/>
    <mergeCell ref="G125:H125"/>
    <mergeCell ref="G126:H126"/>
    <mergeCell ref="G127:H127"/>
    <mergeCell ref="G128:H128"/>
    <mergeCell ref="G137:H137"/>
    <mergeCell ref="G138:H138"/>
    <mergeCell ref="G139:H139"/>
    <mergeCell ref="G140:H140"/>
    <mergeCell ref="G133:H133"/>
    <mergeCell ref="G134:H134"/>
    <mergeCell ref="G135:H135"/>
    <mergeCell ref="G136:H136"/>
    <mergeCell ref="G145:H145"/>
    <mergeCell ref="G146:H146"/>
    <mergeCell ref="G147:H147"/>
    <mergeCell ref="G148:H148"/>
    <mergeCell ref="G141:H141"/>
    <mergeCell ref="G142:H142"/>
    <mergeCell ref="G143:H143"/>
    <mergeCell ref="G144:H144"/>
    <mergeCell ref="G153:H153"/>
    <mergeCell ref="G154:H154"/>
    <mergeCell ref="G155:H155"/>
    <mergeCell ref="G156:H156"/>
    <mergeCell ref="G149:H149"/>
    <mergeCell ref="G150:H150"/>
    <mergeCell ref="G151:H151"/>
    <mergeCell ref="G152:H152"/>
    <mergeCell ref="G161:H161"/>
    <mergeCell ref="G162:H162"/>
    <mergeCell ref="G163:H163"/>
    <mergeCell ref="G164:H164"/>
    <mergeCell ref="G157:H157"/>
    <mergeCell ref="G158:H158"/>
    <mergeCell ref="G159:H159"/>
    <mergeCell ref="G160:H160"/>
    <mergeCell ref="G169:H169"/>
    <mergeCell ref="G170:H170"/>
    <mergeCell ref="G171:H171"/>
    <mergeCell ref="G172:H172"/>
    <mergeCell ref="G165:H165"/>
    <mergeCell ref="G166:H166"/>
    <mergeCell ref="G167:H167"/>
    <mergeCell ref="G168:H168"/>
    <mergeCell ref="G177:H177"/>
    <mergeCell ref="G178:H178"/>
    <mergeCell ref="G179:H179"/>
    <mergeCell ref="G180:H180"/>
    <mergeCell ref="G173:H173"/>
    <mergeCell ref="G174:H174"/>
    <mergeCell ref="G175:H175"/>
    <mergeCell ref="G176:H176"/>
    <mergeCell ref="G185:H185"/>
    <mergeCell ref="G186:H186"/>
    <mergeCell ref="G187:H187"/>
    <mergeCell ref="G188:H188"/>
    <mergeCell ref="G181:H181"/>
    <mergeCell ref="G182:H182"/>
    <mergeCell ref="G183:H183"/>
    <mergeCell ref="G184:H184"/>
    <mergeCell ref="G193:H193"/>
    <mergeCell ref="G194:H194"/>
    <mergeCell ref="G195:H195"/>
    <mergeCell ref="G196:H196"/>
    <mergeCell ref="G189:H189"/>
    <mergeCell ref="G190:H190"/>
    <mergeCell ref="G191:H191"/>
    <mergeCell ref="G192:H192"/>
    <mergeCell ref="G201:H201"/>
    <mergeCell ref="G202:H202"/>
    <mergeCell ref="G203:H203"/>
    <mergeCell ref="G204:H204"/>
    <mergeCell ref="G197:H197"/>
    <mergeCell ref="G198:H198"/>
    <mergeCell ref="G199:H199"/>
    <mergeCell ref="G200:H200"/>
    <mergeCell ref="G209:H209"/>
    <mergeCell ref="G210:H210"/>
    <mergeCell ref="G211:H211"/>
    <mergeCell ref="G212:H212"/>
    <mergeCell ref="G205:H205"/>
    <mergeCell ref="G206:H206"/>
    <mergeCell ref="G207:H207"/>
    <mergeCell ref="G208:H208"/>
    <mergeCell ref="G217:H217"/>
    <mergeCell ref="G218:H218"/>
    <mergeCell ref="G219:H219"/>
    <mergeCell ref="G220:H220"/>
    <mergeCell ref="G213:H213"/>
    <mergeCell ref="G214:H214"/>
    <mergeCell ref="G215:H215"/>
    <mergeCell ref="G216:H216"/>
    <mergeCell ref="G225:H225"/>
    <mergeCell ref="G226:H226"/>
    <mergeCell ref="G227:H227"/>
    <mergeCell ref="G228:H228"/>
    <mergeCell ref="G221:H221"/>
    <mergeCell ref="G222:H222"/>
    <mergeCell ref="G223:H223"/>
    <mergeCell ref="G224:H224"/>
    <mergeCell ref="G233:H233"/>
    <mergeCell ref="G234:H234"/>
    <mergeCell ref="G235:H235"/>
    <mergeCell ref="G236:H236"/>
    <mergeCell ref="G229:H229"/>
    <mergeCell ref="G230:H230"/>
    <mergeCell ref="G231:H231"/>
    <mergeCell ref="G232:H232"/>
    <mergeCell ref="G241:H241"/>
    <mergeCell ref="G242:H242"/>
    <mergeCell ref="G243:H243"/>
    <mergeCell ref="G244:H244"/>
    <mergeCell ref="G237:H237"/>
    <mergeCell ref="G238:H238"/>
    <mergeCell ref="G239:H239"/>
    <mergeCell ref="G240:H240"/>
    <mergeCell ref="G249:H249"/>
    <mergeCell ref="G250:H250"/>
    <mergeCell ref="G251:H251"/>
    <mergeCell ref="G252:H252"/>
    <mergeCell ref="G245:H245"/>
    <mergeCell ref="G246:H246"/>
    <mergeCell ref="G247:H247"/>
    <mergeCell ref="G248:H248"/>
    <mergeCell ref="G257:H257"/>
    <mergeCell ref="G258:H258"/>
    <mergeCell ref="G259:H259"/>
    <mergeCell ref="G260:H260"/>
    <mergeCell ref="G253:H253"/>
    <mergeCell ref="G254:H254"/>
    <mergeCell ref="G255:H255"/>
    <mergeCell ref="G256:H256"/>
    <mergeCell ref="G265:H265"/>
    <mergeCell ref="G266:H266"/>
    <mergeCell ref="G267:H267"/>
    <mergeCell ref="G268:H268"/>
    <mergeCell ref="G261:H261"/>
    <mergeCell ref="G262:H262"/>
    <mergeCell ref="G263:H263"/>
    <mergeCell ref="G264:H264"/>
    <mergeCell ref="G273:H273"/>
    <mergeCell ref="G274:H274"/>
    <mergeCell ref="G275:H275"/>
    <mergeCell ref="G276:H276"/>
    <mergeCell ref="G269:H269"/>
    <mergeCell ref="G270:H270"/>
    <mergeCell ref="G271:H271"/>
    <mergeCell ref="G272:H272"/>
    <mergeCell ref="G281:H281"/>
    <mergeCell ref="G282:H282"/>
    <mergeCell ref="G283:H283"/>
    <mergeCell ref="G284:H284"/>
    <mergeCell ref="G277:H277"/>
    <mergeCell ref="G278:H278"/>
    <mergeCell ref="G279:H279"/>
    <mergeCell ref="G280:H280"/>
    <mergeCell ref="G289:H289"/>
    <mergeCell ref="G290:H290"/>
    <mergeCell ref="G291:H291"/>
    <mergeCell ref="G292:H292"/>
    <mergeCell ref="G285:H285"/>
    <mergeCell ref="G286:H286"/>
    <mergeCell ref="G287:H287"/>
    <mergeCell ref="G288:H288"/>
    <mergeCell ref="G297:H297"/>
    <mergeCell ref="G298:H298"/>
    <mergeCell ref="G299:H299"/>
    <mergeCell ref="G300:H300"/>
    <mergeCell ref="G293:H293"/>
    <mergeCell ref="G294:H294"/>
    <mergeCell ref="G295:H295"/>
    <mergeCell ref="G296:H296"/>
    <mergeCell ref="G305:H305"/>
    <mergeCell ref="G306:H306"/>
    <mergeCell ref="G307:H307"/>
    <mergeCell ref="G308:H308"/>
    <mergeCell ref="G301:H301"/>
    <mergeCell ref="G302:H302"/>
    <mergeCell ref="G303:H303"/>
    <mergeCell ref="G304:H304"/>
    <mergeCell ref="G313:H313"/>
    <mergeCell ref="G314:H314"/>
    <mergeCell ref="G315:H315"/>
    <mergeCell ref="G316:H316"/>
    <mergeCell ref="G309:H309"/>
    <mergeCell ref="G310:H310"/>
    <mergeCell ref="G311:H311"/>
    <mergeCell ref="G312:H312"/>
    <mergeCell ref="G321:H321"/>
    <mergeCell ref="G322:H322"/>
    <mergeCell ref="G323:H323"/>
    <mergeCell ref="G324:H324"/>
    <mergeCell ref="G317:H317"/>
    <mergeCell ref="G318:H318"/>
    <mergeCell ref="G319:H319"/>
    <mergeCell ref="G320:H320"/>
    <mergeCell ref="G329:H329"/>
    <mergeCell ref="G330:H330"/>
    <mergeCell ref="G331:H331"/>
    <mergeCell ref="G332:H332"/>
    <mergeCell ref="G325:H325"/>
    <mergeCell ref="G326:H326"/>
    <mergeCell ref="G327:H327"/>
    <mergeCell ref="G328:H328"/>
    <mergeCell ref="G337:H337"/>
    <mergeCell ref="G338:H338"/>
    <mergeCell ref="G339:H339"/>
    <mergeCell ref="G340:H340"/>
    <mergeCell ref="G333:H333"/>
    <mergeCell ref="G334:H334"/>
    <mergeCell ref="G335:H335"/>
    <mergeCell ref="G336:H336"/>
    <mergeCell ref="G345:H345"/>
    <mergeCell ref="G346:H346"/>
    <mergeCell ref="G347:H347"/>
    <mergeCell ref="G348:H348"/>
    <mergeCell ref="G341:H341"/>
    <mergeCell ref="G342:H342"/>
    <mergeCell ref="G343:H343"/>
    <mergeCell ref="G344:H344"/>
    <mergeCell ref="G353:H353"/>
    <mergeCell ref="G354:H354"/>
    <mergeCell ref="G355:H355"/>
    <mergeCell ref="G356:H356"/>
    <mergeCell ref="G349:H349"/>
    <mergeCell ref="G350:H350"/>
    <mergeCell ref="G351:H351"/>
    <mergeCell ref="G352:H352"/>
    <mergeCell ref="G361:H361"/>
    <mergeCell ref="G362:H362"/>
    <mergeCell ref="G363:H363"/>
    <mergeCell ref="G364:H364"/>
    <mergeCell ref="G357:H357"/>
    <mergeCell ref="G358:H358"/>
    <mergeCell ref="G359:H359"/>
    <mergeCell ref="G360:H360"/>
    <mergeCell ref="G369:H369"/>
    <mergeCell ref="G365:H365"/>
    <mergeCell ref="G366:H366"/>
    <mergeCell ref="G367:H367"/>
    <mergeCell ref="G368:H368"/>
    <mergeCell ref="G379:H379"/>
    <mergeCell ref="G380:H380"/>
    <mergeCell ref="G373:H373"/>
    <mergeCell ref="G374:H374"/>
    <mergeCell ref="G375:H375"/>
    <mergeCell ref="G376:H376"/>
    <mergeCell ref="G385:H385"/>
    <mergeCell ref="G386:H386"/>
    <mergeCell ref="G387:H387"/>
    <mergeCell ref="G388:H388"/>
    <mergeCell ref="G381:H381"/>
    <mergeCell ref="G382:H382"/>
    <mergeCell ref="G383:H383"/>
    <mergeCell ref="G384:H384"/>
    <mergeCell ref="G393:H393"/>
    <mergeCell ref="G394:H394"/>
    <mergeCell ref="G395:H395"/>
    <mergeCell ref="G378:H378"/>
    <mergeCell ref="G396:H396"/>
    <mergeCell ref="G389:H389"/>
    <mergeCell ref="G390:H390"/>
    <mergeCell ref="G391:H391"/>
    <mergeCell ref="G392:H392"/>
    <mergeCell ref="G401:H401"/>
    <mergeCell ref="G402:H402"/>
    <mergeCell ref="G403:H403"/>
    <mergeCell ref="G404:H404"/>
    <mergeCell ref="G397:H397"/>
    <mergeCell ref="G398:H398"/>
    <mergeCell ref="G399:H399"/>
    <mergeCell ref="G400:H400"/>
    <mergeCell ref="G409:H409"/>
    <mergeCell ref="G410:H410"/>
    <mergeCell ref="G411:H411"/>
    <mergeCell ref="G412:H412"/>
    <mergeCell ref="G405:H405"/>
    <mergeCell ref="G406:H406"/>
    <mergeCell ref="G407:H407"/>
    <mergeCell ref="G408:H408"/>
    <mergeCell ref="G417:H417"/>
    <mergeCell ref="G418:H418"/>
    <mergeCell ref="G419:H419"/>
    <mergeCell ref="G420:H420"/>
    <mergeCell ref="G413:H413"/>
    <mergeCell ref="G414:H414"/>
    <mergeCell ref="G415:H415"/>
    <mergeCell ref="G416:H416"/>
    <mergeCell ref="G425:H425"/>
    <mergeCell ref="G426:H426"/>
    <mergeCell ref="G427:H427"/>
    <mergeCell ref="G428:H428"/>
    <mergeCell ref="G421:H421"/>
    <mergeCell ref="G422:H422"/>
    <mergeCell ref="G423:H423"/>
    <mergeCell ref="G424:H424"/>
    <mergeCell ref="G433:H433"/>
    <mergeCell ref="G434:H434"/>
    <mergeCell ref="G435:H435"/>
    <mergeCell ref="G436:H436"/>
    <mergeCell ref="G429:H429"/>
    <mergeCell ref="G430:H430"/>
    <mergeCell ref="G431:H431"/>
    <mergeCell ref="G432:H432"/>
    <mergeCell ref="G441:H441"/>
    <mergeCell ref="G442:H442"/>
    <mergeCell ref="G443:H443"/>
    <mergeCell ref="G444:H444"/>
    <mergeCell ref="G437:H437"/>
    <mergeCell ref="G438:H438"/>
    <mergeCell ref="G439:H439"/>
    <mergeCell ref="G440:H440"/>
    <mergeCell ref="G449:H449"/>
    <mergeCell ref="G450:H450"/>
    <mergeCell ref="E470:F470"/>
    <mergeCell ref="E471:F471"/>
    <mergeCell ref="G485:H485"/>
    <mergeCell ref="G486:H486"/>
    <mergeCell ref="G487:H487"/>
    <mergeCell ref="G488:H488"/>
    <mergeCell ref="G481:H481"/>
    <mergeCell ref="G482:H482"/>
    <mergeCell ref="G483:H483"/>
    <mergeCell ref="G484:H484"/>
    <mergeCell ref="G451:H451"/>
    <mergeCell ref="G452:H452"/>
    <mergeCell ref="G445:H445"/>
    <mergeCell ref="G446:H446"/>
    <mergeCell ref="G447:H447"/>
    <mergeCell ref="G448:H448"/>
    <mergeCell ref="G457:H457"/>
    <mergeCell ref="G458:H458"/>
    <mergeCell ref="G459:H459"/>
    <mergeCell ref="G460:H460"/>
    <mergeCell ref="G453:H453"/>
    <mergeCell ref="G454:H454"/>
    <mergeCell ref="G455:H455"/>
    <mergeCell ref="G456:H456"/>
    <mergeCell ref="G465:H465"/>
    <mergeCell ref="G466:H466"/>
    <mergeCell ref="G467:H467"/>
    <mergeCell ref="U10:V10"/>
    <mergeCell ref="W10:X10"/>
  </mergeCells>
  <phoneticPr fontId="5" type="noConversion"/>
  <conditionalFormatting sqref="C3:E6">
    <cfRule type="expression" dxfId="18" priority="6" stopIfTrue="1">
      <formula>F3=""</formula>
    </cfRule>
  </conditionalFormatting>
  <conditionalFormatting sqref="P10:P1088 B10:J1088">
    <cfRule type="expression" dxfId="2" priority="7" stopIfTrue="1">
      <formula>$B10&lt;&gt;""</formula>
    </cfRule>
  </conditionalFormatting>
  <conditionalFormatting sqref="C7:E7">
    <cfRule type="expression" dxfId="17" priority="8" stopIfTrue="1">
      <formula>F6=""</formula>
    </cfRule>
  </conditionalFormatting>
  <conditionalFormatting sqref="N10:N1088">
    <cfRule type="expression" dxfId="16" priority="5" stopIfTrue="1">
      <formula>$B10&lt;&gt;""</formula>
    </cfRule>
  </conditionalFormatting>
  <conditionalFormatting sqref="K10:M729">
    <cfRule type="expression" dxfId="15" priority="4" stopIfTrue="1">
      <formula>$B10&lt;&gt;""</formula>
    </cfRule>
  </conditionalFormatting>
  <conditionalFormatting sqref="K730:M1088">
    <cfRule type="expression" dxfId="14" priority="3" stopIfTrue="1">
      <formula>$B730&lt;&gt;""</formula>
    </cfRule>
  </conditionalFormatting>
  <conditionalFormatting sqref="W4:Y4">
    <cfRule type="expression" dxfId="13" priority="1" stopIfTrue="1">
      <formula>$B4&lt;&gt;""</formula>
    </cfRule>
  </conditionalFormatting>
  <conditionalFormatting sqref="Z4">
    <cfRule type="expression" dxfId="12" priority="2" stopIfTrue="1">
      <formula>$B4&lt;&gt;""</formula>
    </cfRule>
  </conditionalFormatting>
  <dataValidations count="1">
    <dataValidation type="list" operator="equal" allowBlank="1" showInputMessage="1" showErrorMessage="1" sqref="F6:G6">
      <formula1>AA1:AA2</formula1>
    </dataValidation>
  </dataValidations>
  <pageMargins left="0.75" right="0.75" top="1" bottom="1" header="0.5" footer="0.5"/>
  <pageSetup paperSize="9" scale="80" fitToHeight="0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Mortgage Calculator</vt:lpstr>
      <vt:lpstr>'Mortgage Calculator'!Print_Area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</dc:creator>
  <cp:lastModifiedBy>fedexadmin</cp:lastModifiedBy>
  <cp:lastPrinted>2010-09-14T19:41:30Z</cp:lastPrinted>
  <dcterms:created xsi:type="dcterms:W3CDTF">2010-09-14T15:12:12Z</dcterms:created>
  <dcterms:modified xsi:type="dcterms:W3CDTF">2017-03-22T19:59:36Z</dcterms:modified>
</cp:coreProperties>
</file>