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neHayden\OneDrive - Cypress Creek Renewables\Documents\School\ISYE 6501\Week 3\"/>
    </mc:Choice>
  </mc:AlternateContent>
  <xr:revisionPtr revIDLastSave="0" documentId="13_ncr:1_{869A5121-5E4A-4A3F-B329-FDD5530BB812}" xr6:coauthVersionLast="45" xr6:coauthVersionMax="45" xr10:uidLastSave="{00000000-0000-0000-0000-000000000000}"/>
  <bookViews>
    <workbookView xWindow="-23136" yWindow="-96" windowWidth="23232" windowHeight="12552" xr2:uid="{D5C31B19-BE49-453A-969E-37025BC98DBA}"/>
  </bookViews>
  <sheets>
    <sheet name="Summary" sheetId="1" r:id="rId1"/>
    <sheet name="Temps" sheetId="2" r:id="rId2"/>
  </sheets>
  <definedNames>
    <definedName name="ExternalData_1" localSheetId="1" hidden="1">Temps!$A$1:$U$125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3" i="2" l="1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X129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3" i="2"/>
  <c r="Z3" i="2"/>
  <c r="X4" i="2"/>
  <c r="Y4" i="2"/>
  <c r="Z4" i="2"/>
  <c r="X5" i="2"/>
  <c r="Y5" i="2"/>
  <c r="Z5" i="2"/>
  <c r="X6" i="2"/>
  <c r="Y6" i="2"/>
  <c r="Z6" i="2"/>
  <c r="X7" i="2"/>
  <c r="Y7" i="2"/>
  <c r="Z7" i="2"/>
  <c r="X8" i="2"/>
  <c r="Y8" i="2"/>
  <c r="Z8" i="2"/>
  <c r="X9" i="2"/>
  <c r="Y9" i="2"/>
  <c r="Z9" i="2"/>
  <c r="X10" i="2"/>
  <c r="Y10" i="2"/>
  <c r="Z10" i="2"/>
  <c r="X11" i="2"/>
  <c r="Y11" i="2"/>
  <c r="Z11" i="2"/>
  <c r="X12" i="2"/>
  <c r="Y12" i="2"/>
  <c r="Z12" i="2"/>
  <c r="X13" i="2"/>
  <c r="Y13" i="2"/>
  <c r="Z13" i="2"/>
  <c r="X14" i="2"/>
  <c r="Y14" i="2"/>
  <c r="Z14" i="2"/>
  <c r="X15" i="2"/>
  <c r="Y15" i="2"/>
  <c r="Z15" i="2"/>
  <c r="X16" i="2"/>
  <c r="Y16" i="2"/>
  <c r="Z16" i="2"/>
  <c r="X17" i="2"/>
  <c r="Y17" i="2"/>
  <c r="Z17" i="2"/>
  <c r="X18" i="2"/>
  <c r="Y18" i="2"/>
  <c r="Z18" i="2"/>
  <c r="X19" i="2"/>
  <c r="Y19" i="2"/>
  <c r="Z19" i="2"/>
  <c r="X20" i="2"/>
  <c r="Y20" i="2"/>
  <c r="Z20" i="2"/>
  <c r="X21" i="2"/>
  <c r="Y21" i="2"/>
  <c r="Z21" i="2"/>
  <c r="X22" i="2"/>
  <c r="Y22" i="2"/>
  <c r="Z22" i="2"/>
  <c r="X23" i="2"/>
  <c r="Y23" i="2"/>
  <c r="Z23" i="2"/>
  <c r="X24" i="2"/>
  <c r="Y24" i="2"/>
  <c r="Z24" i="2"/>
  <c r="X25" i="2"/>
  <c r="Y25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X3" i="2"/>
  <c r="Y3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X65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X26" i="2" s="1"/>
  <c r="V27" i="2"/>
  <c r="X27" i="2" s="1"/>
  <c r="V28" i="2"/>
  <c r="X28" i="2" s="1"/>
  <c r="V29" i="2"/>
  <c r="X29" i="2" s="1"/>
  <c r="V30" i="2"/>
  <c r="X30" i="2" s="1"/>
  <c r="V31" i="2"/>
  <c r="X31" i="2" s="1"/>
  <c r="V32" i="2"/>
  <c r="X32" i="2" s="1"/>
  <c r="V33" i="2"/>
  <c r="X33" i="2" s="1"/>
  <c r="V34" i="2"/>
  <c r="X34" i="2" s="1"/>
  <c r="V35" i="2"/>
  <c r="X35" i="2" s="1"/>
  <c r="V36" i="2"/>
  <c r="X36" i="2" s="1"/>
  <c r="V37" i="2"/>
  <c r="X37" i="2" s="1"/>
  <c r="V38" i="2"/>
  <c r="X38" i="2" s="1"/>
  <c r="V39" i="2"/>
  <c r="X39" i="2" s="1"/>
  <c r="V40" i="2"/>
  <c r="X40" i="2" s="1"/>
  <c r="V41" i="2"/>
  <c r="X41" i="2" s="1"/>
  <c r="V42" i="2"/>
  <c r="X42" i="2" s="1"/>
  <c r="V43" i="2"/>
  <c r="X43" i="2" s="1"/>
  <c r="V44" i="2"/>
  <c r="X44" i="2" s="1"/>
  <c r="V45" i="2"/>
  <c r="X45" i="2" s="1"/>
  <c r="V46" i="2"/>
  <c r="X46" i="2" s="1"/>
  <c r="V47" i="2"/>
  <c r="X47" i="2" s="1"/>
  <c r="V48" i="2"/>
  <c r="X48" i="2" s="1"/>
  <c r="V49" i="2"/>
  <c r="X49" i="2" s="1"/>
  <c r="V50" i="2"/>
  <c r="X50" i="2" s="1"/>
  <c r="V51" i="2"/>
  <c r="X51" i="2" s="1"/>
  <c r="V52" i="2"/>
  <c r="X52" i="2" s="1"/>
  <c r="V53" i="2"/>
  <c r="X53" i="2" s="1"/>
  <c r="V54" i="2"/>
  <c r="X54" i="2" s="1"/>
  <c r="V55" i="2"/>
  <c r="X55" i="2" s="1"/>
  <c r="V56" i="2"/>
  <c r="X56" i="2" s="1"/>
  <c r="V57" i="2"/>
  <c r="X57" i="2" s="1"/>
  <c r="V58" i="2"/>
  <c r="X58" i="2" s="1"/>
  <c r="V59" i="2"/>
  <c r="X59" i="2" s="1"/>
  <c r="V60" i="2"/>
  <c r="X60" i="2" s="1"/>
  <c r="V61" i="2"/>
  <c r="X61" i="2" s="1"/>
  <c r="V62" i="2"/>
  <c r="X62" i="2" s="1"/>
  <c r="V63" i="2"/>
  <c r="X63" i="2" s="1"/>
  <c r="V64" i="2"/>
  <c r="X64" i="2" s="1"/>
  <c r="V65" i="2"/>
  <c r="V66" i="2"/>
  <c r="X66" i="2" s="1"/>
  <c r="V67" i="2"/>
  <c r="X67" i="2" s="1"/>
  <c r="V68" i="2"/>
  <c r="X68" i="2" s="1"/>
  <c r="V69" i="2"/>
  <c r="X69" i="2" s="1"/>
  <c r="V70" i="2"/>
  <c r="X70" i="2" s="1"/>
  <c r="V71" i="2"/>
  <c r="X71" i="2" s="1"/>
  <c r="V72" i="2"/>
  <c r="X72" i="2" s="1"/>
  <c r="V73" i="2"/>
  <c r="X73" i="2" s="1"/>
  <c r="V74" i="2"/>
  <c r="X74" i="2" s="1"/>
  <c r="V75" i="2"/>
  <c r="X75" i="2" s="1"/>
  <c r="V76" i="2"/>
  <c r="X76" i="2" s="1"/>
  <c r="V77" i="2"/>
  <c r="X77" i="2" s="1"/>
  <c r="V78" i="2"/>
  <c r="X78" i="2" s="1"/>
  <c r="V79" i="2"/>
  <c r="X79" i="2" s="1"/>
  <c r="V80" i="2"/>
  <c r="X80" i="2" s="1"/>
  <c r="V81" i="2"/>
  <c r="X81" i="2" s="1"/>
  <c r="V82" i="2"/>
  <c r="X82" i="2" s="1"/>
  <c r="V83" i="2"/>
  <c r="X83" i="2" s="1"/>
  <c r="V84" i="2"/>
  <c r="X84" i="2" s="1"/>
  <c r="V85" i="2"/>
  <c r="X85" i="2" s="1"/>
  <c r="V86" i="2"/>
  <c r="X86" i="2" s="1"/>
  <c r="V87" i="2"/>
  <c r="X87" i="2" s="1"/>
  <c r="V88" i="2"/>
  <c r="X88" i="2" s="1"/>
  <c r="V89" i="2"/>
  <c r="X89" i="2" s="1"/>
  <c r="V90" i="2"/>
  <c r="X90" i="2" s="1"/>
  <c r="V91" i="2"/>
  <c r="X91" i="2" s="1"/>
  <c r="V92" i="2"/>
  <c r="X92" i="2" s="1"/>
  <c r="V93" i="2"/>
  <c r="X93" i="2" s="1"/>
  <c r="V94" i="2"/>
  <c r="X94" i="2" s="1"/>
  <c r="V95" i="2"/>
  <c r="X95" i="2" s="1"/>
  <c r="V96" i="2"/>
  <c r="X96" i="2" s="1"/>
  <c r="V97" i="2"/>
  <c r="X97" i="2" s="1"/>
  <c r="V98" i="2"/>
  <c r="X98" i="2" s="1"/>
  <c r="V99" i="2"/>
  <c r="X99" i="2" s="1"/>
  <c r="V100" i="2"/>
  <c r="X100" i="2" s="1"/>
  <c r="V101" i="2"/>
  <c r="X101" i="2" s="1"/>
  <c r="V102" i="2"/>
  <c r="X102" i="2" s="1"/>
  <c r="V103" i="2"/>
  <c r="X103" i="2" s="1"/>
  <c r="V104" i="2"/>
  <c r="X104" i="2" s="1"/>
  <c r="V105" i="2"/>
  <c r="X105" i="2" s="1"/>
  <c r="V106" i="2"/>
  <c r="X106" i="2" s="1"/>
  <c r="V107" i="2"/>
  <c r="X107" i="2" s="1"/>
  <c r="V108" i="2"/>
  <c r="X108" i="2" s="1"/>
  <c r="V109" i="2"/>
  <c r="X109" i="2" s="1"/>
  <c r="V110" i="2"/>
  <c r="X110" i="2" s="1"/>
  <c r="V111" i="2"/>
  <c r="X111" i="2" s="1"/>
  <c r="V112" i="2"/>
  <c r="X112" i="2" s="1"/>
  <c r="V113" i="2"/>
  <c r="X113" i="2" s="1"/>
  <c r="V114" i="2"/>
  <c r="X114" i="2" s="1"/>
  <c r="V115" i="2"/>
  <c r="X115" i="2" s="1"/>
  <c r="V116" i="2"/>
  <c r="X116" i="2" s="1"/>
  <c r="V117" i="2"/>
  <c r="X117" i="2" s="1"/>
  <c r="V118" i="2"/>
  <c r="X118" i="2" s="1"/>
  <c r="V119" i="2"/>
  <c r="X119" i="2" s="1"/>
  <c r="V120" i="2"/>
  <c r="X120" i="2" s="1"/>
  <c r="V121" i="2"/>
  <c r="X121" i="2" s="1"/>
  <c r="V122" i="2"/>
  <c r="X122" i="2" s="1"/>
  <c r="V123" i="2"/>
  <c r="X123" i="2" s="1"/>
  <c r="V124" i="2"/>
  <c r="X124" i="2" s="1"/>
  <c r="V125" i="2"/>
  <c r="X12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810445-EA2C-4D34-9D98-71B8A6FB8904}" keepAlive="1" name="Query - temps" description="Connection to the 'temps' query in the workbook." type="5" refreshedVersion="6" background="1" saveData="1">
    <dbPr connection="Provider=Microsoft.Mashup.OleDb.1;Data Source=$Workbook$;Location=temps;Extended Properties=&quot;&quot;" command="SELECT * FROM [temps]"/>
  </connection>
</connections>
</file>

<file path=xl/sharedStrings.xml><?xml version="1.0" encoding="utf-8"?>
<sst xmlns="http://schemas.openxmlformats.org/spreadsheetml/2006/main" count="194" uniqueCount="156">
  <si>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</si>
  <si>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</si>
  <si>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</si>
  <si>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</si>
  <si>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</si>
  <si>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</si>
  <si>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</si>
  <si>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</si>
  <si>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</si>
  <si>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</si>
  <si>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</si>
  <si>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</si>
  <si>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</si>
  <si>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</si>
  <si>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</si>
  <si>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</si>
  <si>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</si>
  <si>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</si>
  <si>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</si>
  <si>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</si>
  <si>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</si>
  <si>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DAY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</si>
  <si>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</si>
  <si>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</si>
  <si>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</si>
  <si>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</si>
  <si>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</si>
  <si>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</si>
  <si>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</si>
  <si>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</si>
  <si>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</si>
  <si>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</si>
  <si>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</si>
  <si>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</si>
  <si>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</si>
  <si>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</si>
  <si>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</si>
  <si>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</si>
  <si>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</si>
  <si>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</si>
  <si>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</si>
  <si>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</si>
  <si>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</si>
  <si>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</si>
  <si>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</si>
  <si>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</si>
  <si>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</si>
  <si>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</si>
  <si>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</si>
  <si>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</si>
  <si>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</si>
  <si>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</si>
  <si>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</si>
  <si>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</si>
  <si>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</si>
  <si>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</si>
  <si>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</si>
  <si>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</si>
  <si>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</si>
  <si>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</si>
  <si>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</si>
  <si>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</si>
  <si>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</si>
  <si>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</si>
  <si>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</si>
  <si>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</si>
  <si>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</si>
  <si>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</si>
  <si>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</si>
  <si>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</si>
  <si>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</si>
  <si>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</si>
  <si>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</si>
  <si>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</si>
  <si>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</si>
  <si>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</si>
  <si>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</si>
  <si>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</si>
  <si>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</si>
  <si>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</si>
  <si>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</si>
  <si>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</si>
  <si>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</si>
  <si>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</si>
  <si>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</si>
  <si>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</si>
  <si>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</si>
  <si>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</si>
  <si>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</si>
  <si>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</si>
  <si>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</si>
  <si>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</si>
  <si>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</si>
  <si>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</si>
  <si>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</si>
  <si>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</si>
  <si>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</si>
  <si>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</si>
  <si>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</si>
  <si>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</si>
  <si>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</si>
  <si>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</si>
  <si>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</si>
  <si>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</si>
  <si>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</si>
  <si>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</si>
  <si>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</si>
  <si>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</si>
  <si>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</si>
  <si>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</si>
  <si>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</si>
  <si>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</si>
  <si>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</si>
  <si>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</si>
  <si>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</si>
  <si>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</si>
  <si>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</si>
  <si>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</si>
  <si>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</si>
  <si>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</si>
  <si>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</si>
  <si>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</si>
  <si>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</si>
  <si>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</si>
  <si>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</si>
  <si>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</si>
  <si>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</si>
  <si>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</si>
  <si>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</si>
  <si>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</si>
  <si>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</si>
  <si>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</si>
  <si>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</si>
  <si>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</si>
  <si>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</si>
  <si>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</si>
  <si>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</si>
  <si>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</si>
  <si>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</si>
  <si>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</si>
  <si>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</si>
  <si>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</si>
  <si>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</si>
  <si>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</si>
  <si>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</si>
  <si>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Column22</t>
  </si>
  <si>
    <t>Average</t>
  </si>
  <si>
    <t>Column23</t>
  </si>
  <si>
    <t>Value -Mean</t>
  </si>
  <si>
    <t>Average of Mean - Value (CUSUM)</t>
  </si>
  <si>
    <t>Date's CUSUM Total</t>
  </si>
  <si>
    <t>SUMMARY PAGE</t>
  </si>
  <si>
    <t>Question 6.2 Part 1:</t>
  </si>
  <si>
    <t xml:space="preserve">Based on a CUSUM approach of looking at individual dates over time, the "unofficial summer end" is somewhere in mid-late September. September 19 is a reasonable inflection point for the end of summer.   </t>
  </si>
  <si>
    <t>Question 6.2 Part 2:</t>
  </si>
  <si>
    <t>Based on a CUSUM approach of the total temperatures through summer overall, there is no firm data showing Atlanta's summer climate has gotten warmer. There seems to be a spike in heat in the early 2010's, but it is not definitive whether this is truly an increase as the summer's cool down to more normal temperatures starting in 2013. I would classify this spike as a normal swing in temperature, but I suppose that is up for interpretation.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</si>
</sst>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"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82DC49-4399-4206-A489-CA25FE743654}" autoFormatId="16" applyNumberFormats="0" applyBorderFormats="0" applyFontFormats="0" applyPatternFormats="0" applyAlignmentFormats="0" applyWidthHeightFormats="0">
  <queryTableRefresh nextId="24" unboundColumnsRight="2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dataBound="0" tableColumnId="22"/>
      <queryTableField id="23" dataBound="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7875AB-6692-4B26-A1A2-B0C125C6635E}" name="temps" displayName="temps" ref="A1:W125" tableType="queryTable" totalsRowShown="0">
  <autoFilter ref="A1:W125" xr:uid="{C269344F-D51F-41BE-80ED-E128063714DF}"/>
  <tableColumns count="23">
    <tableColumn id="1" xr3:uid="{E7A9F5F4-5B05-4342-96F2-A80DBA3B64FA}" uniqueName="1" name="Column1" queryTableFieldId="1" dataDxfId="2"/>
    <tableColumn id="2" xr3:uid="{9DA847E4-6231-4E18-BCF7-142EC9486132}" uniqueName="2" name="Column2" queryTableFieldId="2"/>
    <tableColumn id="3" xr3:uid="{9A5DEBD3-A729-487F-8318-4C9AFB9A6B97}" uniqueName="3" name="Column3" queryTableFieldId="3"/>
    <tableColumn id="4" xr3:uid="{57268634-75C8-453C-9729-610FB3584633}" uniqueName="4" name="Column4" queryTableFieldId="4"/>
    <tableColumn id="5" xr3:uid="{02D232D5-1F8E-4A4A-BABF-93F321C6672A}" uniqueName="5" name="Column5" queryTableFieldId="5"/>
    <tableColumn id="6" xr3:uid="{A7E81D64-5157-4BAD-993C-2F729E988919}" uniqueName="6" name="Column6" queryTableFieldId="6"/>
    <tableColumn id="7" xr3:uid="{DD2CE6BC-1CFF-480F-86A3-ED40F0A75017}" uniqueName="7" name="Column7" queryTableFieldId="7"/>
    <tableColumn id="8" xr3:uid="{F373E289-EE12-45A5-871D-A10ECA761FDE}" uniqueName="8" name="Column8" queryTableFieldId="8"/>
    <tableColumn id="9" xr3:uid="{460A897F-211D-422B-9984-923A81D634B0}" uniqueName="9" name="Column9" queryTableFieldId="9"/>
    <tableColumn id="10" xr3:uid="{3E74A60B-7C15-401D-9B62-E1747E4A9F9C}" uniqueName="10" name="Column10" queryTableFieldId="10"/>
    <tableColumn id="11" xr3:uid="{A39ECB82-6C62-4BE4-B581-1CA2D46FE1BF}" uniqueName="11" name="Column11" queryTableFieldId="11"/>
    <tableColumn id="12" xr3:uid="{84BB4D6F-6D11-4233-84C1-1FA8B771FD99}" uniqueName="12" name="Column12" queryTableFieldId="12"/>
    <tableColumn id="13" xr3:uid="{FBBFFB1C-328D-471E-9770-AE55A420DF18}" uniqueName="13" name="Column13" queryTableFieldId="13"/>
    <tableColumn id="14" xr3:uid="{64139D05-D747-41E1-9589-7347ADF78035}" uniqueName="14" name="Column14" queryTableFieldId="14"/>
    <tableColumn id="15" xr3:uid="{0F3272DF-2D18-40AA-AA86-A414402A2A7F}" uniqueName="15" name="Column15" queryTableFieldId="15"/>
    <tableColumn id="16" xr3:uid="{CCC89766-CC99-4107-8CE5-E37EB08B03E8}" uniqueName="16" name="Column16" queryTableFieldId="16"/>
    <tableColumn id="17" xr3:uid="{788B1E0D-8FCB-48A4-BA21-A622A6ABD6C4}" uniqueName="17" name="Column17" queryTableFieldId="17"/>
    <tableColumn id="18" xr3:uid="{A1FEA25A-4E9B-4419-8167-FB5FA9D3EAEF}" uniqueName="18" name="Column18" queryTableFieldId="18"/>
    <tableColumn id="19" xr3:uid="{688470AE-C2E7-46D7-A44E-68E0D8C20BB1}" uniqueName="19" name="Column19" queryTableFieldId="19"/>
    <tableColumn id="20" xr3:uid="{23B4C24D-6852-467F-A020-46731FEF5C28}" uniqueName="20" name="Column20" queryTableFieldId="20"/>
    <tableColumn id="21" xr3:uid="{03E24B4F-4A7D-480C-97F1-252D3611F020}" uniqueName="21" name="Column21" queryTableFieldId="21"/>
    <tableColumn id="22" xr3:uid="{D4CFCFAE-7BDE-4749-8113-39EFC1262595}" uniqueName="22" name="Column22" queryTableFieldId="22" dataDxfId="1">
      <calculatedColumnFormula>(SUM(temps[[#This Row],[Column2]:[Column21]]))/20</calculatedColumnFormula>
    </tableColumn>
    <tableColumn id="23" xr3:uid="{F840F9B5-7010-47D4-AE2B-42588BD00613}" uniqueName="23" name="Column23" queryTableFieldId="2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F839-2EC8-4DF6-A50E-B2339443E34F}">
  <dimension ref="A1:B8"/>
  <sheetViews>
    <sheetView tabSelected="1" workbookViewId="0">
      <selection activeCell="D8" sqref="D8"/>
    </sheetView>
  </sheetViews>
  <sheetFormatPr defaultRowHeight="14.4" x14ac:dyDescent="0.55000000000000004"/>
  <cols>
    <col min="1" max="1" width="16.3671875" bestFit="1" customWidth="1"/>
    <col min="2" max="2" width="45.89453125" customWidth="1"/>
  </cols>
  <sheetData>
    <row r="1" spans="1:2" x14ac:dyDescent="0.55000000000000004">
      <c r="A1" s="5" t="s">
        <v>151</v>
      </c>
    </row>
    <row r="4" spans="1:2" ht="87.9" customHeight="1" x14ac:dyDescent="0.55000000000000004">
      <c r="A4" s="6" t="s">
        <v>152</v>
      </c>
      <c r="B4" s="7" t="s">
        <v>153</v>
      </c>
    </row>
    <row r="8" spans="1:2" ht="129.6" x14ac:dyDescent="0.55000000000000004">
      <c r="A8" s="6" t="s">
        <v>154</v>
      </c>
      <c r="B8" s="7" t="s">
        <v>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3BC7-FDB5-4F21-AEEF-1F0102F7B86C}">
  <dimension ref="A1:AS129"/>
  <sheetViews>
    <sheetView topLeftCell="W109" workbookViewId="0">
      <selection activeCell="AR3" sqref="AR3"/>
    </sheetView>
  </sheetViews>
  <sheetFormatPr defaultRowHeight="14.4" x14ac:dyDescent="0.55000000000000004"/>
  <cols>
    <col min="1" max="9" width="10.15625" bestFit="1" customWidth="1"/>
    <col min="10" max="21" width="11.15625" bestFit="1" customWidth="1"/>
    <col min="22" max="22" width="8.83984375" style="2"/>
    <col min="24" max="43" width="8.5234375" style="3" customWidth="1"/>
    <col min="45" max="45" width="11.578125" bestFit="1" customWidth="1"/>
  </cols>
  <sheetData>
    <row r="1" spans="1:4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145</v>
      </c>
      <c r="W1" t="s">
        <v>147</v>
      </c>
      <c r="X1" s="3">
        <v>1996</v>
      </c>
      <c r="Y1" s="3">
        <v>1997</v>
      </c>
      <c r="Z1" s="3">
        <v>1998</v>
      </c>
      <c r="AA1" s="3">
        <v>1999</v>
      </c>
      <c r="AB1" s="3">
        <v>2000</v>
      </c>
      <c r="AC1" s="3">
        <v>2001</v>
      </c>
      <c r="AD1" s="3">
        <v>2002</v>
      </c>
      <c r="AE1" s="3">
        <v>2003</v>
      </c>
      <c r="AF1" s="3">
        <v>2004</v>
      </c>
      <c r="AG1" s="3">
        <v>2005</v>
      </c>
      <c r="AH1" s="3">
        <v>2006</v>
      </c>
      <c r="AI1" s="3">
        <v>2007</v>
      </c>
      <c r="AJ1" s="3">
        <v>2008</v>
      </c>
      <c r="AK1" s="3">
        <v>2009</v>
      </c>
      <c r="AL1" s="3">
        <v>2010</v>
      </c>
      <c r="AM1" s="3">
        <v>2011</v>
      </c>
      <c r="AN1" s="3">
        <v>2012</v>
      </c>
      <c r="AO1" s="3">
        <v>2013</v>
      </c>
      <c r="AP1" s="3">
        <v>2014</v>
      </c>
      <c r="AQ1" s="3">
        <v>2015</v>
      </c>
    </row>
    <row r="2" spans="1:45" ht="43.2" x14ac:dyDescent="0.55000000000000004">
      <c r="A2" s="1" t="s">
        <v>21</v>
      </c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2005</v>
      </c>
      <c r="L2">
        <v>2006</v>
      </c>
      <c r="M2">
        <v>2007</v>
      </c>
      <c r="N2">
        <v>2008</v>
      </c>
      <c r="O2">
        <v>2009</v>
      </c>
      <c r="P2">
        <v>2010</v>
      </c>
      <c r="Q2">
        <v>2011</v>
      </c>
      <c r="R2">
        <v>2012</v>
      </c>
      <c r="S2">
        <v>2013</v>
      </c>
      <c r="T2">
        <v>2014</v>
      </c>
      <c r="U2">
        <v>2015</v>
      </c>
      <c r="V2" s="2" t="s">
        <v>146</v>
      </c>
      <c r="X2" s="4" t="s">
        <v>148</v>
      </c>
      <c r="Y2" s="4" t="s">
        <v>148</v>
      </c>
      <c r="Z2" s="4" t="s">
        <v>148</v>
      </c>
      <c r="AA2" s="4" t="s">
        <v>148</v>
      </c>
      <c r="AB2" s="4" t="s">
        <v>148</v>
      </c>
      <c r="AC2" s="4" t="s">
        <v>148</v>
      </c>
      <c r="AD2" s="4" t="s">
        <v>148</v>
      </c>
      <c r="AE2" s="4" t="s">
        <v>148</v>
      </c>
      <c r="AF2" s="4" t="s">
        <v>148</v>
      </c>
      <c r="AG2" s="4" t="s">
        <v>148</v>
      </c>
      <c r="AH2" s="4" t="s">
        <v>148</v>
      </c>
      <c r="AI2" s="4" t="s">
        <v>148</v>
      </c>
      <c r="AJ2" s="4" t="s">
        <v>148</v>
      </c>
      <c r="AK2" s="4" t="s">
        <v>148</v>
      </c>
      <c r="AL2" s="4" t="s">
        <v>148</v>
      </c>
      <c r="AM2" s="4" t="s">
        <v>148</v>
      </c>
      <c r="AN2" s="4" t="s">
        <v>148</v>
      </c>
      <c r="AO2" s="4" t="s">
        <v>148</v>
      </c>
      <c r="AP2" s="4" t="s">
        <v>148</v>
      </c>
      <c r="AQ2" s="4" t="s">
        <v>148</v>
      </c>
      <c r="AR2" s="4" t="s">
        <v>150</v>
      </c>
      <c r="AS2" s="4"/>
    </row>
    <row r="3" spans="1:45" x14ac:dyDescent="0.55000000000000004">
      <c r="A3" s="1" t="s">
        <v>22</v>
      </c>
      <c r="B3">
        <v>98</v>
      </c>
      <c r="C3">
        <v>86</v>
      </c>
      <c r="D3">
        <v>91</v>
      </c>
      <c r="E3">
        <v>84</v>
      </c>
      <c r="F3">
        <v>89</v>
      </c>
      <c r="G3">
        <v>84</v>
      </c>
      <c r="H3">
        <v>90</v>
      </c>
      <c r="I3">
        <v>73</v>
      </c>
      <c r="J3">
        <v>82</v>
      </c>
      <c r="K3">
        <v>91</v>
      </c>
      <c r="L3">
        <v>93</v>
      </c>
      <c r="M3">
        <v>95</v>
      </c>
      <c r="N3">
        <v>85</v>
      </c>
      <c r="O3">
        <v>95</v>
      </c>
      <c r="P3">
        <v>87</v>
      </c>
      <c r="Q3">
        <v>92</v>
      </c>
      <c r="R3">
        <v>105</v>
      </c>
      <c r="S3">
        <v>82</v>
      </c>
      <c r="T3">
        <v>90</v>
      </c>
      <c r="U3">
        <v>85</v>
      </c>
      <c r="V3" s="2">
        <f>(SUM(temps[[#This Row],[Column2]:[Column21]]))/20</f>
        <v>88.85</v>
      </c>
      <c r="X3" s="3">
        <f>temps[[#This Row],[Column2]]-temps[[#This Row],[Column22]]</f>
        <v>9.1500000000000057</v>
      </c>
      <c r="Y3" s="3">
        <f>temps[[#This Row],[Column3]]-temps[[#This Row],[Column22]]</f>
        <v>-2.8499999999999943</v>
      </c>
      <c r="Z3" s="3">
        <f>temps[[#This Row],[Column4]]-temps[[#This Row],[Column22]]</f>
        <v>2.1500000000000057</v>
      </c>
      <c r="AA3" s="3">
        <f>temps[[#This Row],[Column5]]-temps[[#This Row],[Column22]]</f>
        <v>-4.8499999999999943</v>
      </c>
      <c r="AB3" s="3">
        <f>temps[[#This Row],[Column6]]-temps[[#This Row],[Column22]]</f>
        <v>0.15000000000000568</v>
      </c>
      <c r="AC3" s="3">
        <f>temps[[#This Row],[Column7]]-temps[[#This Row],[Column22]]</f>
        <v>-4.8499999999999943</v>
      </c>
      <c r="AD3" s="3">
        <f>temps[[#This Row],[Column8]]-temps[[#This Row],[Column22]]</f>
        <v>1.1500000000000057</v>
      </c>
      <c r="AE3" s="3">
        <f>temps[[#This Row],[Column9]]-temps[[#This Row],[Column22]]</f>
        <v>-15.849999999999994</v>
      </c>
      <c r="AF3" s="3">
        <f>temps[[#This Row],[Column10]]-temps[[#This Row],[Column22]]</f>
        <v>-6.8499999999999943</v>
      </c>
      <c r="AG3" s="3">
        <f>temps[[#This Row],[Column11]]-temps[[#This Row],[Column22]]</f>
        <v>2.1500000000000057</v>
      </c>
      <c r="AH3" s="3">
        <f>temps[[#This Row],[Column12]]-temps[[#This Row],[Column22]]</f>
        <v>4.1500000000000057</v>
      </c>
      <c r="AI3" s="3">
        <f>temps[[#This Row],[Column13]]-temps[[#This Row],[Column22]]</f>
        <v>6.1500000000000057</v>
      </c>
      <c r="AJ3" s="3">
        <f>temps[[#This Row],[Column14]]-temps[[#This Row],[Column22]]</f>
        <v>-3.8499999999999943</v>
      </c>
      <c r="AK3" s="3">
        <f>temps[[#This Row],[Column15]]-temps[[#This Row],[Column22]]</f>
        <v>6.1500000000000057</v>
      </c>
      <c r="AL3" s="3">
        <f>temps[[#This Row],[Column16]]-temps[[#This Row],[Column22]]</f>
        <v>-1.8499999999999943</v>
      </c>
      <c r="AM3" s="3">
        <f>temps[[#This Row],[Column17]]-temps[[#This Row],[Column22]]</f>
        <v>3.1500000000000057</v>
      </c>
      <c r="AN3" s="3">
        <f>temps[[#This Row],[Column18]]-temps[[#This Row],[Column22]]</f>
        <v>16.150000000000006</v>
      </c>
      <c r="AO3" s="3">
        <f>temps[[#This Row],[Column19]]-temps[[#This Row],[Column22]]</f>
        <v>-6.8499999999999943</v>
      </c>
      <c r="AP3" s="3">
        <f>temps[[#This Row],[Column20]]-temps[[#This Row],[Column22]]</f>
        <v>1.1500000000000057</v>
      </c>
      <c r="AQ3" s="3">
        <f>temps[[#This Row],[Column21]]-temps[[#This Row],[Column22]]</f>
        <v>-3.8499999999999943</v>
      </c>
      <c r="AR3">
        <f>SUM(X3:AP3)</f>
        <v>3.850000000000108</v>
      </c>
    </row>
    <row r="4" spans="1:45" x14ac:dyDescent="0.55000000000000004">
      <c r="A4" s="1" t="s">
        <v>23</v>
      </c>
      <c r="B4">
        <v>97</v>
      </c>
      <c r="C4">
        <v>90</v>
      </c>
      <c r="D4">
        <v>88</v>
      </c>
      <c r="E4">
        <v>82</v>
      </c>
      <c r="F4">
        <v>91</v>
      </c>
      <c r="G4">
        <v>87</v>
      </c>
      <c r="H4">
        <v>90</v>
      </c>
      <c r="I4">
        <v>81</v>
      </c>
      <c r="J4">
        <v>81</v>
      </c>
      <c r="K4">
        <v>89</v>
      </c>
      <c r="L4">
        <v>93</v>
      </c>
      <c r="M4">
        <v>85</v>
      </c>
      <c r="N4">
        <v>87</v>
      </c>
      <c r="O4">
        <v>90</v>
      </c>
      <c r="P4">
        <v>84</v>
      </c>
      <c r="Q4">
        <v>94</v>
      </c>
      <c r="R4">
        <v>93</v>
      </c>
      <c r="S4">
        <v>85</v>
      </c>
      <c r="T4">
        <v>93</v>
      </c>
      <c r="U4">
        <v>87</v>
      </c>
      <c r="V4" s="2">
        <f>(SUM(temps[[#This Row],[Column2]:[Column21]]))/20</f>
        <v>88.35</v>
      </c>
      <c r="X4" s="3">
        <f>temps[[#This Row],[Column2]]-temps[[#This Row],[Column22]]</f>
        <v>8.6500000000000057</v>
      </c>
      <c r="Y4" s="3">
        <f>temps[[#This Row],[Column3]]-temps[[#This Row],[Column22]]</f>
        <v>1.6500000000000057</v>
      </c>
      <c r="Z4" s="3">
        <f>temps[[#This Row],[Column4]]-temps[[#This Row],[Column22]]</f>
        <v>-0.34999999999999432</v>
      </c>
      <c r="AA4" s="3">
        <f>temps[[#This Row],[Column5]]-temps[[#This Row],[Column22]]</f>
        <v>-6.3499999999999943</v>
      </c>
      <c r="AB4" s="3">
        <f>temps[[#This Row],[Column6]]-temps[[#This Row],[Column22]]</f>
        <v>2.6500000000000057</v>
      </c>
      <c r="AC4" s="3">
        <f>temps[[#This Row],[Column7]]-temps[[#This Row],[Column22]]</f>
        <v>-1.3499999999999943</v>
      </c>
      <c r="AD4" s="3">
        <f>temps[[#This Row],[Column8]]-temps[[#This Row],[Column22]]</f>
        <v>1.6500000000000057</v>
      </c>
      <c r="AE4" s="3">
        <f>temps[[#This Row],[Column9]]-temps[[#This Row],[Column22]]</f>
        <v>-7.3499999999999943</v>
      </c>
      <c r="AF4" s="3">
        <f>temps[[#This Row],[Column10]]-temps[[#This Row],[Column22]]</f>
        <v>-7.3499999999999943</v>
      </c>
      <c r="AG4" s="3">
        <f>temps[[#This Row],[Column11]]-temps[[#This Row],[Column22]]</f>
        <v>0.65000000000000568</v>
      </c>
      <c r="AH4" s="3">
        <f>temps[[#This Row],[Column12]]-temps[[#This Row],[Column22]]</f>
        <v>4.6500000000000057</v>
      </c>
      <c r="AI4" s="3">
        <f>temps[[#This Row],[Column13]]-temps[[#This Row],[Column22]]</f>
        <v>-3.3499999999999943</v>
      </c>
      <c r="AJ4" s="3">
        <f>temps[[#This Row],[Column14]]-temps[[#This Row],[Column22]]</f>
        <v>-1.3499999999999943</v>
      </c>
      <c r="AK4" s="3">
        <f>temps[[#This Row],[Column15]]-temps[[#This Row],[Column22]]</f>
        <v>1.6500000000000057</v>
      </c>
      <c r="AL4" s="3">
        <f>temps[[#This Row],[Column16]]-temps[[#This Row],[Column22]]</f>
        <v>-4.3499999999999943</v>
      </c>
      <c r="AM4" s="3">
        <f>temps[[#This Row],[Column17]]-temps[[#This Row],[Column22]]</f>
        <v>5.6500000000000057</v>
      </c>
      <c r="AN4" s="3">
        <f>temps[[#This Row],[Column18]]-temps[[#This Row],[Column22]]</f>
        <v>4.6500000000000057</v>
      </c>
      <c r="AO4" s="3">
        <f>temps[[#This Row],[Column19]]-temps[[#This Row],[Column22]]</f>
        <v>-3.3499999999999943</v>
      </c>
      <c r="AP4" s="3">
        <f>temps[[#This Row],[Column20]]-temps[[#This Row],[Column22]]</f>
        <v>4.6500000000000057</v>
      </c>
      <c r="AQ4" s="3">
        <f>temps[[#This Row],[Column21]]-temps[[#This Row],[Column22]]</f>
        <v>-1.3499999999999943</v>
      </c>
      <c r="AR4">
        <f t="shared" ref="AR4:AR67" si="0">SUM(X4:AP4)</f>
        <v>1.350000000000108</v>
      </c>
    </row>
    <row r="5" spans="1:45" x14ac:dyDescent="0.55000000000000004">
      <c r="A5" s="1" t="s">
        <v>24</v>
      </c>
      <c r="B5">
        <v>97</v>
      </c>
      <c r="C5">
        <v>93</v>
      </c>
      <c r="D5">
        <v>91</v>
      </c>
      <c r="E5">
        <v>87</v>
      </c>
      <c r="F5">
        <v>93</v>
      </c>
      <c r="G5">
        <v>87</v>
      </c>
      <c r="H5">
        <v>87</v>
      </c>
      <c r="I5">
        <v>87</v>
      </c>
      <c r="J5">
        <v>86</v>
      </c>
      <c r="K5">
        <v>86</v>
      </c>
      <c r="L5">
        <v>93</v>
      </c>
      <c r="M5">
        <v>82</v>
      </c>
      <c r="N5">
        <v>91</v>
      </c>
      <c r="O5">
        <v>89</v>
      </c>
      <c r="P5">
        <v>83</v>
      </c>
      <c r="Q5">
        <v>95</v>
      </c>
      <c r="R5">
        <v>99</v>
      </c>
      <c r="S5">
        <v>76</v>
      </c>
      <c r="T5">
        <v>87</v>
      </c>
      <c r="U5">
        <v>79</v>
      </c>
      <c r="V5" s="2">
        <f>(SUM(temps[[#This Row],[Column2]:[Column21]]))/20</f>
        <v>88.4</v>
      </c>
      <c r="X5" s="3">
        <f>temps[[#This Row],[Column2]]-temps[[#This Row],[Column22]]</f>
        <v>8.5999999999999943</v>
      </c>
      <c r="Y5" s="3">
        <f>temps[[#This Row],[Column3]]-temps[[#This Row],[Column22]]</f>
        <v>4.5999999999999943</v>
      </c>
      <c r="Z5" s="3">
        <f>temps[[#This Row],[Column4]]-temps[[#This Row],[Column22]]</f>
        <v>2.5999999999999943</v>
      </c>
      <c r="AA5" s="3">
        <f>temps[[#This Row],[Column5]]-temps[[#This Row],[Column22]]</f>
        <v>-1.4000000000000057</v>
      </c>
      <c r="AB5" s="3">
        <f>temps[[#This Row],[Column6]]-temps[[#This Row],[Column22]]</f>
        <v>4.5999999999999943</v>
      </c>
      <c r="AC5" s="3">
        <f>temps[[#This Row],[Column7]]-temps[[#This Row],[Column22]]</f>
        <v>-1.4000000000000057</v>
      </c>
      <c r="AD5" s="3">
        <f>temps[[#This Row],[Column8]]-temps[[#This Row],[Column22]]</f>
        <v>-1.4000000000000057</v>
      </c>
      <c r="AE5" s="3">
        <f>temps[[#This Row],[Column9]]-temps[[#This Row],[Column22]]</f>
        <v>-1.4000000000000057</v>
      </c>
      <c r="AF5" s="3">
        <f>temps[[#This Row],[Column10]]-temps[[#This Row],[Column22]]</f>
        <v>-2.4000000000000057</v>
      </c>
      <c r="AG5" s="3">
        <f>temps[[#This Row],[Column11]]-temps[[#This Row],[Column22]]</f>
        <v>-2.4000000000000057</v>
      </c>
      <c r="AH5" s="3">
        <f>temps[[#This Row],[Column12]]-temps[[#This Row],[Column22]]</f>
        <v>4.5999999999999943</v>
      </c>
      <c r="AI5" s="3">
        <f>temps[[#This Row],[Column13]]-temps[[#This Row],[Column22]]</f>
        <v>-6.4000000000000057</v>
      </c>
      <c r="AJ5" s="3">
        <f>temps[[#This Row],[Column14]]-temps[[#This Row],[Column22]]</f>
        <v>2.5999999999999943</v>
      </c>
      <c r="AK5" s="3">
        <f>temps[[#This Row],[Column15]]-temps[[#This Row],[Column22]]</f>
        <v>0.59999999999999432</v>
      </c>
      <c r="AL5" s="3">
        <f>temps[[#This Row],[Column16]]-temps[[#This Row],[Column22]]</f>
        <v>-5.4000000000000057</v>
      </c>
      <c r="AM5" s="3">
        <f>temps[[#This Row],[Column17]]-temps[[#This Row],[Column22]]</f>
        <v>6.5999999999999943</v>
      </c>
      <c r="AN5" s="3">
        <f>temps[[#This Row],[Column18]]-temps[[#This Row],[Column22]]</f>
        <v>10.599999999999994</v>
      </c>
      <c r="AO5" s="3">
        <f>temps[[#This Row],[Column19]]-temps[[#This Row],[Column22]]</f>
        <v>-12.400000000000006</v>
      </c>
      <c r="AP5" s="3">
        <f>temps[[#This Row],[Column20]]-temps[[#This Row],[Column22]]</f>
        <v>-1.4000000000000057</v>
      </c>
      <c r="AQ5" s="3">
        <f>temps[[#This Row],[Column21]]-temps[[#This Row],[Column22]]</f>
        <v>-9.4000000000000057</v>
      </c>
      <c r="AR5">
        <f t="shared" si="0"/>
        <v>9.399999999999892</v>
      </c>
    </row>
    <row r="6" spans="1:45" x14ac:dyDescent="0.55000000000000004">
      <c r="A6" s="1" t="s">
        <v>25</v>
      </c>
      <c r="B6">
        <v>90</v>
      </c>
      <c r="C6">
        <v>91</v>
      </c>
      <c r="D6">
        <v>91</v>
      </c>
      <c r="E6">
        <v>88</v>
      </c>
      <c r="F6">
        <v>95</v>
      </c>
      <c r="G6">
        <v>84</v>
      </c>
      <c r="H6">
        <v>89</v>
      </c>
      <c r="I6">
        <v>86</v>
      </c>
      <c r="J6">
        <v>88</v>
      </c>
      <c r="K6">
        <v>86</v>
      </c>
      <c r="L6">
        <v>91</v>
      </c>
      <c r="M6">
        <v>86</v>
      </c>
      <c r="N6">
        <v>90</v>
      </c>
      <c r="O6">
        <v>91</v>
      </c>
      <c r="P6">
        <v>85</v>
      </c>
      <c r="Q6">
        <v>92</v>
      </c>
      <c r="R6">
        <v>98</v>
      </c>
      <c r="S6">
        <v>77</v>
      </c>
      <c r="T6">
        <v>84</v>
      </c>
      <c r="U6">
        <v>85</v>
      </c>
      <c r="V6" s="2">
        <f>(SUM(temps[[#This Row],[Column2]:[Column21]]))/20</f>
        <v>88.35</v>
      </c>
      <c r="X6" s="3">
        <f>temps[[#This Row],[Column2]]-temps[[#This Row],[Column22]]</f>
        <v>1.6500000000000057</v>
      </c>
      <c r="Y6" s="3">
        <f>temps[[#This Row],[Column3]]-temps[[#This Row],[Column22]]</f>
        <v>2.6500000000000057</v>
      </c>
      <c r="Z6" s="3">
        <f>temps[[#This Row],[Column4]]-temps[[#This Row],[Column22]]</f>
        <v>2.6500000000000057</v>
      </c>
      <c r="AA6" s="3">
        <f>temps[[#This Row],[Column5]]-temps[[#This Row],[Column22]]</f>
        <v>-0.34999999999999432</v>
      </c>
      <c r="AB6" s="3">
        <f>temps[[#This Row],[Column6]]-temps[[#This Row],[Column22]]</f>
        <v>6.6500000000000057</v>
      </c>
      <c r="AC6" s="3">
        <f>temps[[#This Row],[Column7]]-temps[[#This Row],[Column22]]</f>
        <v>-4.3499999999999943</v>
      </c>
      <c r="AD6" s="3">
        <f>temps[[#This Row],[Column8]]-temps[[#This Row],[Column22]]</f>
        <v>0.65000000000000568</v>
      </c>
      <c r="AE6" s="3">
        <f>temps[[#This Row],[Column9]]-temps[[#This Row],[Column22]]</f>
        <v>-2.3499999999999943</v>
      </c>
      <c r="AF6" s="3">
        <f>temps[[#This Row],[Column10]]-temps[[#This Row],[Column22]]</f>
        <v>-0.34999999999999432</v>
      </c>
      <c r="AG6" s="3">
        <f>temps[[#This Row],[Column11]]-temps[[#This Row],[Column22]]</f>
        <v>-2.3499999999999943</v>
      </c>
      <c r="AH6" s="3">
        <f>temps[[#This Row],[Column12]]-temps[[#This Row],[Column22]]</f>
        <v>2.6500000000000057</v>
      </c>
      <c r="AI6" s="3">
        <f>temps[[#This Row],[Column13]]-temps[[#This Row],[Column22]]</f>
        <v>-2.3499999999999943</v>
      </c>
      <c r="AJ6" s="3">
        <f>temps[[#This Row],[Column14]]-temps[[#This Row],[Column22]]</f>
        <v>1.6500000000000057</v>
      </c>
      <c r="AK6" s="3">
        <f>temps[[#This Row],[Column15]]-temps[[#This Row],[Column22]]</f>
        <v>2.6500000000000057</v>
      </c>
      <c r="AL6" s="3">
        <f>temps[[#This Row],[Column16]]-temps[[#This Row],[Column22]]</f>
        <v>-3.3499999999999943</v>
      </c>
      <c r="AM6" s="3">
        <f>temps[[#This Row],[Column17]]-temps[[#This Row],[Column22]]</f>
        <v>3.6500000000000057</v>
      </c>
      <c r="AN6" s="3">
        <f>temps[[#This Row],[Column18]]-temps[[#This Row],[Column22]]</f>
        <v>9.6500000000000057</v>
      </c>
      <c r="AO6" s="3">
        <f>temps[[#This Row],[Column19]]-temps[[#This Row],[Column22]]</f>
        <v>-11.349999999999994</v>
      </c>
      <c r="AP6" s="3">
        <f>temps[[#This Row],[Column20]]-temps[[#This Row],[Column22]]</f>
        <v>-4.3499999999999943</v>
      </c>
      <c r="AQ6" s="3">
        <f>temps[[#This Row],[Column21]]-temps[[#This Row],[Column22]]</f>
        <v>-3.3499999999999943</v>
      </c>
      <c r="AR6">
        <f t="shared" si="0"/>
        <v>3.350000000000108</v>
      </c>
    </row>
    <row r="7" spans="1:45" x14ac:dyDescent="0.55000000000000004">
      <c r="A7" s="1" t="s">
        <v>26</v>
      </c>
      <c r="B7">
        <v>89</v>
      </c>
      <c r="C7">
        <v>84</v>
      </c>
      <c r="D7">
        <v>91</v>
      </c>
      <c r="E7">
        <v>90</v>
      </c>
      <c r="F7">
        <v>96</v>
      </c>
      <c r="G7">
        <v>86</v>
      </c>
      <c r="H7">
        <v>93</v>
      </c>
      <c r="I7">
        <v>80</v>
      </c>
      <c r="J7">
        <v>90</v>
      </c>
      <c r="K7">
        <v>89</v>
      </c>
      <c r="L7">
        <v>90</v>
      </c>
      <c r="M7">
        <v>88</v>
      </c>
      <c r="N7">
        <v>88</v>
      </c>
      <c r="O7">
        <v>80</v>
      </c>
      <c r="P7">
        <v>88</v>
      </c>
      <c r="Q7">
        <v>90</v>
      </c>
      <c r="R7">
        <v>100</v>
      </c>
      <c r="S7">
        <v>83</v>
      </c>
      <c r="T7">
        <v>86</v>
      </c>
      <c r="U7">
        <v>84</v>
      </c>
      <c r="V7" s="2">
        <f>(SUM(temps[[#This Row],[Column2]:[Column21]]))/20</f>
        <v>88.25</v>
      </c>
      <c r="X7" s="3">
        <f>temps[[#This Row],[Column2]]-temps[[#This Row],[Column22]]</f>
        <v>0.75</v>
      </c>
      <c r="Y7" s="3">
        <f>temps[[#This Row],[Column3]]-temps[[#This Row],[Column22]]</f>
        <v>-4.25</v>
      </c>
      <c r="Z7" s="3">
        <f>temps[[#This Row],[Column4]]-temps[[#This Row],[Column22]]</f>
        <v>2.75</v>
      </c>
      <c r="AA7" s="3">
        <f>temps[[#This Row],[Column5]]-temps[[#This Row],[Column22]]</f>
        <v>1.75</v>
      </c>
      <c r="AB7" s="3">
        <f>temps[[#This Row],[Column6]]-temps[[#This Row],[Column22]]</f>
        <v>7.75</v>
      </c>
      <c r="AC7" s="3">
        <f>temps[[#This Row],[Column7]]-temps[[#This Row],[Column22]]</f>
        <v>-2.25</v>
      </c>
      <c r="AD7" s="3">
        <f>temps[[#This Row],[Column8]]-temps[[#This Row],[Column22]]</f>
        <v>4.75</v>
      </c>
      <c r="AE7" s="3">
        <f>temps[[#This Row],[Column9]]-temps[[#This Row],[Column22]]</f>
        <v>-8.25</v>
      </c>
      <c r="AF7" s="3">
        <f>temps[[#This Row],[Column10]]-temps[[#This Row],[Column22]]</f>
        <v>1.75</v>
      </c>
      <c r="AG7" s="3">
        <f>temps[[#This Row],[Column11]]-temps[[#This Row],[Column22]]</f>
        <v>0.75</v>
      </c>
      <c r="AH7" s="3">
        <f>temps[[#This Row],[Column12]]-temps[[#This Row],[Column22]]</f>
        <v>1.75</v>
      </c>
      <c r="AI7" s="3">
        <f>temps[[#This Row],[Column13]]-temps[[#This Row],[Column22]]</f>
        <v>-0.25</v>
      </c>
      <c r="AJ7" s="3">
        <f>temps[[#This Row],[Column14]]-temps[[#This Row],[Column22]]</f>
        <v>-0.25</v>
      </c>
      <c r="AK7" s="3">
        <f>temps[[#This Row],[Column15]]-temps[[#This Row],[Column22]]</f>
        <v>-8.25</v>
      </c>
      <c r="AL7" s="3">
        <f>temps[[#This Row],[Column16]]-temps[[#This Row],[Column22]]</f>
        <v>-0.25</v>
      </c>
      <c r="AM7" s="3">
        <f>temps[[#This Row],[Column17]]-temps[[#This Row],[Column22]]</f>
        <v>1.75</v>
      </c>
      <c r="AN7" s="3">
        <f>temps[[#This Row],[Column18]]-temps[[#This Row],[Column22]]</f>
        <v>11.75</v>
      </c>
      <c r="AO7" s="3">
        <f>temps[[#This Row],[Column19]]-temps[[#This Row],[Column22]]</f>
        <v>-5.25</v>
      </c>
      <c r="AP7" s="3">
        <f>temps[[#This Row],[Column20]]-temps[[#This Row],[Column22]]</f>
        <v>-2.25</v>
      </c>
      <c r="AQ7" s="3">
        <f>temps[[#This Row],[Column21]]-temps[[#This Row],[Column22]]</f>
        <v>-4.25</v>
      </c>
      <c r="AR7">
        <f t="shared" si="0"/>
        <v>4.25</v>
      </c>
    </row>
    <row r="8" spans="1:45" x14ac:dyDescent="0.55000000000000004">
      <c r="A8" s="1" t="s">
        <v>27</v>
      </c>
      <c r="B8">
        <v>93</v>
      </c>
      <c r="C8">
        <v>84</v>
      </c>
      <c r="D8">
        <v>89</v>
      </c>
      <c r="E8">
        <v>91</v>
      </c>
      <c r="F8">
        <v>96</v>
      </c>
      <c r="G8">
        <v>87</v>
      </c>
      <c r="H8">
        <v>93</v>
      </c>
      <c r="I8">
        <v>84</v>
      </c>
      <c r="J8">
        <v>90</v>
      </c>
      <c r="K8">
        <v>82</v>
      </c>
      <c r="L8">
        <v>81</v>
      </c>
      <c r="M8">
        <v>87</v>
      </c>
      <c r="N8">
        <v>82</v>
      </c>
      <c r="O8">
        <v>87</v>
      </c>
      <c r="P8">
        <v>89</v>
      </c>
      <c r="Q8">
        <v>90</v>
      </c>
      <c r="R8">
        <v>98</v>
      </c>
      <c r="S8">
        <v>83</v>
      </c>
      <c r="T8">
        <v>87</v>
      </c>
      <c r="U8">
        <v>84</v>
      </c>
      <c r="V8" s="2">
        <f>(SUM(temps[[#This Row],[Column2]:[Column21]]))/20</f>
        <v>87.85</v>
      </c>
      <c r="X8" s="3">
        <f>temps[[#This Row],[Column2]]-temps[[#This Row],[Column22]]</f>
        <v>5.1500000000000057</v>
      </c>
      <c r="Y8" s="3">
        <f>temps[[#This Row],[Column3]]-temps[[#This Row],[Column22]]</f>
        <v>-3.8499999999999943</v>
      </c>
      <c r="Z8" s="3">
        <f>temps[[#This Row],[Column4]]-temps[[#This Row],[Column22]]</f>
        <v>1.1500000000000057</v>
      </c>
      <c r="AA8" s="3">
        <f>temps[[#This Row],[Column5]]-temps[[#This Row],[Column22]]</f>
        <v>3.1500000000000057</v>
      </c>
      <c r="AB8" s="3">
        <f>temps[[#This Row],[Column6]]-temps[[#This Row],[Column22]]</f>
        <v>8.1500000000000057</v>
      </c>
      <c r="AC8" s="3">
        <f>temps[[#This Row],[Column7]]-temps[[#This Row],[Column22]]</f>
        <v>-0.84999999999999432</v>
      </c>
      <c r="AD8" s="3">
        <f>temps[[#This Row],[Column8]]-temps[[#This Row],[Column22]]</f>
        <v>5.1500000000000057</v>
      </c>
      <c r="AE8" s="3">
        <f>temps[[#This Row],[Column9]]-temps[[#This Row],[Column22]]</f>
        <v>-3.8499999999999943</v>
      </c>
      <c r="AF8" s="3">
        <f>temps[[#This Row],[Column10]]-temps[[#This Row],[Column22]]</f>
        <v>2.1500000000000057</v>
      </c>
      <c r="AG8" s="3">
        <f>temps[[#This Row],[Column11]]-temps[[#This Row],[Column22]]</f>
        <v>-5.8499999999999943</v>
      </c>
      <c r="AH8" s="3">
        <f>temps[[#This Row],[Column12]]-temps[[#This Row],[Column22]]</f>
        <v>-6.8499999999999943</v>
      </c>
      <c r="AI8" s="3">
        <f>temps[[#This Row],[Column13]]-temps[[#This Row],[Column22]]</f>
        <v>-0.84999999999999432</v>
      </c>
      <c r="AJ8" s="3">
        <f>temps[[#This Row],[Column14]]-temps[[#This Row],[Column22]]</f>
        <v>-5.8499999999999943</v>
      </c>
      <c r="AK8" s="3">
        <f>temps[[#This Row],[Column15]]-temps[[#This Row],[Column22]]</f>
        <v>-0.84999999999999432</v>
      </c>
      <c r="AL8" s="3">
        <f>temps[[#This Row],[Column16]]-temps[[#This Row],[Column22]]</f>
        <v>1.1500000000000057</v>
      </c>
      <c r="AM8" s="3">
        <f>temps[[#This Row],[Column17]]-temps[[#This Row],[Column22]]</f>
        <v>2.1500000000000057</v>
      </c>
      <c r="AN8" s="3">
        <f>temps[[#This Row],[Column18]]-temps[[#This Row],[Column22]]</f>
        <v>10.150000000000006</v>
      </c>
      <c r="AO8" s="3">
        <f>temps[[#This Row],[Column19]]-temps[[#This Row],[Column22]]</f>
        <v>-4.8499999999999943</v>
      </c>
      <c r="AP8" s="3">
        <f>temps[[#This Row],[Column20]]-temps[[#This Row],[Column22]]</f>
        <v>-0.84999999999999432</v>
      </c>
      <c r="AQ8" s="3">
        <f>temps[[#This Row],[Column21]]-temps[[#This Row],[Column22]]</f>
        <v>-3.8499999999999943</v>
      </c>
      <c r="AR8">
        <f t="shared" si="0"/>
        <v>3.850000000000108</v>
      </c>
    </row>
    <row r="9" spans="1:45" x14ac:dyDescent="0.55000000000000004">
      <c r="A9" s="1" t="s">
        <v>28</v>
      </c>
      <c r="B9">
        <v>93</v>
      </c>
      <c r="C9">
        <v>75</v>
      </c>
      <c r="D9">
        <v>93</v>
      </c>
      <c r="E9">
        <v>82</v>
      </c>
      <c r="F9">
        <v>96</v>
      </c>
      <c r="G9">
        <v>87</v>
      </c>
      <c r="H9">
        <v>89</v>
      </c>
      <c r="I9">
        <v>87</v>
      </c>
      <c r="J9">
        <v>89</v>
      </c>
      <c r="K9">
        <v>76</v>
      </c>
      <c r="L9">
        <v>80</v>
      </c>
      <c r="M9">
        <v>82</v>
      </c>
      <c r="N9">
        <v>88</v>
      </c>
      <c r="O9">
        <v>86</v>
      </c>
      <c r="P9">
        <v>94</v>
      </c>
      <c r="Q9">
        <v>94</v>
      </c>
      <c r="R9">
        <v>93</v>
      </c>
      <c r="S9">
        <v>79</v>
      </c>
      <c r="T9">
        <v>89</v>
      </c>
      <c r="U9">
        <v>90</v>
      </c>
      <c r="V9" s="2">
        <f>(SUM(temps[[#This Row],[Column2]:[Column21]]))/20</f>
        <v>87.1</v>
      </c>
      <c r="X9" s="3">
        <f>temps[[#This Row],[Column2]]-temps[[#This Row],[Column22]]</f>
        <v>5.9000000000000057</v>
      </c>
      <c r="Y9" s="3">
        <f>temps[[#This Row],[Column3]]-temps[[#This Row],[Column22]]</f>
        <v>-12.099999999999994</v>
      </c>
      <c r="Z9" s="3">
        <f>temps[[#This Row],[Column4]]-temps[[#This Row],[Column22]]</f>
        <v>5.9000000000000057</v>
      </c>
      <c r="AA9" s="3">
        <f>temps[[#This Row],[Column5]]-temps[[#This Row],[Column22]]</f>
        <v>-5.0999999999999943</v>
      </c>
      <c r="AB9" s="3">
        <f>temps[[#This Row],[Column6]]-temps[[#This Row],[Column22]]</f>
        <v>8.9000000000000057</v>
      </c>
      <c r="AC9" s="3">
        <f>temps[[#This Row],[Column7]]-temps[[#This Row],[Column22]]</f>
        <v>-9.9999999999994316E-2</v>
      </c>
      <c r="AD9" s="3">
        <f>temps[[#This Row],[Column8]]-temps[[#This Row],[Column22]]</f>
        <v>1.9000000000000057</v>
      </c>
      <c r="AE9" s="3">
        <f>temps[[#This Row],[Column9]]-temps[[#This Row],[Column22]]</f>
        <v>-9.9999999999994316E-2</v>
      </c>
      <c r="AF9" s="3">
        <f>temps[[#This Row],[Column10]]-temps[[#This Row],[Column22]]</f>
        <v>1.9000000000000057</v>
      </c>
      <c r="AG9" s="3">
        <f>temps[[#This Row],[Column11]]-temps[[#This Row],[Column22]]</f>
        <v>-11.099999999999994</v>
      </c>
      <c r="AH9" s="3">
        <f>temps[[#This Row],[Column12]]-temps[[#This Row],[Column22]]</f>
        <v>-7.0999999999999943</v>
      </c>
      <c r="AI9" s="3">
        <f>temps[[#This Row],[Column13]]-temps[[#This Row],[Column22]]</f>
        <v>-5.0999999999999943</v>
      </c>
      <c r="AJ9" s="3">
        <f>temps[[#This Row],[Column14]]-temps[[#This Row],[Column22]]</f>
        <v>0.90000000000000568</v>
      </c>
      <c r="AK9" s="3">
        <f>temps[[#This Row],[Column15]]-temps[[#This Row],[Column22]]</f>
        <v>-1.0999999999999943</v>
      </c>
      <c r="AL9" s="3">
        <f>temps[[#This Row],[Column16]]-temps[[#This Row],[Column22]]</f>
        <v>6.9000000000000057</v>
      </c>
      <c r="AM9" s="3">
        <f>temps[[#This Row],[Column17]]-temps[[#This Row],[Column22]]</f>
        <v>6.9000000000000057</v>
      </c>
      <c r="AN9" s="3">
        <f>temps[[#This Row],[Column18]]-temps[[#This Row],[Column22]]</f>
        <v>5.9000000000000057</v>
      </c>
      <c r="AO9" s="3">
        <f>temps[[#This Row],[Column19]]-temps[[#This Row],[Column22]]</f>
        <v>-8.0999999999999943</v>
      </c>
      <c r="AP9" s="3">
        <f>temps[[#This Row],[Column20]]-temps[[#This Row],[Column22]]</f>
        <v>1.9000000000000057</v>
      </c>
      <c r="AQ9" s="3">
        <f>temps[[#This Row],[Column21]]-temps[[#This Row],[Column22]]</f>
        <v>2.9000000000000057</v>
      </c>
      <c r="AR9">
        <f t="shared" si="0"/>
        <v>-2.899999999999892</v>
      </c>
    </row>
    <row r="10" spans="1:45" x14ac:dyDescent="0.55000000000000004">
      <c r="A10" s="1" t="s">
        <v>29</v>
      </c>
      <c r="B10">
        <v>91</v>
      </c>
      <c r="C10">
        <v>87</v>
      </c>
      <c r="D10">
        <v>95</v>
      </c>
      <c r="E10">
        <v>86</v>
      </c>
      <c r="F10">
        <v>91</v>
      </c>
      <c r="G10">
        <v>89</v>
      </c>
      <c r="H10">
        <v>89</v>
      </c>
      <c r="I10">
        <v>90</v>
      </c>
      <c r="J10">
        <v>87</v>
      </c>
      <c r="K10">
        <v>88</v>
      </c>
      <c r="L10">
        <v>82</v>
      </c>
      <c r="M10">
        <v>82</v>
      </c>
      <c r="N10">
        <v>90</v>
      </c>
      <c r="O10">
        <v>82</v>
      </c>
      <c r="P10">
        <v>97</v>
      </c>
      <c r="Q10">
        <v>94</v>
      </c>
      <c r="R10">
        <v>95</v>
      </c>
      <c r="S10">
        <v>88</v>
      </c>
      <c r="T10">
        <v>90</v>
      </c>
      <c r="U10">
        <v>90</v>
      </c>
      <c r="V10" s="2">
        <f>(SUM(temps[[#This Row],[Column2]:[Column21]]))/20</f>
        <v>89.15</v>
      </c>
      <c r="X10" s="3">
        <f>temps[[#This Row],[Column2]]-temps[[#This Row],[Column22]]</f>
        <v>1.8499999999999943</v>
      </c>
      <c r="Y10" s="3">
        <f>temps[[#This Row],[Column3]]-temps[[#This Row],[Column22]]</f>
        <v>-2.1500000000000057</v>
      </c>
      <c r="Z10" s="3">
        <f>temps[[#This Row],[Column4]]-temps[[#This Row],[Column22]]</f>
        <v>5.8499999999999943</v>
      </c>
      <c r="AA10" s="3">
        <f>temps[[#This Row],[Column5]]-temps[[#This Row],[Column22]]</f>
        <v>-3.1500000000000057</v>
      </c>
      <c r="AB10" s="3">
        <f>temps[[#This Row],[Column6]]-temps[[#This Row],[Column22]]</f>
        <v>1.8499999999999943</v>
      </c>
      <c r="AC10" s="3">
        <f>temps[[#This Row],[Column7]]-temps[[#This Row],[Column22]]</f>
        <v>-0.15000000000000568</v>
      </c>
      <c r="AD10" s="3">
        <f>temps[[#This Row],[Column8]]-temps[[#This Row],[Column22]]</f>
        <v>-0.15000000000000568</v>
      </c>
      <c r="AE10" s="3">
        <f>temps[[#This Row],[Column9]]-temps[[#This Row],[Column22]]</f>
        <v>0.84999999999999432</v>
      </c>
      <c r="AF10" s="3">
        <f>temps[[#This Row],[Column10]]-temps[[#This Row],[Column22]]</f>
        <v>-2.1500000000000057</v>
      </c>
      <c r="AG10" s="3">
        <f>temps[[#This Row],[Column11]]-temps[[#This Row],[Column22]]</f>
        <v>-1.1500000000000057</v>
      </c>
      <c r="AH10" s="3">
        <f>temps[[#This Row],[Column12]]-temps[[#This Row],[Column22]]</f>
        <v>-7.1500000000000057</v>
      </c>
      <c r="AI10" s="3">
        <f>temps[[#This Row],[Column13]]-temps[[#This Row],[Column22]]</f>
        <v>-7.1500000000000057</v>
      </c>
      <c r="AJ10" s="3">
        <f>temps[[#This Row],[Column14]]-temps[[#This Row],[Column22]]</f>
        <v>0.84999999999999432</v>
      </c>
      <c r="AK10" s="3">
        <f>temps[[#This Row],[Column15]]-temps[[#This Row],[Column22]]</f>
        <v>-7.1500000000000057</v>
      </c>
      <c r="AL10" s="3">
        <f>temps[[#This Row],[Column16]]-temps[[#This Row],[Column22]]</f>
        <v>7.8499999999999943</v>
      </c>
      <c r="AM10" s="3">
        <f>temps[[#This Row],[Column17]]-temps[[#This Row],[Column22]]</f>
        <v>4.8499999999999943</v>
      </c>
      <c r="AN10" s="3">
        <f>temps[[#This Row],[Column18]]-temps[[#This Row],[Column22]]</f>
        <v>5.8499999999999943</v>
      </c>
      <c r="AO10" s="3">
        <f>temps[[#This Row],[Column19]]-temps[[#This Row],[Column22]]</f>
        <v>-1.1500000000000057</v>
      </c>
      <c r="AP10" s="3">
        <f>temps[[#This Row],[Column20]]-temps[[#This Row],[Column22]]</f>
        <v>0.84999999999999432</v>
      </c>
      <c r="AQ10" s="3">
        <f>temps[[#This Row],[Column21]]-temps[[#This Row],[Column22]]</f>
        <v>0.84999999999999432</v>
      </c>
      <c r="AR10">
        <f t="shared" si="0"/>
        <v>-0.850000000000108</v>
      </c>
    </row>
    <row r="11" spans="1:45" x14ac:dyDescent="0.55000000000000004">
      <c r="A11" s="1" t="s">
        <v>30</v>
      </c>
      <c r="B11">
        <v>93</v>
      </c>
      <c r="C11">
        <v>84</v>
      </c>
      <c r="D11">
        <v>95</v>
      </c>
      <c r="E11">
        <v>87</v>
      </c>
      <c r="F11">
        <v>96</v>
      </c>
      <c r="G11">
        <v>91</v>
      </c>
      <c r="H11">
        <v>90</v>
      </c>
      <c r="I11">
        <v>89</v>
      </c>
      <c r="J11">
        <v>88</v>
      </c>
      <c r="K11">
        <v>89</v>
      </c>
      <c r="L11">
        <v>84</v>
      </c>
      <c r="M11">
        <v>89</v>
      </c>
      <c r="N11">
        <v>89</v>
      </c>
      <c r="O11">
        <v>84</v>
      </c>
      <c r="P11">
        <v>96</v>
      </c>
      <c r="Q11">
        <v>91</v>
      </c>
      <c r="R11">
        <v>97</v>
      </c>
      <c r="S11">
        <v>88</v>
      </c>
      <c r="T11">
        <v>90</v>
      </c>
      <c r="U11">
        <v>91</v>
      </c>
      <c r="V11" s="2">
        <f>(SUM(temps[[#This Row],[Column2]:[Column21]]))/20</f>
        <v>90.05</v>
      </c>
      <c r="X11" s="3">
        <f>temps[[#This Row],[Column2]]-temps[[#This Row],[Column22]]</f>
        <v>2.9500000000000028</v>
      </c>
      <c r="Y11" s="3">
        <f>temps[[#This Row],[Column3]]-temps[[#This Row],[Column22]]</f>
        <v>-6.0499999999999972</v>
      </c>
      <c r="Z11" s="3">
        <f>temps[[#This Row],[Column4]]-temps[[#This Row],[Column22]]</f>
        <v>4.9500000000000028</v>
      </c>
      <c r="AA11" s="3">
        <f>temps[[#This Row],[Column5]]-temps[[#This Row],[Column22]]</f>
        <v>-3.0499999999999972</v>
      </c>
      <c r="AB11" s="3">
        <f>temps[[#This Row],[Column6]]-temps[[#This Row],[Column22]]</f>
        <v>5.9500000000000028</v>
      </c>
      <c r="AC11" s="3">
        <f>temps[[#This Row],[Column7]]-temps[[#This Row],[Column22]]</f>
        <v>0.95000000000000284</v>
      </c>
      <c r="AD11" s="3">
        <f>temps[[#This Row],[Column8]]-temps[[#This Row],[Column22]]</f>
        <v>-4.9999999999997158E-2</v>
      </c>
      <c r="AE11" s="3">
        <f>temps[[#This Row],[Column9]]-temps[[#This Row],[Column22]]</f>
        <v>-1.0499999999999972</v>
      </c>
      <c r="AF11" s="3">
        <f>temps[[#This Row],[Column10]]-temps[[#This Row],[Column22]]</f>
        <v>-2.0499999999999972</v>
      </c>
      <c r="AG11" s="3">
        <f>temps[[#This Row],[Column11]]-temps[[#This Row],[Column22]]</f>
        <v>-1.0499999999999972</v>
      </c>
      <c r="AH11" s="3">
        <f>temps[[#This Row],[Column12]]-temps[[#This Row],[Column22]]</f>
        <v>-6.0499999999999972</v>
      </c>
      <c r="AI11" s="3">
        <f>temps[[#This Row],[Column13]]-temps[[#This Row],[Column22]]</f>
        <v>-1.0499999999999972</v>
      </c>
      <c r="AJ11" s="3">
        <f>temps[[#This Row],[Column14]]-temps[[#This Row],[Column22]]</f>
        <v>-1.0499999999999972</v>
      </c>
      <c r="AK11" s="3">
        <f>temps[[#This Row],[Column15]]-temps[[#This Row],[Column22]]</f>
        <v>-6.0499999999999972</v>
      </c>
      <c r="AL11" s="3">
        <f>temps[[#This Row],[Column16]]-temps[[#This Row],[Column22]]</f>
        <v>5.9500000000000028</v>
      </c>
      <c r="AM11" s="3">
        <f>temps[[#This Row],[Column17]]-temps[[#This Row],[Column22]]</f>
        <v>0.95000000000000284</v>
      </c>
      <c r="AN11" s="3">
        <f>temps[[#This Row],[Column18]]-temps[[#This Row],[Column22]]</f>
        <v>6.9500000000000028</v>
      </c>
      <c r="AO11" s="3">
        <f>temps[[#This Row],[Column19]]-temps[[#This Row],[Column22]]</f>
        <v>-2.0499999999999972</v>
      </c>
      <c r="AP11" s="3">
        <f>temps[[#This Row],[Column20]]-temps[[#This Row],[Column22]]</f>
        <v>-4.9999999999997158E-2</v>
      </c>
      <c r="AQ11" s="3">
        <f>temps[[#This Row],[Column21]]-temps[[#This Row],[Column22]]</f>
        <v>0.95000000000000284</v>
      </c>
      <c r="AR11">
        <f t="shared" si="0"/>
        <v>-0.949999999999946</v>
      </c>
    </row>
    <row r="12" spans="1:45" x14ac:dyDescent="0.55000000000000004">
      <c r="A12" s="1" t="s">
        <v>31</v>
      </c>
      <c r="B12">
        <v>93</v>
      </c>
      <c r="C12">
        <v>87</v>
      </c>
      <c r="D12">
        <v>91</v>
      </c>
      <c r="E12">
        <v>87</v>
      </c>
      <c r="F12">
        <v>99</v>
      </c>
      <c r="G12">
        <v>87</v>
      </c>
      <c r="H12">
        <v>91</v>
      </c>
      <c r="I12">
        <v>84</v>
      </c>
      <c r="J12">
        <v>89</v>
      </c>
      <c r="K12">
        <v>78</v>
      </c>
      <c r="L12">
        <v>84</v>
      </c>
      <c r="M12">
        <v>86</v>
      </c>
      <c r="N12">
        <v>87</v>
      </c>
      <c r="O12">
        <v>84</v>
      </c>
      <c r="P12">
        <v>90</v>
      </c>
      <c r="Q12">
        <v>92</v>
      </c>
      <c r="R12">
        <v>95</v>
      </c>
      <c r="S12">
        <v>87</v>
      </c>
      <c r="T12">
        <v>87</v>
      </c>
      <c r="U12">
        <v>93</v>
      </c>
      <c r="V12" s="2">
        <f>(SUM(temps[[#This Row],[Column2]:[Column21]]))/20</f>
        <v>88.55</v>
      </c>
      <c r="X12" s="3">
        <f>temps[[#This Row],[Column2]]-temps[[#This Row],[Column22]]</f>
        <v>4.4500000000000028</v>
      </c>
      <c r="Y12" s="3">
        <f>temps[[#This Row],[Column3]]-temps[[#This Row],[Column22]]</f>
        <v>-1.5499999999999972</v>
      </c>
      <c r="Z12" s="3">
        <f>temps[[#This Row],[Column4]]-temps[[#This Row],[Column22]]</f>
        <v>2.4500000000000028</v>
      </c>
      <c r="AA12" s="3">
        <f>temps[[#This Row],[Column5]]-temps[[#This Row],[Column22]]</f>
        <v>-1.5499999999999972</v>
      </c>
      <c r="AB12" s="3">
        <f>temps[[#This Row],[Column6]]-temps[[#This Row],[Column22]]</f>
        <v>10.450000000000003</v>
      </c>
      <c r="AC12" s="3">
        <f>temps[[#This Row],[Column7]]-temps[[#This Row],[Column22]]</f>
        <v>-1.5499999999999972</v>
      </c>
      <c r="AD12" s="3">
        <f>temps[[#This Row],[Column8]]-temps[[#This Row],[Column22]]</f>
        <v>2.4500000000000028</v>
      </c>
      <c r="AE12" s="3">
        <f>temps[[#This Row],[Column9]]-temps[[#This Row],[Column22]]</f>
        <v>-4.5499999999999972</v>
      </c>
      <c r="AF12" s="3">
        <f>temps[[#This Row],[Column10]]-temps[[#This Row],[Column22]]</f>
        <v>0.45000000000000284</v>
      </c>
      <c r="AG12" s="3">
        <f>temps[[#This Row],[Column11]]-temps[[#This Row],[Column22]]</f>
        <v>-10.549999999999997</v>
      </c>
      <c r="AH12" s="3">
        <f>temps[[#This Row],[Column12]]-temps[[#This Row],[Column22]]</f>
        <v>-4.5499999999999972</v>
      </c>
      <c r="AI12" s="3">
        <f>temps[[#This Row],[Column13]]-temps[[#This Row],[Column22]]</f>
        <v>-2.5499999999999972</v>
      </c>
      <c r="AJ12" s="3">
        <f>temps[[#This Row],[Column14]]-temps[[#This Row],[Column22]]</f>
        <v>-1.5499999999999972</v>
      </c>
      <c r="AK12" s="3">
        <f>temps[[#This Row],[Column15]]-temps[[#This Row],[Column22]]</f>
        <v>-4.5499999999999972</v>
      </c>
      <c r="AL12" s="3">
        <f>temps[[#This Row],[Column16]]-temps[[#This Row],[Column22]]</f>
        <v>1.4500000000000028</v>
      </c>
      <c r="AM12" s="3">
        <f>temps[[#This Row],[Column17]]-temps[[#This Row],[Column22]]</f>
        <v>3.4500000000000028</v>
      </c>
      <c r="AN12" s="3">
        <f>temps[[#This Row],[Column18]]-temps[[#This Row],[Column22]]</f>
        <v>6.4500000000000028</v>
      </c>
      <c r="AO12" s="3">
        <f>temps[[#This Row],[Column19]]-temps[[#This Row],[Column22]]</f>
        <v>-1.5499999999999972</v>
      </c>
      <c r="AP12" s="3">
        <f>temps[[#This Row],[Column20]]-temps[[#This Row],[Column22]]</f>
        <v>-1.5499999999999972</v>
      </c>
      <c r="AQ12" s="3">
        <f>temps[[#This Row],[Column21]]-temps[[#This Row],[Column22]]</f>
        <v>4.4500000000000028</v>
      </c>
      <c r="AR12">
        <f t="shared" si="0"/>
        <v>-4.449999999999946</v>
      </c>
    </row>
    <row r="13" spans="1:45" x14ac:dyDescent="0.55000000000000004">
      <c r="A13" s="1" t="s">
        <v>32</v>
      </c>
      <c r="B13">
        <v>90</v>
      </c>
      <c r="C13">
        <v>84</v>
      </c>
      <c r="D13">
        <v>91</v>
      </c>
      <c r="E13">
        <v>82</v>
      </c>
      <c r="F13">
        <v>96</v>
      </c>
      <c r="G13">
        <v>90</v>
      </c>
      <c r="H13">
        <v>84</v>
      </c>
      <c r="I13">
        <v>84</v>
      </c>
      <c r="J13">
        <v>90</v>
      </c>
      <c r="K13">
        <v>83</v>
      </c>
      <c r="L13">
        <v>90</v>
      </c>
      <c r="M13">
        <v>85</v>
      </c>
      <c r="N13">
        <v>89</v>
      </c>
      <c r="O13">
        <v>86</v>
      </c>
      <c r="P13">
        <v>93</v>
      </c>
      <c r="Q13">
        <v>95</v>
      </c>
      <c r="R13">
        <v>90</v>
      </c>
      <c r="S13">
        <v>80</v>
      </c>
      <c r="T13">
        <v>85</v>
      </c>
      <c r="U13">
        <v>92</v>
      </c>
      <c r="V13" s="2">
        <f>(SUM(temps[[#This Row],[Column2]:[Column21]]))/20</f>
        <v>87.95</v>
      </c>
      <c r="X13" s="3">
        <f>temps[[#This Row],[Column2]]-temps[[#This Row],[Column22]]</f>
        <v>2.0499999999999972</v>
      </c>
      <c r="Y13" s="3">
        <f>temps[[#This Row],[Column3]]-temps[[#This Row],[Column22]]</f>
        <v>-3.9500000000000028</v>
      </c>
      <c r="Z13" s="3">
        <f>temps[[#This Row],[Column4]]-temps[[#This Row],[Column22]]</f>
        <v>3.0499999999999972</v>
      </c>
      <c r="AA13" s="3">
        <f>temps[[#This Row],[Column5]]-temps[[#This Row],[Column22]]</f>
        <v>-5.9500000000000028</v>
      </c>
      <c r="AB13" s="3">
        <f>temps[[#This Row],[Column6]]-temps[[#This Row],[Column22]]</f>
        <v>8.0499999999999972</v>
      </c>
      <c r="AC13" s="3">
        <f>temps[[#This Row],[Column7]]-temps[[#This Row],[Column22]]</f>
        <v>2.0499999999999972</v>
      </c>
      <c r="AD13" s="3">
        <f>temps[[#This Row],[Column8]]-temps[[#This Row],[Column22]]</f>
        <v>-3.9500000000000028</v>
      </c>
      <c r="AE13" s="3">
        <f>temps[[#This Row],[Column9]]-temps[[#This Row],[Column22]]</f>
        <v>-3.9500000000000028</v>
      </c>
      <c r="AF13" s="3">
        <f>temps[[#This Row],[Column10]]-temps[[#This Row],[Column22]]</f>
        <v>2.0499999999999972</v>
      </c>
      <c r="AG13" s="3">
        <f>temps[[#This Row],[Column11]]-temps[[#This Row],[Column22]]</f>
        <v>-4.9500000000000028</v>
      </c>
      <c r="AH13" s="3">
        <f>temps[[#This Row],[Column12]]-temps[[#This Row],[Column22]]</f>
        <v>2.0499999999999972</v>
      </c>
      <c r="AI13" s="3">
        <f>temps[[#This Row],[Column13]]-temps[[#This Row],[Column22]]</f>
        <v>-2.9500000000000028</v>
      </c>
      <c r="AJ13" s="3">
        <f>temps[[#This Row],[Column14]]-temps[[#This Row],[Column22]]</f>
        <v>1.0499999999999972</v>
      </c>
      <c r="AK13" s="3">
        <f>temps[[#This Row],[Column15]]-temps[[#This Row],[Column22]]</f>
        <v>-1.9500000000000028</v>
      </c>
      <c r="AL13" s="3">
        <f>temps[[#This Row],[Column16]]-temps[[#This Row],[Column22]]</f>
        <v>5.0499999999999972</v>
      </c>
      <c r="AM13" s="3">
        <f>temps[[#This Row],[Column17]]-temps[[#This Row],[Column22]]</f>
        <v>7.0499999999999972</v>
      </c>
      <c r="AN13" s="3">
        <f>temps[[#This Row],[Column18]]-temps[[#This Row],[Column22]]</f>
        <v>2.0499999999999972</v>
      </c>
      <c r="AO13" s="3">
        <f>temps[[#This Row],[Column19]]-temps[[#This Row],[Column22]]</f>
        <v>-7.9500000000000028</v>
      </c>
      <c r="AP13" s="3">
        <f>temps[[#This Row],[Column20]]-temps[[#This Row],[Column22]]</f>
        <v>-2.9500000000000028</v>
      </c>
      <c r="AQ13" s="3">
        <f>temps[[#This Row],[Column21]]-temps[[#This Row],[Column22]]</f>
        <v>4.0499999999999972</v>
      </c>
      <c r="AR13">
        <f t="shared" si="0"/>
        <v>-4.050000000000054</v>
      </c>
    </row>
    <row r="14" spans="1:45" x14ac:dyDescent="0.55000000000000004">
      <c r="A14" s="1" t="s">
        <v>33</v>
      </c>
      <c r="B14">
        <v>91</v>
      </c>
      <c r="C14">
        <v>88</v>
      </c>
      <c r="D14">
        <v>86</v>
      </c>
      <c r="E14">
        <v>77</v>
      </c>
      <c r="F14">
        <v>93</v>
      </c>
      <c r="G14">
        <v>90</v>
      </c>
      <c r="H14">
        <v>77</v>
      </c>
      <c r="I14">
        <v>86</v>
      </c>
      <c r="J14">
        <v>89</v>
      </c>
      <c r="K14">
        <v>86</v>
      </c>
      <c r="L14">
        <v>91</v>
      </c>
      <c r="M14">
        <v>87</v>
      </c>
      <c r="N14">
        <v>93</v>
      </c>
      <c r="O14">
        <v>90</v>
      </c>
      <c r="P14">
        <v>90</v>
      </c>
      <c r="Q14">
        <v>95</v>
      </c>
      <c r="R14">
        <v>84</v>
      </c>
      <c r="S14">
        <v>87</v>
      </c>
      <c r="T14">
        <v>90</v>
      </c>
      <c r="U14">
        <v>93</v>
      </c>
      <c r="V14" s="2">
        <f>(SUM(temps[[#This Row],[Column2]:[Column21]]))/20</f>
        <v>88.15</v>
      </c>
      <c r="X14" s="3">
        <f>temps[[#This Row],[Column2]]-temps[[#This Row],[Column22]]</f>
        <v>2.8499999999999943</v>
      </c>
      <c r="Y14" s="3">
        <f>temps[[#This Row],[Column3]]-temps[[#This Row],[Column22]]</f>
        <v>-0.15000000000000568</v>
      </c>
      <c r="Z14" s="3">
        <f>temps[[#This Row],[Column4]]-temps[[#This Row],[Column22]]</f>
        <v>-2.1500000000000057</v>
      </c>
      <c r="AA14" s="3">
        <f>temps[[#This Row],[Column5]]-temps[[#This Row],[Column22]]</f>
        <v>-11.150000000000006</v>
      </c>
      <c r="AB14" s="3">
        <f>temps[[#This Row],[Column6]]-temps[[#This Row],[Column22]]</f>
        <v>4.8499999999999943</v>
      </c>
      <c r="AC14" s="3">
        <f>temps[[#This Row],[Column7]]-temps[[#This Row],[Column22]]</f>
        <v>1.8499999999999943</v>
      </c>
      <c r="AD14" s="3">
        <f>temps[[#This Row],[Column8]]-temps[[#This Row],[Column22]]</f>
        <v>-11.150000000000006</v>
      </c>
      <c r="AE14" s="3">
        <f>temps[[#This Row],[Column9]]-temps[[#This Row],[Column22]]</f>
        <v>-2.1500000000000057</v>
      </c>
      <c r="AF14" s="3">
        <f>temps[[#This Row],[Column10]]-temps[[#This Row],[Column22]]</f>
        <v>0.84999999999999432</v>
      </c>
      <c r="AG14" s="3">
        <f>temps[[#This Row],[Column11]]-temps[[#This Row],[Column22]]</f>
        <v>-2.1500000000000057</v>
      </c>
      <c r="AH14" s="3">
        <f>temps[[#This Row],[Column12]]-temps[[#This Row],[Column22]]</f>
        <v>2.8499999999999943</v>
      </c>
      <c r="AI14" s="3">
        <f>temps[[#This Row],[Column13]]-temps[[#This Row],[Column22]]</f>
        <v>-1.1500000000000057</v>
      </c>
      <c r="AJ14" s="3">
        <f>temps[[#This Row],[Column14]]-temps[[#This Row],[Column22]]</f>
        <v>4.8499999999999943</v>
      </c>
      <c r="AK14" s="3">
        <f>temps[[#This Row],[Column15]]-temps[[#This Row],[Column22]]</f>
        <v>1.8499999999999943</v>
      </c>
      <c r="AL14" s="3">
        <f>temps[[#This Row],[Column16]]-temps[[#This Row],[Column22]]</f>
        <v>1.8499999999999943</v>
      </c>
      <c r="AM14" s="3">
        <f>temps[[#This Row],[Column17]]-temps[[#This Row],[Column22]]</f>
        <v>6.8499999999999943</v>
      </c>
      <c r="AN14" s="3">
        <f>temps[[#This Row],[Column18]]-temps[[#This Row],[Column22]]</f>
        <v>-4.1500000000000057</v>
      </c>
      <c r="AO14" s="3">
        <f>temps[[#This Row],[Column19]]-temps[[#This Row],[Column22]]</f>
        <v>-1.1500000000000057</v>
      </c>
      <c r="AP14" s="3">
        <f>temps[[#This Row],[Column20]]-temps[[#This Row],[Column22]]</f>
        <v>1.8499999999999943</v>
      </c>
      <c r="AQ14" s="3">
        <f>temps[[#This Row],[Column21]]-temps[[#This Row],[Column22]]</f>
        <v>4.8499999999999943</v>
      </c>
      <c r="AR14">
        <f t="shared" si="0"/>
        <v>-4.850000000000108</v>
      </c>
    </row>
    <row r="15" spans="1:45" x14ac:dyDescent="0.55000000000000004">
      <c r="A15" s="1" t="s">
        <v>34</v>
      </c>
      <c r="B15">
        <v>93</v>
      </c>
      <c r="C15">
        <v>86</v>
      </c>
      <c r="D15">
        <v>88</v>
      </c>
      <c r="E15">
        <v>73</v>
      </c>
      <c r="F15">
        <v>91</v>
      </c>
      <c r="G15">
        <v>86</v>
      </c>
      <c r="H15">
        <v>82</v>
      </c>
      <c r="I15">
        <v>87</v>
      </c>
      <c r="J15">
        <v>91</v>
      </c>
      <c r="K15">
        <v>84</v>
      </c>
      <c r="L15">
        <v>91</v>
      </c>
      <c r="M15">
        <v>86</v>
      </c>
      <c r="N15">
        <v>85</v>
      </c>
      <c r="O15">
        <v>84</v>
      </c>
      <c r="P15">
        <v>91</v>
      </c>
      <c r="Q15">
        <v>97</v>
      </c>
      <c r="R15">
        <v>90</v>
      </c>
      <c r="S15">
        <v>78</v>
      </c>
      <c r="T15">
        <v>89</v>
      </c>
      <c r="U15">
        <v>92</v>
      </c>
      <c r="V15" s="2">
        <f>(SUM(temps[[#This Row],[Column2]:[Column21]]))/20</f>
        <v>87.2</v>
      </c>
      <c r="X15" s="3">
        <f>temps[[#This Row],[Column2]]-temps[[#This Row],[Column22]]</f>
        <v>5.7999999999999972</v>
      </c>
      <c r="Y15" s="3">
        <f>temps[[#This Row],[Column3]]-temps[[#This Row],[Column22]]</f>
        <v>-1.2000000000000028</v>
      </c>
      <c r="Z15" s="3">
        <f>temps[[#This Row],[Column4]]-temps[[#This Row],[Column22]]</f>
        <v>0.79999999999999716</v>
      </c>
      <c r="AA15" s="3">
        <f>temps[[#This Row],[Column5]]-temps[[#This Row],[Column22]]</f>
        <v>-14.200000000000003</v>
      </c>
      <c r="AB15" s="3">
        <f>temps[[#This Row],[Column6]]-temps[[#This Row],[Column22]]</f>
        <v>3.7999999999999972</v>
      </c>
      <c r="AC15" s="3">
        <f>temps[[#This Row],[Column7]]-temps[[#This Row],[Column22]]</f>
        <v>-1.2000000000000028</v>
      </c>
      <c r="AD15" s="3">
        <f>temps[[#This Row],[Column8]]-temps[[#This Row],[Column22]]</f>
        <v>-5.2000000000000028</v>
      </c>
      <c r="AE15" s="3">
        <f>temps[[#This Row],[Column9]]-temps[[#This Row],[Column22]]</f>
        <v>-0.20000000000000284</v>
      </c>
      <c r="AF15" s="3">
        <f>temps[[#This Row],[Column10]]-temps[[#This Row],[Column22]]</f>
        <v>3.7999999999999972</v>
      </c>
      <c r="AG15" s="3">
        <f>temps[[#This Row],[Column11]]-temps[[#This Row],[Column22]]</f>
        <v>-3.2000000000000028</v>
      </c>
      <c r="AH15" s="3">
        <f>temps[[#This Row],[Column12]]-temps[[#This Row],[Column22]]</f>
        <v>3.7999999999999972</v>
      </c>
      <c r="AI15" s="3">
        <f>temps[[#This Row],[Column13]]-temps[[#This Row],[Column22]]</f>
        <v>-1.2000000000000028</v>
      </c>
      <c r="AJ15" s="3">
        <f>temps[[#This Row],[Column14]]-temps[[#This Row],[Column22]]</f>
        <v>-2.2000000000000028</v>
      </c>
      <c r="AK15" s="3">
        <f>temps[[#This Row],[Column15]]-temps[[#This Row],[Column22]]</f>
        <v>-3.2000000000000028</v>
      </c>
      <c r="AL15" s="3">
        <f>temps[[#This Row],[Column16]]-temps[[#This Row],[Column22]]</f>
        <v>3.7999999999999972</v>
      </c>
      <c r="AM15" s="3">
        <f>temps[[#This Row],[Column17]]-temps[[#This Row],[Column22]]</f>
        <v>9.7999999999999972</v>
      </c>
      <c r="AN15" s="3">
        <f>temps[[#This Row],[Column18]]-temps[[#This Row],[Column22]]</f>
        <v>2.7999999999999972</v>
      </c>
      <c r="AO15" s="3">
        <f>temps[[#This Row],[Column19]]-temps[[#This Row],[Column22]]</f>
        <v>-9.2000000000000028</v>
      </c>
      <c r="AP15" s="3">
        <f>temps[[#This Row],[Column20]]-temps[[#This Row],[Column22]]</f>
        <v>1.7999999999999972</v>
      </c>
      <c r="AQ15" s="3">
        <f>temps[[#This Row],[Column21]]-temps[[#This Row],[Column22]]</f>
        <v>4.7999999999999972</v>
      </c>
      <c r="AR15">
        <f t="shared" si="0"/>
        <v>-4.800000000000054</v>
      </c>
    </row>
    <row r="16" spans="1:45" x14ac:dyDescent="0.55000000000000004">
      <c r="A16" s="1" t="s">
        <v>35</v>
      </c>
      <c r="B16">
        <v>93</v>
      </c>
      <c r="C16">
        <v>90</v>
      </c>
      <c r="D16">
        <v>87</v>
      </c>
      <c r="E16">
        <v>81</v>
      </c>
      <c r="F16">
        <v>93</v>
      </c>
      <c r="G16">
        <v>82</v>
      </c>
      <c r="H16">
        <v>88</v>
      </c>
      <c r="I16">
        <v>84</v>
      </c>
      <c r="J16">
        <v>91</v>
      </c>
      <c r="K16">
        <v>87</v>
      </c>
      <c r="L16">
        <v>91</v>
      </c>
      <c r="M16">
        <v>84</v>
      </c>
      <c r="N16">
        <v>88</v>
      </c>
      <c r="O16">
        <v>89</v>
      </c>
      <c r="P16">
        <v>91</v>
      </c>
      <c r="Q16">
        <v>90</v>
      </c>
      <c r="R16">
        <v>90</v>
      </c>
      <c r="S16">
        <v>85</v>
      </c>
      <c r="T16">
        <v>90</v>
      </c>
      <c r="U16">
        <v>90</v>
      </c>
      <c r="V16" s="2">
        <f>(SUM(temps[[#This Row],[Column2]:[Column21]]))/20</f>
        <v>88.2</v>
      </c>
      <c r="X16" s="3">
        <f>temps[[#This Row],[Column2]]-temps[[#This Row],[Column22]]</f>
        <v>4.7999999999999972</v>
      </c>
      <c r="Y16" s="3">
        <f>temps[[#This Row],[Column3]]-temps[[#This Row],[Column22]]</f>
        <v>1.7999999999999972</v>
      </c>
      <c r="Z16" s="3">
        <f>temps[[#This Row],[Column4]]-temps[[#This Row],[Column22]]</f>
        <v>-1.2000000000000028</v>
      </c>
      <c r="AA16" s="3">
        <f>temps[[#This Row],[Column5]]-temps[[#This Row],[Column22]]</f>
        <v>-7.2000000000000028</v>
      </c>
      <c r="AB16" s="3">
        <f>temps[[#This Row],[Column6]]-temps[[#This Row],[Column22]]</f>
        <v>4.7999999999999972</v>
      </c>
      <c r="AC16" s="3">
        <f>temps[[#This Row],[Column7]]-temps[[#This Row],[Column22]]</f>
        <v>-6.2000000000000028</v>
      </c>
      <c r="AD16" s="3">
        <f>temps[[#This Row],[Column8]]-temps[[#This Row],[Column22]]</f>
        <v>-0.20000000000000284</v>
      </c>
      <c r="AE16" s="3">
        <f>temps[[#This Row],[Column9]]-temps[[#This Row],[Column22]]</f>
        <v>-4.2000000000000028</v>
      </c>
      <c r="AF16" s="3">
        <f>temps[[#This Row],[Column10]]-temps[[#This Row],[Column22]]</f>
        <v>2.7999999999999972</v>
      </c>
      <c r="AG16" s="3">
        <f>temps[[#This Row],[Column11]]-temps[[#This Row],[Column22]]</f>
        <v>-1.2000000000000028</v>
      </c>
      <c r="AH16" s="3">
        <f>temps[[#This Row],[Column12]]-temps[[#This Row],[Column22]]</f>
        <v>2.7999999999999972</v>
      </c>
      <c r="AI16" s="3">
        <f>temps[[#This Row],[Column13]]-temps[[#This Row],[Column22]]</f>
        <v>-4.2000000000000028</v>
      </c>
      <c r="AJ16" s="3">
        <f>temps[[#This Row],[Column14]]-temps[[#This Row],[Column22]]</f>
        <v>-0.20000000000000284</v>
      </c>
      <c r="AK16" s="3">
        <f>temps[[#This Row],[Column15]]-temps[[#This Row],[Column22]]</f>
        <v>0.79999999999999716</v>
      </c>
      <c r="AL16" s="3">
        <f>temps[[#This Row],[Column16]]-temps[[#This Row],[Column22]]</f>
        <v>2.7999999999999972</v>
      </c>
      <c r="AM16" s="3">
        <f>temps[[#This Row],[Column17]]-temps[[#This Row],[Column22]]</f>
        <v>1.7999999999999972</v>
      </c>
      <c r="AN16" s="3">
        <f>temps[[#This Row],[Column18]]-temps[[#This Row],[Column22]]</f>
        <v>1.7999999999999972</v>
      </c>
      <c r="AO16" s="3">
        <f>temps[[#This Row],[Column19]]-temps[[#This Row],[Column22]]</f>
        <v>-3.2000000000000028</v>
      </c>
      <c r="AP16" s="3">
        <f>temps[[#This Row],[Column20]]-temps[[#This Row],[Column22]]</f>
        <v>1.7999999999999972</v>
      </c>
      <c r="AQ16" s="3">
        <f>temps[[#This Row],[Column21]]-temps[[#This Row],[Column22]]</f>
        <v>1.7999999999999972</v>
      </c>
      <c r="AR16">
        <f t="shared" si="0"/>
        <v>-1.800000000000054</v>
      </c>
    </row>
    <row r="17" spans="1:44" x14ac:dyDescent="0.55000000000000004">
      <c r="A17" s="1" t="s">
        <v>36</v>
      </c>
      <c r="B17">
        <v>82</v>
      </c>
      <c r="C17">
        <v>91</v>
      </c>
      <c r="D17">
        <v>91</v>
      </c>
      <c r="E17">
        <v>81</v>
      </c>
      <c r="F17">
        <v>93</v>
      </c>
      <c r="G17">
        <v>82</v>
      </c>
      <c r="H17">
        <v>91</v>
      </c>
      <c r="I17">
        <v>86</v>
      </c>
      <c r="J17">
        <v>84</v>
      </c>
      <c r="K17">
        <v>84</v>
      </c>
      <c r="L17">
        <v>91</v>
      </c>
      <c r="M17">
        <v>81</v>
      </c>
      <c r="N17">
        <v>89</v>
      </c>
      <c r="O17">
        <v>89</v>
      </c>
      <c r="P17">
        <v>94</v>
      </c>
      <c r="Q17">
        <v>80</v>
      </c>
      <c r="R17">
        <v>90</v>
      </c>
      <c r="S17">
        <v>86</v>
      </c>
      <c r="T17">
        <v>86</v>
      </c>
      <c r="U17">
        <v>89</v>
      </c>
      <c r="V17" s="2">
        <f>(SUM(temps[[#This Row],[Column2]:[Column21]]))/20</f>
        <v>87</v>
      </c>
      <c r="X17" s="3">
        <f>temps[[#This Row],[Column2]]-temps[[#This Row],[Column22]]</f>
        <v>-5</v>
      </c>
      <c r="Y17" s="3">
        <f>temps[[#This Row],[Column3]]-temps[[#This Row],[Column22]]</f>
        <v>4</v>
      </c>
      <c r="Z17" s="3">
        <f>temps[[#This Row],[Column4]]-temps[[#This Row],[Column22]]</f>
        <v>4</v>
      </c>
      <c r="AA17" s="3">
        <f>temps[[#This Row],[Column5]]-temps[[#This Row],[Column22]]</f>
        <v>-6</v>
      </c>
      <c r="AB17" s="3">
        <f>temps[[#This Row],[Column6]]-temps[[#This Row],[Column22]]</f>
        <v>6</v>
      </c>
      <c r="AC17" s="3">
        <f>temps[[#This Row],[Column7]]-temps[[#This Row],[Column22]]</f>
        <v>-5</v>
      </c>
      <c r="AD17" s="3">
        <f>temps[[#This Row],[Column8]]-temps[[#This Row],[Column22]]</f>
        <v>4</v>
      </c>
      <c r="AE17" s="3">
        <f>temps[[#This Row],[Column9]]-temps[[#This Row],[Column22]]</f>
        <v>-1</v>
      </c>
      <c r="AF17" s="3">
        <f>temps[[#This Row],[Column10]]-temps[[#This Row],[Column22]]</f>
        <v>-3</v>
      </c>
      <c r="AG17" s="3">
        <f>temps[[#This Row],[Column11]]-temps[[#This Row],[Column22]]</f>
        <v>-3</v>
      </c>
      <c r="AH17" s="3">
        <f>temps[[#This Row],[Column12]]-temps[[#This Row],[Column22]]</f>
        <v>4</v>
      </c>
      <c r="AI17" s="3">
        <f>temps[[#This Row],[Column13]]-temps[[#This Row],[Column22]]</f>
        <v>-6</v>
      </c>
      <c r="AJ17" s="3">
        <f>temps[[#This Row],[Column14]]-temps[[#This Row],[Column22]]</f>
        <v>2</v>
      </c>
      <c r="AK17" s="3">
        <f>temps[[#This Row],[Column15]]-temps[[#This Row],[Column22]]</f>
        <v>2</v>
      </c>
      <c r="AL17" s="3">
        <f>temps[[#This Row],[Column16]]-temps[[#This Row],[Column22]]</f>
        <v>7</v>
      </c>
      <c r="AM17" s="3">
        <f>temps[[#This Row],[Column17]]-temps[[#This Row],[Column22]]</f>
        <v>-7</v>
      </c>
      <c r="AN17" s="3">
        <f>temps[[#This Row],[Column18]]-temps[[#This Row],[Column22]]</f>
        <v>3</v>
      </c>
      <c r="AO17" s="3">
        <f>temps[[#This Row],[Column19]]-temps[[#This Row],[Column22]]</f>
        <v>-1</v>
      </c>
      <c r="AP17" s="3">
        <f>temps[[#This Row],[Column20]]-temps[[#This Row],[Column22]]</f>
        <v>-1</v>
      </c>
      <c r="AQ17" s="3">
        <f>temps[[#This Row],[Column21]]-temps[[#This Row],[Column22]]</f>
        <v>2</v>
      </c>
      <c r="AR17">
        <f t="shared" si="0"/>
        <v>-2</v>
      </c>
    </row>
    <row r="18" spans="1:44" x14ac:dyDescent="0.55000000000000004">
      <c r="A18" s="1" t="s">
        <v>37</v>
      </c>
      <c r="B18">
        <v>91</v>
      </c>
      <c r="C18">
        <v>91</v>
      </c>
      <c r="D18">
        <v>87</v>
      </c>
      <c r="E18">
        <v>86</v>
      </c>
      <c r="F18">
        <v>93</v>
      </c>
      <c r="G18">
        <v>84</v>
      </c>
      <c r="H18">
        <v>93</v>
      </c>
      <c r="I18">
        <v>88</v>
      </c>
      <c r="J18">
        <v>84</v>
      </c>
      <c r="K18">
        <v>85</v>
      </c>
      <c r="L18">
        <v>91</v>
      </c>
      <c r="M18">
        <v>86</v>
      </c>
      <c r="N18">
        <v>89</v>
      </c>
      <c r="O18">
        <v>90</v>
      </c>
      <c r="P18">
        <v>89</v>
      </c>
      <c r="Q18">
        <v>85</v>
      </c>
      <c r="R18">
        <v>92</v>
      </c>
      <c r="S18">
        <v>87</v>
      </c>
      <c r="T18">
        <v>83</v>
      </c>
      <c r="U18">
        <v>88</v>
      </c>
      <c r="V18" s="2">
        <f>(SUM(temps[[#This Row],[Column2]:[Column21]]))/20</f>
        <v>88.1</v>
      </c>
      <c r="X18" s="3">
        <f>temps[[#This Row],[Column2]]-temps[[#This Row],[Column22]]</f>
        <v>2.9000000000000057</v>
      </c>
      <c r="Y18" s="3">
        <f>temps[[#This Row],[Column3]]-temps[[#This Row],[Column22]]</f>
        <v>2.9000000000000057</v>
      </c>
      <c r="Z18" s="3">
        <f>temps[[#This Row],[Column4]]-temps[[#This Row],[Column22]]</f>
        <v>-1.0999999999999943</v>
      </c>
      <c r="AA18" s="3">
        <f>temps[[#This Row],[Column5]]-temps[[#This Row],[Column22]]</f>
        <v>-2.0999999999999943</v>
      </c>
      <c r="AB18" s="3">
        <f>temps[[#This Row],[Column6]]-temps[[#This Row],[Column22]]</f>
        <v>4.9000000000000057</v>
      </c>
      <c r="AC18" s="3">
        <f>temps[[#This Row],[Column7]]-temps[[#This Row],[Column22]]</f>
        <v>-4.0999999999999943</v>
      </c>
      <c r="AD18" s="3">
        <f>temps[[#This Row],[Column8]]-temps[[#This Row],[Column22]]</f>
        <v>4.9000000000000057</v>
      </c>
      <c r="AE18" s="3">
        <f>temps[[#This Row],[Column9]]-temps[[#This Row],[Column22]]</f>
        <v>-9.9999999999994316E-2</v>
      </c>
      <c r="AF18" s="3">
        <f>temps[[#This Row],[Column10]]-temps[[#This Row],[Column22]]</f>
        <v>-4.0999999999999943</v>
      </c>
      <c r="AG18" s="3">
        <f>temps[[#This Row],[Column11]]-temps[[#This Row],[Column22]]</f>
        <v>-3.0999999999999943</v>
      </c>
      <c r="AH18" s="3">
        <f>temps[[#This Row],[Column12]]-temps[[#This Row],[Column22]]</f>
        <v>2.9000000000000057</v>
      </c>
      <c r="AI18" s="3">
        <f>temps[[#This Row],[Column13]]-temps[[#This Row],[Column22]]</f>
        <v>-2.0999999999999943</v>
      </c>
      <c r="AJ18" s="3">
        <f>temps[[#This Row],[Column14]]-temps[[#This Row],[Column22]]</f>
        <v>0.90000000000000568</v>
      </c>
      <c r="AK18" s="3">
        <f>temps[[#This Row],[Column15]]-temps[[#This Row],[Column22]]</f>
        <v>1.9000000000000057</v>
      </c>
      <c r="AL18" s="3">
        <f>temps[[#This Row],[Column16]]-temps[[#This Row],[Column22]]</f>
        <v>0.90000000000000568</v>
      </c>
      <c r="AM18" s="3">
        <f>temps[[#This Row],[Column17]]-temps[[#This Row],[Column22]]</f>
        <v>-3.0999999999999943</v>
      </c>
      <c r="AN18" s="3">
        <f>temps[[#This Row],[Column18]]-temps[[#This Row],[Column22]]</f>
        <v>3.9000000000000057</v>
      </c>
      <c r="AO18" s="3">
        <f>temps[[#This Row],[Column19]]-temps[[#This Row],[Column22]]</f>
        <v>-1.0999999999999943</v>
      </c>
      <c r="AP18" s="3">
        <f>temps[[#This Row],[Column20]]-temps[[#This Row],[Column22]]</f>
        <v>-5.0999999999999943</v>
      </c>
      <c r="AQ18" s="3">
        <f>temps[[#This Row],[Column21]]-temps[[#This Row],[Column22]]</f>
        <v>-9.9999999999994316E-2</v>
      </c>
      <c r="AR18">
        <f t="shared" si="0"/>
        <v>0.100000000000108</v>
      </c>
    </row>
    <row r="19" spans="1:44" x14ac:dyDescent="0.55000000000000004">
      <c r="A19" s="1" t="s">
        <v>38</v>
      </c>
      <c r="B19">
        <v>96</v>
      </c>
      <c r="C19">
        <v>89</v>
      </c>
      <c r="D19">
        <v>90</v>
      </c>
      <c r="E19">
        <v>82</v>
      </c>
      <c r="F19">
        <v>91</v>
      </c>
      <c r="G19">
        <v>87</v>
      </c>
      <c r="H19">
        <v>93</v>
      </c>
      <c r="I19">
        <v>88</v>
      </c>
      <c r="J19">
        <v>84</v>
      </c>
      <c r="K19">
        <v>89</v>
      </c>
      <c r="L19">
        <v>93</v>
      </c>
      <c r="M19">
        <v>89</v>
      </c>
      <c r="N19">
        <v>88</v>
      </c>
      <c r="O19">
        <v>88</v>
      </c>
      <c r="P19">
        <v>87</v>
      </c>
      <c r="Q19">
        <v>87</v>
      </c>
      <c r="R19">
        <v>93</v>
      </c>
      <c r="S19">
        <v>91</v>
      </c>
      <c r="T19">
        <v>86</v>
      </c>
      <c r="U19">
        <v>93</v>
      </c>
      <c r="V19" s="2">
        <f>(SUM(temps[[#This Row],[Column2]:[Column21]]))/20</f>
        <v>89.2</v>
      </c>
      <c r="X19" s="3">
        <f>temps[[#This Row],[Column2]]-temps[[#This Row],[Column22]]</f>
        <v>6.7999999999999972</v>
      </c>
      <c r="Y19" s="3">
        <f>temps[[#This Row],[Column3]]-temps[[#This Row],[Column22]]</f>
        <v>-0.20000000000000284</v>
      </c>
      <c r="Z19" s="3">
        <f>temps[[#This Row],[Column4]]-temps[[#This Row],[Column22]]</f>
        <v>0.79999999999999716</v>
      </c>
      <c r="AA19" s="3">
        <f>temps[[#This Row],[Column5]]-temps[[#This Row],[Column22]]</f>
        <v>-7.2000000000000028</v>
      </c>
      <c r="AB19" s="3">
        <f>temps[[#This Row],[Column6]]-temps[[#This Row],[Column22]]</f>
        <v>1.7999999999999972</v>
      </c>
      <c r="AC19" s="3">
        <f>temps[[#This Row],[Column7]]-temps[[#This Row],[Column22]]</f>
        <v>-2.2000000000000028</v>
      </c>
      <c r="AD19" s="3">
        <f>temps[[#This Row],[Column8]]-temps[[#This Row],[Column22]]</f>
        <v>3.7999999999999972</v>
      </c>
      <c r="AE19" s="3">
        <f>temps[[#This Row],[Column9]]-temps[[#This Row],[Column22]]</f>
        <v>-1.2000000000000028</v>
      </c>
      <c r="AF19" s="3">
        <f>temps[[#This Row],[Column10]]-temps[[#This Row],[Column22]]</f>
        <v>-5.2000000000000028</v>
      </c>
      <c r="AG19" s="3">
        <f>temps[[#This Row],[Column11]]-temps[[#This Row],[Column22]]</f>
        <v>-0.20000000000000284</v>
      </c>
      <c r="AH19" s="3">
        <f>temps[[#This Row],[Column12]]-temps[[#This Row],[Column22]]</f>
        <v>3.7999999999999972</v>
      </c>
      <c r="AI19" s="3">
        <f>temps[[#This Row],[Column13]]-temps[[#This Row],[Column22]]</f>
        <v>-0.20000000000000284</v>
      </c>
      <c r="AJ19" s="3">
        <f>temps[[#This Row],[Column14]]-temps[[#This Row],[Column22]]</f>
        <v>-1.2000000000000028</v>
      </c>
      <c r="AK19" s="3">
        <f>temps[[#This Row],[Column15]]-temps[[#This Row],[Column22]]</f>
        <v>-1.2000000000000028</v>
      </c>
      <c r="AL19" s="3">
        <f>temps[[#This Row],[Column16]]-temps[[#This Row],[Column22]]</f>
        <v>-2.2000000000000028</v>
      </c>
      <c r="AM19" s="3">
        <f>temps[[#This Row],[Column17]]-temps[[#This Row],[Column22]]</f>
        <v>-2.2000000000000028</v>
      </c>
      <c r="AN19" s="3">
        <f>temps[[#This Row],[Column18]]-temps[[#This Row],[Column22]]</f>
        <v>3.7999999999999972</v>
      </c>
      <c r="AO19" s="3">
        <f>temps[[#This Row],[Column19]]-temps[[#This Row],[Column22]]</f>
        <v>1.7999999999999972</v>
      </c>
      <c r="AP19" s="3">
        <f>temps[[#This Row],[Column20]]-temps[[#This Row],[Column22]]</f>
        <v>-3.2000000000000028</v>
      </c>
      <c r="AQ19" s="3">
        <f>temps[[#This Row],[Column21]]-temps[[#This Row],[Column22]]</f>
        <v>3.7999999999999972</v>
      </c>
      <c r="AR19">
        <f t="shared" si="0"/>
        <v>-3.800000000000054</v>
      </c>
    </row>
    <row r="20" spans="1:44" x14ac:dyDescent="0.55000000000000004">
      <c r="A20" s="1" t="s">
        <v>39</v>
      </c>
      <c r="B20">
        <v>95</v>
      </c>
      <c r="C20">
        <v>89</v>
      </c>
      <c r="D20">
        <v>91</v>
      </c>
      <c r="E20">
        <v>87</v>
      </c>
      <c r="F20">
        <v>97</v>
      </c>
      <c r="G20">
        <v>88</v>
      </c>
      <c r="H20">
        <v>93</v>
      </c>
      <c r="I20">
        <v>88</v>
      </c>
      <c r="J20">
        <v>87</v>
      </c>
      <c r="K20">
        <v>90</v>
      </c>
      <c r="L20">
        <v>93</v>
      </c>
      <c r="M20">
        <v>89</v>
      </c>
      <c r="N20">
        <v>90</v>
      </c>
      <c r="O20">
        <v>82</v>
      </c>
      <c r="P20">
        <v>83</v>
      </c>
      <c r="Q20">
        <v>89</v>
      </c>
      <c r="R20">
        <v>93</v>
      </c>
      <c r="S20">
        <v>87</v>
      </c>
      <c r="T20">
        <v>82</v>
      </c>
      <c r="U20">
        <v>92</v>
      </c>
      <c r="V20" s="2">
        <f>(SUM(temps[[#This Row],[Column2]:[Column21]]))/20</f>
        <v>89.25</v>
      </c>
      <c r="X20" s="3">
        <f>temps[[#This Row],[Column2]]-temps[[#This Row],[Column22]]</f>
        <v>5.75</v>
      </c>
      <c r="Y20" s="3">
        <f>temps[[#This Row],[Column3]]-temps[[#This Row],[Column22]]</f>
        <v>-0.25</v>
      </c>
      <c r="Z20" s="3">
        <f>temps[[#This Row],[Column4]]-temps[[#This Row],[Column22]]</f>
        <v>1.75</v>
      </c>
      <c r="AA20" s="3">
        <f>temps[[#This Row],[Column5]]-temps[[#This Row],[Column22]]</f>
        <v>-2.25</v>
      </c>
      <c r="AB20" s="3">
        <f>temps[[#This Row],[Column6]]-temps[[#This Row],[Column22]]</f>
        <v>7.75</v>
      </c>
      <c r="AC20" s="3">
        <f>temps[[#This Row],[Column7]]-temps[[#This Row],[Column22]]</f>
        <v>-1.25</v>
      </c>
      <c r="AD20" s="3">
        <f>temps[[#This Row],[Column8]]-temps[[#This Row],[Column22]]</f>
        <v>3.75</v>
      </c>
      <c r="AE20" s="3">
        <f>temps[[#This Row],[Column9]]-temps[[#This Row],[Column22]]</f>
        <v>-1.25</v>
      </c>
      <c r="AF20" s="3">
        <f>temps[[#This Row],[Column10]]-temps[[#This Row],[Column22]]</f>
        <v>-2.25</v>
      </c>
      <c r="AG20" s="3">
        <f>temps[[#This Row],[Column11]]-temps[[#This Row],[Column22]]</f>
        <v>0.75</v>
      </c>
      <c r="AH20" s="3">
        <f>temps[[#This Row],[Column12]]-temps[[#This Row],[Column22]]</f>
        <v>3.75</v>
      </c>
      <c r="AI20" s="3">
        <f>temps[[#This Row],[Column13]]-temps[[#This Row],[Column22]]</f>
        <v>-0.25</v>
      </c>
      <c r="AJ20" s="3">
        <f>temps[[#This Row],[Column14]]-temps[[#This Row],[Column22]]</f>
        <v>0.75</v>
      </c>
      <c r="AK20" s="3">
        <f>temps[[#This Row],[Column15]]-temps[[#This Row],[Column22]]</f>
        <v>-7.25</v>
      </c>
      <c r="AL20" s="3">
        <f>temps[[#This Row],[Column16]]-temps[[#This Row],[Column22]]</f>
        <v>-6.25</v>
      </c>
      <c r="AM20" s="3">
        <f>temps[[#This Row],[Column17]]-temps[[#This Row],[Column22]]</f>
        <v>-0.25</v>
      </c>
      <c r="AN20" s="3">
        <f>temps[[#This Row],[Column18]]-temps[[#This Row],[Column22]]</f>
        <v>3.75</v>
      </c>
      <c r="AO20" s="3">
        <f>temps[[#This Row],[Column19]]-temps[[#This Row],[Column22]]</f>
        <v>-2.25</v>
      </c>
      <c r="AP20" s="3">
        <f>temps[[#This Row],[Column20]]-temps[[#This Row],[Column22]]</f>
        <v>-7.25</v>
      </c>
      <c r="AQ20" s="3">
        <f>temps[[#This Row],[Column21]]-temps[[#This Row],[Column22]]</f>
        <v>2.75</v>
      </c>
      <c r="AR20">
        <f t="shared" si="0"/>
        <v>-2.75</v>
      </c>
    </row>
    <row r="21" spans="1:44" x14ac:dyDescent="0.55000000000000004">
      <c r="A21" s="1" t="s">
        <v>40</v>
      </c>
      <c r="B21">
        <v>96</v>
      </c>
      <c r="C21">
        <v>89</v>
      </c>
      <c r="D21">
        <v>95</v>
      </c>
      <c r="E21">
        <v>88</v>
      </c>
      <c r="F21">
        <v>100</v>
      </c>
      <c r="G21">
        <v>90</v>
      </c>
      <c r="H21">
        <v>93</v>
      </c>
      <c r="I21">
        <v>88</v>
      </c>
      <c r="J21">
        <v>84</v>
      </c>
      <c r="K21">
        <v>89</v>
      </c>
      <c r="L21">
        <v>96</v>
      </c>
      <c r="M21">
        <v>88</v>
      </c>
      <c r="N21">
        <v>91</v>
      </c>
      <c r="O21">
        <v>80</v>
      </c>
      <c r="P21">
        <v>90</v>
      </c>
      <c r="Q21">
        <v>94</v>
      </c>
      <c r="R21">
        <v>91</v>
      </c>
      <c r="S21">
        <v>90</v>
      </c>
      <c r="T21">
        <v>85</v>
      </c>
      <c r="U21">
        <v>91</v>
      </c>
      <c r="V21" s="2">
        <f>(SUM(temps[[#This Row],[Column2]:[Column21]]))/20</f>
        <v>90.4</v>
      </c>
      <c r="X21" s="3">
        <f>temps[[#This Row],[Column2]]-temps[[#This Row],[Column22]]</f>
        <v>5.5999999999999943</v>
      </c>
      <c r="Y21" s="3">
        <f>temps[[#This Row],[Column3]]-temps[[#This Row],[Column22]]</f>
        <v>-1.4000000000000057</v>
      </c>
      <c r="Z21" s="3">
        <f>temps[[#This Row],[Column4]]-temps[[#This Row],[Column22]]</f>
        <v>4.5999999999999943</v>
      </c>
      <c r="AA21" s="3">
        <f>temps[[#This Row],[Column5]]-temps[[#This Row],[Column22]]</f>
        <v>-2.4000000000000057</v>
      </c>
      <c r="AB21" s="3">
        <f>temps[[#This Row],[Column6]]-temps[[#This Row],[Column22]]</f>
        <v>9.5999999999999943</v>
      </c>
      <c r="AC21" s="3">
        <f>temps[[#This Row],[Column7]]-temps[[#This Row],[Column22]]</f>
        <v>-0.40000000000000568</v>
      </c>
      <c r="AD21" s="3">
        <f>temps[[#This Row],[Column8]]-temps[[#This Row],[Column22]]</f>
        <v>2.5999999999999943</v>
      </c>
      <c r="AE21" s="3">
        <f>temps[[#This Row],[Column9]]-temps[[#This Row],[Column22]]</f>
        <v>-2.4000000000000057</v>
      </c>
      <c r="AF21" s="3">
        <f>temps[[#This Row],[Column10]]-temps[[#This Row],[Column22]]</f>
        <v>-6.4000000000000057</v>
      </c>
      <c r="AG21" s="3">
        <f>temps[[#This Row],[Column11]]-temps[[#This Row],[Column22]]</f>
        <v>-1.4000000000000057</v>
      </c>
      <c r="AH21" s="3">
        <f>temps[[#This Row],[Column12]]-temps[[#This Row],[Column22]]</f>
        <v>5.5999999999999943</v>
      </c>
      <c r="AI21" s="3">
        <f>temps[[#This Row],[Column13]]-temps[[#This Row],[Column22]]</f>
        <v>-2.4000000000000057</v>
      </c>
      <c r="AJ21" s="3">
        <f>temps[[#This Row],[Column14]]-temps[[#This Row],[Column22]]</f>
        <v>0.59999999999999432</v>
      </c>
      <c r="AK21" s="3">
        <f>temps[[#This Row],[Column15]]-temps[[#This Row],[Column22]]</f>
        <v>-10.400000000000006</v>
      </c>
      <c r="AL21" s="3">
        <f>temps[[#This Row],[Column16]]-temps[[#This Row],[Column22]]</f>
        <v>-0.40000000000000568</v>
      </c>
      <c r="AM21" s="3">
        <f>temps[[#This Row],[Column17]]-temps[[#This Row],[Column22]]</f>
        <v>3.5999999999999943</v>
      </c>
      <c r="AN21" s="3">
        <f>temps[[#This Row],[Column18]]-temps[[#This Row],[Column22]]</f>
        <v>0.59999999999999432</v>
      </c>
      <c r="AO21" s="3">
        <f>temps[[#This Row],[Column19]]-temps[[#This Row],[Column22]]</f>
        <v>-0.40000000000000568</v>
      </c>
      <c r="AP21" s="3">
        <f>temps[[#This Row],[Column20]]-temps[[#This Row],[Column22]]</f>
        <v>-5.4000000000000057</v>
      </c>
      <c r="AQ21" s="3">
        <f>temps[[#This Row],[Column21]]-temps[[#This Row],[Column22]]</f>
        <v>0.59999999999999432</v>
      </c>
      <c r="AR21">
        <f t="shared" si="0"/>
        <v>-0.600000000000108</v>
      </c>
    </row>
    <row r="22" spans="1:44" x14ac:dyDescent="0.55000000000000004">
      <c r="A22" s="1" t="s">
        <v>41</v>
      </c>
      <c r="B22">
        <v>99</v>
      </c>
      <c r="C22">
        <v>90</v>
      </c>
      <c r="D22">
        <v>91</v>
      </c>
      <c r="E22">
        <v>90</v>
      </c>
      <c r="F22">
        <v>99</v>
      </c>
      <c r="G22">
        <v>87</v>
      </c>
      <c r="H22">
        <v>91</v>
      </c>
      <c r="I22">
        <v>88</v>
      </c>
      <c r="J22">
        <v>88</v>
      </c>
      <c r="K22">
        <v>89</v>
      </c>
      <c r="L22">
        <v>93</v>
      </c>
      <c r="M22">
        <v>86</v>
      </c>
      <c r="N22">
        <v>94</v>
      </c>
      <c r="O22">
        <v>82</v>
      </c>
      <c r="P22">
        <v>91</v>
      </c>
      <c r="Q22">
        <v>91</v>
      </c>
      <c r="R22">
        <v>84</v>
      </c>
      <c r="S22">
        <v>86</v>
      </c>
      <c r="T22">
        <v>76</v>
      </c>
      <c r="U22">
        <v>93</v>
      </c>
      <c r="V22" s="2">
        <f>(SUM(temps[[#This Row],[Column2]:[Column21]]))/20</f>
        <v>89.4</v>
      </c>
      <c r="X22" s="3">
        <f>temps[[#This Row],[Column2]]-temps[[#This Row],[Column22]]</f>
        <v>9.5999999999999943</v>
      </c>
      <c r="Y22" s="3">
        <f>temps[[#This Row],[Column3]]-temps[[#This Row],[Column22]]</f>
        <v>0.59999999999999432</v>
      </c>
      <c r="Z22" s="3">
        <f>temps[[#This Row],[Column4]]-temps[[#This Row],[Column22]]</f>
        <v>1.5999999999999943</v>
      </c>
      <c r="AA22" s="3">
        <f>temps[[#This Row],[Column5]]-temps[[#This Row],[Column22]]</f>
        <v>0.59999999999999432</v>
      </c>
      <c r="AB22" s="3">
        <f>temps[[#This Row],[Column6]]-temps[[#This Row],[Column22]]</f>
        <v>9.5999999999999943</v>
      </c>
      <c r="AC22" s="3">
        <f>temps[[#This Row],[Column7]]-temps[[#This Row],[Column22]]</f>
        <v>-2.4000000000000057</v>
      </c>
      <c r="AD22" s="3">
        <f>temps[[#This Row],[Column8]]-temps[[#This Row],[Column22]]</f>
        <v>1.5999999999999943</v>
      </c>
      <c r="AE22" s="3">
        <f>temps[[#This Row],[Column9]]-temps[[#This Row],[Column22]]</f>
        <v>-1.4000000000000057</v>
      </c>
      <c r="AF22" s="3">
        <f>temps[[#This Row],[Column10]]-temps[[#This Row],[Column22]]</f>
        <v>-1.4000000000000057</v>
      </c>
      <c r="AG22" s="3">
        <f>temps[[#This Row],[Column11]]-temps[[#This Row],[Column22]]</f>
        <v>-0.40000000000000568</v>
      </c>
      <c r="AH22" s="3">
        <f>temps[[#This Row],[Column12]]-temps[[#This Row],[Column22]]</f>
        <v>3.5999999999999943</v>
      </c>
      <c r="AI22" s="3">
        <f>temps[[#This Row],[Column13]]-temps[[#This Row],[Column22]]</f>
        <v>-3.4000000000000057</v>
      </c>
      <c r="AJ22" s="3">
        <f>temps[[#This Row],[Column14]]-temps[[#This Row],[Column22]]</f>
        <v>4.5999999999999943</v>
      </c>
      <c r="AK22" s="3">
        <f>temps[[#This Row],[Column15]]-temps[[#This Row],[Column22]]</f>
        <v>-7.4000000000000057</v>
      </c>
      <c r="AL22" s="3">
        <f>temps[[#This Row],[Column16]]-temps[[#This Row],[Column22]]</f>
        <v>1.5999999999999943</v>
      </c>
      <c r="AM22" s="3">
        <f>temps[[#This Row],[Column17]]-temps[[#This Row],[Column22]]</f>
        <v>1.5999999999999943</v>
      </c>
      <c r="AN22" s="3">
        <f>temps[[#This Row],[Column18]]-temps[[#This Row],[Column22]]</f>
        <v>-5.4000000000000057</v>
      </c>
      <c r="AO22" s="3">
        <f>temps[[#This Row],[Column19]]-temps[[#This Row],[Column22]]</f>
        <v>-3.4000000000000057</v>
      </c>
      <c r="AP22" s="3">
        <f>temps[[#This Row],[Column20]]-temps[[#This Row],[Column22]]</f>
        <v>-13.400000000000006</v>
      </c>
      <c r="AQ22" s="3">
        <f>temps[[#This Row],[Column21]]-temps[[#This Row],[Column22]]</f>
        <v>3.5999999999999943</v>
      </c>
      <c r="AR22">
        <f t="shared" si="0"/>
        <v>-3.600000000000108</v>
      </c>
    </row>
    <row r="23" spans="1:44" x14ac:dyDescent="0.55000000000000004">
      <c r="A23" s="1" t="s">
        <v>42</v>
      </c>
      <c r="B23">
        <v>91</v>
      </c>
      <c r="C23">
        <v>89</v>
      </c>
      <c r="D23">
        <v>91</v>
      </c>
      <c r="E23">
        <v>90</v>
      </c>
      <c r="F23">
        <v>93</v>
      </c>
      <c r="G23">
        <v>84</v>
      </c>
      <c r="H23">
        <v>95</v>
      </c>
      <c r="I23">
        <v>89</v>
      </c>
      <c r="J23">
        <v>89</v>
      </c>
      <c r="K23">
        <v>90</v>
      </c>
      <c r="L23">
        <v>93</v>
      </c>
      <c r="M23">
        <v>86</v>
      </c>
      <c r="N23">
        <v>95</v>
      </c>
      <c r="O23">
        <v>86</v>
      </c>
      <c r="P23">
        <v>94</v>
      </c>
      <c r="Q23">
        <v>92</v>
      </c>
      <c r="R23">
        <v>90</v>
      </c>
      <c r="S23">
        <v>87</v>
      </c>
      <c r="T23">
        <v>82</v>
      </c>
      <c r="U23">
        <v>93</v>
      </c>
      <c r="V23" s="2">
        <f>(SUM(temps[[#This Row],[Column2]:[Column21]]))/20</f>
        <v>89.95</v>
      </c>
      <c r="X23" s="3">
        <f>temps[[#This Row],[Column2]]-temps[[#This Row],[Column22]]</f>
        <v>1.0499999999999972</v>
      </c>
      <c r="Y23" s="3">
        <f>temps[[#This Row],[Column3]]-temps[[#This Row],[Column22]]</f>
        <v>-0.95000000000000284</v>
      </c>
      <c r="Z23" s="3">
        <f>temps[[#This Row],[Column4]]-temps[[#This Row],[Column22]]</f>
        <v>1.0499999999999972</v>
      </c>
      <c r="AA23" s="3">
        <f>temps[[#This Row],[Column5]]-temps[[#This Row],[Column22]]</f>
        <v>4.9999999999997158E-2</v>
      </c>
      <c r="AB23" s="3">
        <f>temps[[#This Row],[Column6]]-temps[[#This Row],[Column22]]</f>
        <v>3.0499999999999972</v>
      </c>
      <c r="AC23" s="3">
        <f>temps[[#This Row],[Column7]]-temps[[#This Row],[Column22]]</f>
        <v>-5.9500000000000028</v>
      </c>
      <c r="AD23" s="3">
        <f>temps[[#This Row],[Column8]]-temps[[#This Row],[Column22]]</f>
        <v>5.0499999999999972</v>
      </c>
      <c r="AE23" s="3">
        <f>temps[[#This Row],[Column9]]-temps[[#This Row],[Column22]]</f>
        <v>-0.95000000000000284</v>
      </c>
      <c r="AF23" s="3">
        <f>temps[[#This Row],[Column10]]-temps[[#This Row],[Column22]]</f>
        <v>-0.95000000000000284</v>
      </c>
      <c r="AG23" s="3">
        <f>temps[[#This Row],[Column11]]-temps[[#This Row],[Column22]]</f>
        <v>4.9999999999997158E-2</v>
      </c>
      <c r="AH23" s="3">
        <f>temps[[#This Row],[Column12]]-temps[[#This Row],[Column22]]</f>
        <v>3.0499999999999972</v>
      </c>
      <c r="AI23" s="3">
        <f>temps[[#This Row],[Column13]]-temps[[#This Row],[Column22]]</f>
        <v>-3.9500000000000028</v>
      </c>
      <c r="AJ23" s="3">
        <f>temps[[#This Row],[Column14]]-temps[[#This Row],[Column22]]</f>
        <v>5.0499999999999972</v>
      </c>
      <c r="AK23" s="3">
        <f>temps[[#This Row],[Column15]]-temps[[#This Row],[Column22]]</f>
        <v>-3.9500000000000028</v>
      </c>
      <c r="AL23" s="3">
        <f>temps[[#This Row],[Column16]]-temps[[#This Row],[Column22]]</f>
        <v>4.0499999999999972</v>
      </c>
      <c r="AM23" s="3">
        <f>temps[[#This Row],[Column17]]-temps[[#This Row],[Column22]]</f>
        <v>2.0499999999999972</v>
      </c>
      <c r="AN23" s="3">
        <f>temps[[#This Row],[Column18]]-temps[[#This Row],[Column22]]</f>
        <v>4.9999999999997158E-2</v>
      </c>
      <c r="AO23" s="3">
        <f>temps[[#This Row],[Column19]]-temps[[#This Row],[Column22]]</f>
        <v>-2.9500000000000028</v>
      </c>
      <c r="AP23" s="3">
        <f>temps[[#This Row],[Column20]]-temps[[#This Row],[Column22]]</f>
        <v>-7.9500000000000028</v>
      </c>
      <c r="AQ23" s="3">
        <f>temps[[#This Row],[Column21]]-temps[[#This Row],[Column22]]</f>
        <v>3.0499999999999972</v>
      </c>
      <c r="AR23">
        <f t="shared" si="0"/>
        <v>-3.050000000000054</v>
      </c>
    </row>
    <row r="24" spans="1:44" x14ac:dyDescent="0.55000000000000004">
      <c r="A24" s="1" t="s">
        <v>43</v>
      </c>
      <c r="B24">
        <v>95</v>
      </c>
      <c r="C24">
        <v>84</v>
      </c>
      <c r="D24">
        <v>89</v>
      </c>
      <c r="E24">
        <v>91</v>
      </c>
      <c r="F24">
        <v>96</v>
      </c>
      <c r="G24">
        <v>87</v>
      </c>
      <c r="H24">
        <v>91</v>
      </c>
      <c r="I24">
        <v>86</v>
      </c>
      <c r="J24">
        <v>89</v>
      </c>
      <c r="K24">
        <v>91</v>
      </c>
      <c r="L24">
        <v>91</v>
      </c>
      <c r="M24">
        <v>79</v>
      </c>
      <c r="N24">
        <v>92</v>
      </c>
      <c r="O24">
        <v>84</v>
      </c>
      <c r="P24">
        <v>95</v>
      </c>
      <c r="Q24">
        <v>94</v>
      </c>
      <c r="R24">
        <v>95</v>
      </c>
      <c r="S24">
        <v>85</v>
      </c>
      <c r="T24">
        <v>83</v>
      </c>
      <c r="U24">
        <v>92</v>
      </c>
      <c r="V24" s="2">
        <f>(SUM(temps[[#This Row],[Column2]:[Column21]]))/20</f>
        <v>89.45</v>
      </c>
      <c r="X24" s="3">
        <f>temps[[#This Row],[Column2]]-temps[[#This Row],[Column22]]</f>
        <v>5.5499999999999972</v>
      </c>
      <c r="Y24" s="3">
        <f>temps[[#This Row],[Column3]]-temps[[#This Row],[Column22]]</f>
        <v>-5.4500000000000028</v>
      </c>
      <c r="Z24" s="3">
        <f>temps[[#This Row],[Column4]]-temps[[#This Row],[Column22]]</f>
        <v>-0.45000000000000284</v>
      </c>
      <c r="AA24" s="3">
        <f>temps[[#This Row],[Column5]]-temps[[#This Row],[Column22]]</f>
        <v>1.5499999999999972</v>
      </c>
      <c r="AB24" s="3">
        <f>temps[[#This Row],[Column6]]-temps[[#This Row],[Column22]]</f>
        <v>6.5499999999999972</v>
      </c>
      <c r="AC24" s="3">
        <f>temps[[#This Row],[Column7]]-temps[[#This Row],[Column22]]</f>
        <v>-2.4500000000000028</v>
      </c>
      <c r="AD24" s="3">
        <f>temps[[#This Row],[Column8]]-temps[[#This Row],[Column22]]</f>
        <v>1.5499999999999972</v>
      </c>
      <c r="AE24" s="3">
        <f>temps[[#This Row],[Column9]]-temps[[#This Row],[Column22]]</f>
        <v>-3.4500000000000028</v>
      </c>
      <c r="AF24" s="3">
        <f>temps[[#This Row],[Column10]]-temps[[#This Row],[Column22]]</f>
        <v>-0.45000000000000284</v>
      </c>
      <c r="AG24" s="3">
        <f>temps[[#This Row],[Column11]]-temps[[#This Row],[Column22]]</f>
        <v>1.5499999999999972</v>
      </c>
      <c r="AH24" s="3">
        <f>temps[[#This Row],[Column12]]-temps[[#This Row],[Column22]]</f>
        <v>1.5499999999999972</v>
      </c>
      <c r="AI24" s="3">
        <f>temps[[#This Row],[Column13]]-temps[[#This Row],[Column22]]</f>
        <v>-10.450000000000003</v>
      </c>
      <c r="AJ24" s="3">
        <f>temps[[#This Row],[Column14]]-temps[[#This Row],[Column22]]</f>
        <v>2.5499999999999972</v>
      </c>
      <c r="AK24" s="3">
        <f>temps[[#This Row],[Column15]]-temps[[#This Row],[Column22]]</f>
        <v>-5.4500000000000028</v>
      </c>
      <c r="AL24" s="3">
        <f>temps[[#This Row],[Column16]]-temps[[#This Row],[Column22]]</f>
        <v>5.5499999999999972</v>
      </c>
      <c r="AM24" s="3">
        <f>temps[[#This Row],[Column17]]-temps[[#This Row],[Column22]]</f>
        <v>4.5499999999999972</v>
      </c>
      <c r="AN24" s="3">
        <f>temps[[#This Row],[Column18]]-temps[[#This Row],[Column22]]</f>
        <v>5.5499999999999972</v>
      </c>
      <c r="AO24" s="3">
        <f>temps[[#This Row],[Column19]]-temps[[#This Row],[Column22]]</f>
        <v>-4.4500000000000028</v>
      </c>
      <c r="AP24" s="3">
        <f>temps[[#This Row],[Column20]]-temps[[#This Row],[Column22]]</f>
        <v>-6.4500000000000028</v>
      </c>
      <c r="AQ24" s="3">
        <f>temps[[#This Row],[Column21]]-temps[[#This Row],[Column22]]</f>
        <v>2.5499999999999972</v>
      </c>
      <c r="AR24">
        <f t="shared" si="0"/>
        <v>-2.550000000000054</v>
      </c>
    </row>
    <row r="25" spans="1:44" x14ac:dyDescent="0.55000000000000004">
      <c r="A25" s="1" t="s">
        <v>44</v>
      </c>
      <c r="B25">
        <v>91</v>
      </c>
      <c r="C25">
        <v>87</v>
      </c>
      <c r="D25">
        <v>91</v>
      </c>
      <c r="E25">
        <v>93</v>
      </c>
      <c r="F25">
        <v>87</v>
      </c>
      <c r="G25">
        <v>90</v>
      </c>
      <c r="H25">
        <v>89</v>
      </c>
      <c r="I25">
        <v>81</v>
      </c>
      <c r="J25">
        <v>93</v>
      </c>
      <c r="K25">
        <v>91</v>
      </c>
      <c r="L25">
        <v>86</v>
      </c>
      <c r="M25">
        <v>82</v>
      </c>
      <c r="N25">
        <v>87</v>
      </c>
      <c r="O25">
        <v>87</v>
      </c>
      <c r="P25">
        <v>97</v>
      </c>
      <c r="Q25">
        <v>92</v>
      </c>
      <c r="R25">
        <v>97</v>
      </c>
      <c r="S25">
        <v>84</v>
      </c>
      <c r="T25">
        <v>88</v>
      </c>
      <c r="U25">
        <v>88</v>
      </c>
      <c r="V25" s="2">
        <f>(SUM(temps[[#This Row],[Column2]:[Column21]]))/20</f>
        <v>89.05</v>
      </c>
      <c r="X25" s="3">
        <f>temps[[#This Row],[Column2]]-temps[[#This Row],[Column22]]</f>
        <v>1.9500000000000028</v>
      </c>
      <c r="Y25" s="3">
        <f>temps[[#This Row],[Column3]]-temps[[#This Row],[Column22]]</f>
        <v>-2.0499999999999972</v>
      </c>
      <c r="Z25" s="3">
        <f>temps[[#This Row],[Column4]]-temps[[#This Row],[Column22]]</f>
        <v>1.9500000000000028</v>
      </c>
      <c r="AA25" s="3">
        <f>temps[[#This Row],[Column5]]-temps[[#This Row],[Column22]]</f>
        <v>3.9500000000000028</v>
      </c>
      <c r="AB25" s="3">
        <f>temps[[#This Row],[Column6]]-temps[[#This Row],[Column22]]</f>
        <v>-2.0499999999999972</v>
      </c>
      <c r="AC25" s="3">
        <f>temps[[#This Row],[Column7]]-temps[[#This Row],[Column22]]</f>
        <v>0.95000000000000284</v>
      </c>
      <c r="AD25" s="3">
        <f>temps[[#This Row],[Column8]]-temps[[#This Row],[Column22]]</f>
        <v>-4.9999999999997158E-2</v>
      </c>
      <c r="AE25" s="3">
        <f>temps[[#This Row],[Column9]]-temps[[#This Row],[Column22]]</f>
        <v>-8.0499999999999972</v>
      </c>
      <c r="AF25" s="3">
        <f>temps[[#This Row],[Column10]]-temps[[#This Row],[Column22]]</f>
        <v>3.9500000000000028</v>
      </c>
      <c r="AG25" s="3">
        <f>temps[[#This Row],[Column11]]-temps[[#This Row],[Column22]]</f>
        <v>1.9500000000000028</v>
      </c>
      <c r="AH25" s="3">
        <f>temps[[#This Row],[Column12]]-temps[[#This Row],[Column22]]</f>
        <v>-3.0499999999999972</v>
      </c>
      <c r="AI25" s="3">
        <f>temps[[#This Row],[Column13]]-temps[[#This Row],[Column22]]</f>
        <v>-7.0499999999999972</v>
      </c>
      <c r="AJ25" s="3">
        <f>temps[[#This Row],[Column14]]-temps[[#This Row],[Column22]]</f>
        <v>-2.0499999999999972</v>
      </c>
      <c r="AK25" s="3">
        <f>temps[[#This Row],[Column15]]-temps[[#This Row],[Column22]]</f>
        <v>-2.0499999999999972</v>
      </c>
      <c r="AL25" s="3">
        <f>temps[[#This Row],[Column16]]-temps[[#This Row],[Column22]]</f>
        <v>7.9500000000000028</v>
      </c>
      <c r="AM25" s="3">
        <f>temps[[#This Row],[Column17]]-temps[[#This Row],[Column22]]</f>
        <v>2.9500000000000028</v>
      </c>
      <c r="AN25" s="3">
        <f>temps[[#This Row],[Column18]]-temps[[#This Row],[Column22]]</f>
        <v>7.9500000000000028</v>
      </c>
      <c r="AO25" s="3">
        <f>temps[[#This Row],[Column19]]-temps[[#This Row],[Column22]]</f>
        <v>-5.0499999999999972</v>
      </c>
      <c r="AP25" s="3">
        <f>temps[[#This Row],[Column20]]-temps[[#This Row],[Column22]]</f>
        <v>-1.0499999999999972</v>
      </c>
      <c r="AQ25" s="3">
        <f>temps[[#This Row],[Column21]]-temps[[#This Row],[Column22]]</f>
        <v>-1.0499999999999972</v>
      </c>
      <c r="AR25">
        <f t="shared" si="0"/>
        <v>1.050000000000054</v>
      </c>
    </row>
    <row r="26" spans="1:44" x14ac:dyDescent="0.55000000000000004">
      <c r="A26" s="1" t="s">
        <v>45</v>
      </c>
      <c r="B26">
        <v>93</v>
      </c>
      <c r="C26">
        <v>88</v>
      </c>
      <c r="D26">
        <v>91</v>
      </c>
      <c r="E26">
        <v>93</v>
      </c>
      <c r="F26">
        <v>82</v>
      </c>
      <c r="G26">
        <v>84</v>
      </c>
      <c r="H26">
        <v>87</v>
      </c>
      <c r="I26">
        <v>82</v>
      </c>
      <c r="J26">
        <v>95</v>
      </c>
      <c r="K26">
        <v>90</v>
      </c>
      <c r="L26">
        <v>87</v>
      </c>
      <c r="M26">
        <v>87</v>
      </c>
      <c r="N26">
        <v>88</v>
      </c>
      <c r="O26">
        <v>88</v>
      </c>
      <c r="P26">
        <v>94</v>
      </c>
      <c r="Q26">
        <v>92</v>
      </c>
      <c r="R26">
        <v>97</v>
      </c>
      <c r="S26">
        <v>86</v>
      </c>
      <c r="T26">
        <v>87</v>
      </c>
      <c r="U26">
        <v>91</v>
      </c>
      <c r="V26" s="2">
        <f>(SUM(temps[[#This Row],[Column2]:[Column21]]))/20</f>
        <v>89.1</v>
      </c>
      <c r="X26" s="3">
        <f>temps[[#This Row],[Column2]]-temps[[#This Row],[Column22]]</f>
        <v>3.9000000000000057</v>
      </c>
      <c r="Y26" s="3">
        <f>temps[[#This Row],[Column3]]-temps[[#This Row],[Column22]]</f>
        <v>-1.0999999999999943</v>
      </c>
      <c r="Z26" s="3">
        <f>temps[[#This Row],[Column4]]-temps[[#This Row],[Column22]]</f>
        <v>1.9000000000000057</v>
      </c>
      <c r="AA26" s="3">
        <f>temps[[#This Row],[Column5]]-temps[[#This Row],[Column22]]</f>
        <v>3.9000000000000057</v>
      </c>
      <c r="AB26" s="3">
        <f>temps[[#This Row],[Column6]]-temps[[#This Row],[Column22]]</f>
        <v>-7.0999999999999943</v>
      </c>
      <c r="AC26" s="3">
        <f>temps[[#This Row],[Column7]]-temps[[#This Row],[Column22]]</f>
        <v>-5.0999999999999943</v>
      </c>
      <c r="AD26" s="3">
        <f>temps[[#This Row],[Column8]]-temps[[#This Row],[Column22]]</f>
        <v>-2.0999999999999943</v>
      </c>
      <c r="AE26" s="3">
        <f>temps[[#This Row],[Column9]]-temps[[#This Row],[Column22]]</f>
        <v>-7.0999999999999943</v>
      </c>
      <c r="AF26" s="3">
        <f>temps[[#This Row],[Column10]]-temps[[#This Row],[Column22]]</f>
        <v>5.9000000000000057</v>
      </c>
      <c r="AG26" s="3">
        <f>temps[[#This Row],[Column11]]-temps[[#This Row],[Column22]]</f>
        <v>0.90000000000000568</v>
      </c>
      <c r="AH26" s="3">
        <f>temps[[#This Row],[Column12]]-temps[[#This Row],[Column22]]</f>
        <v>-2.0999999999999943</v>
      </c>
      <c r="AI26" s="3">
        <f>temps[[#This Row],[Column13]]-temps[[#This Row],[Column22]]</f>
        <v>-2.0999999999999943</v>
      </c>
      <c r="AJ26" s="3">
        <f>temps[[#This Row],[Column14]]-temps[[#This Row],[Column22]]</f>
        <v>-1.0999999999999943</v>
      </c>
      <c r="AK26" s="3">
        <f>temps[[#This Row],[Column15]]-temps[[#This Row],[Column22]]</f>
        <v>-1.0999999999999943</v>
      </c>
      <c r="AL26" s="3">
        <f>temps[[#This Row],[Column16]]-temps[[#This Row],[Column22]]</f>
        <v>4.9000000000000057</v>
      </c>
      <c r="AM26" s="3">
        <f>temps[[#This Row],[Column17]]-temps[[#This Row],[Column22]]</f>
        <v>2.9000000000000057</v>
      </c>
      <c r="AN26" s="3">
        <f>temps[[#This Row],[Column18]]-temps[[#This Row],[Column22]]</f>
        <v>7.9000000000000057</v>
      </c>
      <c r="AO26" s="3">
        <f>temps[[#This Row],[Column19]]-temps[[#This Row],[Column22]]</f>
        <v>-3.0999999999999943</v>
      </c>
      <c r="AP26" s="3">
        <f>temps[[#This Row],[Column20]]-temps[[#This Row],[Column22]]</f>
        <v>-2.0999999999999943</v>
      </c>
      <c r="AQ26" s="3">
        <f>temps[[#This Row],[Column21]]-temps[[#This Row],[Column22]]</f>
        <v>1.9000000000000057</v>
      </c>
      <c r="AR26">
        <f t="shared" si="0"/>
        <v>-1.899999999999892</v>
      </c>
    </row>
    <row r="27" spans="1:44" x14ac:dyDescent="0.55000000000000004">
      <c r="A27" s="1" t="s">
        <v>46</v>
      </c>
      <c r="B27">
        <v>84</v>
      </c>
      <c r="C27">
        <v>89</v>
      </c>
      <c r="D27">
        <v>86</v>
      </c>
      <c r="E27">
        <v>91</v>
      </c>
      <c r="F27">
        <v>75</v>
      </c>
      <c r="G27">
        <v>82</v>
      </c>
      <c r="H27">
        <v>84</v>
      </c>
      <c r="I27">
        <v>84</v>
      </c>
      <c r="J27">
        <v>89</v>
      </c>
      <c r="K27">
        <v>92</v>
      </c>
      <c r="L27">
        <v>88</v>
      </c>
      <c r="M27">
        <v>87</v>
      </c>
      <c r="N27">
        <v>89</v>
      </c>
      <c r="O27">
        <v>90</v>
      </c>
      <c r="P27">
        <v>95</v>
      </c>
      <c r="Q27">
        <v>90</v>
      </c>
      <c r="R27">
        <v>98</v>
      </c>
      <c r="S27">
        <v>89</v>
      </c>
      <c r="T27">
        <v>88</v>
      </c>
      <c r="U27">
        <v>90</v>
      </c>
      <c r="V27" s="2">
        <f>(SUM(temps[[#This Row],[Column2]:[Column21]]))/20</f>
        <v>88</v>
      </c>
      <c r="X27" s="3">
        <f>temps[[#This Row],[Column2]]-temps[[#This Row],[Column22]]</f>
        <v>-4</v>
      </c>
      <c r="Y27" s="3">
        <f>temps[[#This Row],[Column3]]-temps[[#This Row],[Column22]]</f>
        <v>1</v>
      </c>
      <c r="Z27" s="3">
        <f>temps[[#This Row],[Column4]]-temps[[#This Row],[Column22]]</f>
        <v>-2</v>
      </c>
      <c r="AA27" s="3">
        <f>temps[[#This Row],[Column5]]-temps[[#This Row],[Column22]]</f>
        <v>3</v>
      </c>
      <c r="AB27" s="3">
        <f>temps[[#This Row],[Column6]]-temps[[#This Row],[Column22]]</f>
        <v>-13</v>
      </c>
      <c r="AC27" s="3">
        <f>temps[[#This Row],[Column7]]-temps[[#This Row],[Column22]]</f>
        <v>-6</v>
      </c>
      <c r="AD27" s="3">
        <f>temps[[#This Row],[Column8]]-temps[[#This Row],[Column22]]</f>
        <v>-4</v>
      </c>
      <c r="AE27" s="3">
        <f>temps[[#This Row],[Column9]]-temps[[#This Row],[Column22]]</f>
        <v>-4</v>
      </c>
      <c r="AF27" s="3">
        <f>temps[[#This Row],[Column10]]-temps[[#This Row],[Column22]]</f>
        <v>1</v>
      </c>
      <c r="AG27" s="3">
        <f>temps[[#This Row],[Column11]]-temps[[#This Row],[Column22]]</f>
        <v>4</v>
      </c>
      <c r="AH27" s="3">
        <f>temps[[#This Row],[Column12]]-temps[[#This Row],[Column22]]</f>
        <v>0</v>
      </c>
      <c r="AI27" s="3">
        <f>temps[[#This Row],[Column13]]-temps[[#This Row],[Column22]]</f>
        <v>-1</v>
      </c>
      <c r="AJ27" s="3">
        <f>temps[[#This Row],[Column14]]-temps[[#This Row],[Column22]]</f>
        <v>1</v>
      </c>
      <c r="AK27" s="3">
        <f>temps[[#This Row],[Column15]]-temps[[#This Row],[Column22]]</f>
        <v>2</v>
      </c>
      <c r="AL27" s="3">
        <f>temps[[#This Row],[Column16]]-temps[[#This Row],[Column22]]</f>
        <v>7</v>
      </c>
      <c r="AM27" s="3">
        <f>temps[[#This Row],[Column17]]-temps[[#This Row],[Column22]]</f>
        <v>2</v>
      </c>
      <c r="AN27" s="3">
        <f>temps[[#This Row],[Column18]]-temps[[#This Row],[Column22]]</f>
        <v>10</v>
      </c>
      <c r="AO27" s="3">
        <f>temps[[#This Row],[Column19]]-temps[[#This Row],[Column22]]</f>
        <v>1</v>
      </c>
      <c r="AP27" s="3">
        <f>temps[[#This Row],[Column20]]-temps[[#This Row],[Column22]]</f>
        <v>0</v>
      </c>
      <c r="AQ27" s="3">
        <f>temps[[#This Row],[Column21]]-temps[[#This Row],[Column22]]</f>
        <v>2</v>
      </c>
      <c r="AR27">
        <f t="shared" si="0"/>
        <v>-2</v>
      </c>
    </row>
    <row r="28" spans="1:44" x14ac:dyDescent="0.55000000000000004">
      <c r="A28" s="1" t="s">
        <v>47</v>
      </c>
      <c r="B28">
        <v>84</v>
      </c>
      <c r="C28">
        <v>89</v>
      </c>
      <c r="D28">
        <v>88</v>
      </c>
      <c r="E28">
        <v>93</v>
      </c>
      <c r="F28">
        <v>82</v>
      </c>
      <c r="G28">
        <v>88</v>
      </c>
      <c r="H28">
        <v>86</v>
      </c>
      <c r="I28">
        <v>87</v>
      </c>
      <c r="J28">
        <v>87</v>
      </c>
      <c r="K28">
        <v>94</v>
      </c>
      <c r="L28">
        <v>93</v>
      </c>
      <c r="M28">
        <v>87</v>
      </c>
      <c r="N28">
        <v>87</v>
      </c>
      <c r="O28">
        <v>92</v>
      </c>
      <c r="P28">
        <v>95</v>
      </c>
      <c r="Q28">
        <v>94</v>
      </c>
      <c r="R28">
        <v>98</v>
      </c>
      <c r="S28">
        <v>86</v>
      </c>
      <c r="T28">
        <v>89</v>
      </c>
      <c r="U28">
        <v>91</v>
      </c>
      <c r="V28" s="2">
        <f>(SUM(temps[[#This Row],[Column2]:[Column21]]))/20</f>
        <v>89.5</v>
      </c>
      <c r="X28" s="3">
        <f>temps[[#This Row],[Column2]]-temps[[#This Row],[Column22]]</f>
        <v>-5.5</v>
      </c>
      <c r="Y28" s="3">
        <f>temps[[#This Row],[Column3]]-temps[[#This Row],[Column22]]</f>
        <v>-0.5</v>
      </c>
      <c r="Z28" s="3">
        <f>temps[[#This Row],[Column4]]-temps[[#This Row],[Column22]]</f>
        <v>-1.5</v>
      </c>
      <c r="AA28" s="3">
        <f>temps[[#This Row],[Column5]]-temps[[#This Row],[Column22]]</f>
        <v>3.5</v>
      </c>
      <c r="AB28" s="3">
        <f>temps[[#This Row],[Column6]]-temps[[#This Row],[Column22]]</f>
        <v>-7.5</v>
      </c>
      <c r="AC28" s="3">
        <f>temps[[#This Row],[Column7]]-temps[[#This Row],[Column22]]</f>
        <v>-1.5</v>
      </c>
      <c r="AD28" s="3">
        <f>temps[[#This Row],[Column8]]-temps[[#This Row],[Column22]]</f>
        <v>-3.5</v>
      </c>
      <c r="AE28" s="3">
        <f>temps[[#This Row],[Column9]]-temps[[#This Row],[Column22]]</f>
        <v>-2.5</v>
      </c>
      <c r="AF28" s="3">
        <f>temps[[#This Row],[Column10]]-temps[[#This Row],[Column22]]</f>
        <v>-2.5</v>
      </c>
      <c r="AG28" s="3">
        <f>temps[[#This Row],[Column11]]-temps[[#This Row],[Column22]]</f>
        <v>4.5</v>
      </c>
      <c r="AH28" s="3">
        <f>temps[[#This Row],[Column12]]-temps[[#This Row],[Column22]]</f>
        <v>3.5</v>
      </c>
      <c r="AI28" s="3">
        <f>temps[[#This Row],[Column13]]-temps[[#This Row],[Column22]]</f>
        <v>-2.5</v>
      </c>
      <c r="AJ28" s="3">
        <f>temps[[#This Row],[Column14]]-temps[[#This Row],[Column22]]</f>
        <v>-2.5</v>
      </c>
      <c r="AK28" s="3">
        <f>temps[[#This Row],[Column15]]-temps[[#This Row],[Column22]]</f>
        <v>2.5</v>
      </c>
      <c r="AL28" s="3">
        <f>temps[[#This Row],[Column16]]-temps[[#This Row],[Column22]]</f>
        <v>5.5</v>
      </c>
      <c r="AM28" s="3">
        <f>temps[[#This Row],[Column17]]-temps[[#This Row],[Column22]]</f>
        <v>4.5</v>
      </c>
      <c r="AN28" s="3">
        <f>temps[[#This Row],[Column18]]-temps[[#This Row],[Column22]]</f>
        <v>8.5</v>
      </c>
      <c r="AO28" s="3">
        <f>temps[[#This Row],[Column19]]-temps[[#This Row],[Column22]]</f>
        <v>-3.5</v>
      </c>
      <c r="AP28" s="3">
        <f>temps[[#This Row],[Column20]]-temps[[#This Row],[Column22]]</f>
        <v>-0.5</v>
      </c>
      <c r="AQ28" s="3">
        <f>temps[[#This Row],[Column21]]-temps[[#This Row],[Column22]]</f>
        <v>1.5</v>
      </c>
      <c r="AR28">
        <f t="shared" si="0"/>
        <v>-1.5</v>
      </c>
    </row>
    <row r="29" spans="1:44" x14ac:dyDescent="0.55000000000000004">
      <c r="A29" s="1" t="s">
        <v>48</v>
      </c>
      <c r="B29">
        <v>82</v>
      </c>
      <c r="C29">
        <v>91</v>
      </c>
      <c r="D29">
        <v>80</v>
      </c>
      <c r="E29">
        <v>93</v>
      </c>
      <c r="F29">
        <v>88</v>
      </c>
      <c r="G29">
        <v>90</v>
      </c>
      <c r="H29">
        <v>89</v>
      </c>
      <c r="I29">
        <v>87</v>
      </c>
      <c r="J29">
        <v>84</v>
      </c>
      <c r="K29">
        <v>92</v>
      </c>
      <c r="L29">
        <v>95</v>
      </c>
      <c r="M29">
        <v>90</v>
      </c>
      <c r="N29">
        <v>90</v>
      </c>
      <c r="O29">
        <v>90</v>
      </c>
      <c r="P29">
        <v>93</v>
      </c>
      <c r="Q29">
        <v>94</v>
      </c>
      <c r="R29">
        <v>97</v>
      </c>
      <c r="S29">
        <v>82</v>
      </c>
      <c r="T29">
        <v>92</v>
      </c>
      <c r="U29">
        <v>92</v>
      </c>
      <c r="V29" s="2">
        <f>(SUM(temps[[#This Row],[Column2]:[Column21]]))/20</f>
        <v>89.55</v>
      </c>
      <c r="X29" s="3">
        <f>temps[[#This Row],[Column2]]-temps[[#This Row],[Column22]]</f>
        <v>-7.5499999999999972</v>
      </c>
      <c r="Y29" s="3">
        <f>temps[[#This Row],[Column3]]-temps[[#This Row],[Column22]]</f>
        <v>1.4500000000000028</v>
      </c>
      <c r="Z29" s="3">
        <f>temps[[#This Row],[Column4]]-temps[[#This Row],[Column22]]</f>
        <v>-9.5499999999999972</v>
      </c>
      <c r="AA29" s="3">
        <f>temps[[#This Row],[Column5]]-temps[[#This Row],[Column22]]</f>
        <v>3.4500000000000028</v>
      </c>
      <c r="AB29" s="3">
        <f>temps[[#This Row],[Column6]]-temps[[#This Row],[Column22]]</f>
        <v>-1.5499999999999972</v>
      </c>
      <c r="AC29" s="3">
        <f>temps[[#This Row],[Column7]]-temps[[#This Row],[Column22]]</f>
        <v>0.45000000000000284</v>
      </c>
      <c r="AD29" s="3">
        <f>temps[[#This Row],[Column8]]-temps[[#This Row],[Column22]]</f>
        <v>-0.54999999999999716</v>
      </c>
      <c r="AE29" s="3">
        <f>temps[[#This Row],[Column9]]-temps[[#This Row],[Column22]]</f>
        <v>-2.5499999999999972</v>
      </c>
      <c r="AF29" s="3">
        <f>temps[[#This Row],[Column10]]-temps[[#This Row],[Column22]]</f>
        <v>-5.5499999999999972</v>
      </c>
      <c r="AG29" s="3">
        <f>temps[[#This Row],[Column11]]-temps[[#This Row],[Column22]]</f>
        <v>2.4500000000000028</v>
      </c>
      <c r="AH29" s="3">
        <f>temps[[#This Row],[Column12]]-temps[[#This Row],[Column22]]</f>
        <v>5.4500000000000028</v>
      </c>
      <c r="AI29" s="3">
        <f>temps[[#This Row],[Column13]]-temps[[#This Row],[Column22]]</f>
        <v>0.45000000000000284</v>
      </c>
      <c r="AJ29" s="3">
        <f>temps[[#This Row],[Column14]]-temps[[#This Row],[Column22]]</f>
        <v>0.45000000000000284</v>
      </c>
      <c r="AK29" s="3">
        <f>temps[[#This Row],[Column15]]-temps[[#This Row],[Column22]]</f>
        <v>0.45000000000000284</v>
      </c>
      <c r="AL29" s="3">
        <f>temps[[#This Row],[Column16]]-temps[[#This Row],[Column22]]</f>
        <v>3.4500000000000028</v>
      </c>
      <c r="AM29" s="3">
        <f>temps[[#This Row],[Column17]]-temps[[#This Row],[Column22]]</f>
        <v>4.4500000000000028</v>
      </c>
      <c r="AN29" s="3">
        <f>temps[[#This Row],[Column18]]-temps[[#This Row],[Column22]]</f>
        <v>7.4500000000000028</v>
      </c>
      <c r="AO29" s="3">
        <f>temps[[#This Row],[Column19]]-temps[[#This Row],[Column22]]</f>
        <v>-7.5499999999999972</v>
      </c>
      <c r="AP29" s="3">
        <f>temps[[#This Row],[Column20]]-temps[[#This Row],[Column22]]</f>
        <v>2.4500000000000028</v>
      </c>
      <c r="AQ29" s="3">
        <f>temps[[#This Row],[Column21]]-temps[[#This Row],[Column22]]</f>
        <v>2.4500000000000028</v>
      </c>
      <c r="AR29">
        <f t="shared" si="0"/>
        <v>-2.449999999999946</v>
      </c>
    </row>
    <row r="30" spans="1:44" x14ac:dyDescent="0.55000000000000004">
      <c r="A30" s="1" t="s">
        <v>49</v>
      </c>
      <c r="B30">
        <v>79</v>
      </c>
      <c r="C30">
        <v>91</v>
      </c>
      <c r="D30">
        <v>88</v>
      </c>
      <c r="E30">
        <v>93</v>
      </c>
      <c r="F30">
        <v>91</v>
      </c>
      <c r="G30">
        <v>84</v>
      </c>
      <c r="H30">
        <v>91</v>
      </c>
      <c r="I30">
        <v>89</v>
      </c>
      <c r="J30">
        <v>89</v>
      </c>
      <c r="K30">
        <v>90</v>
      </c>
      <c r="L30">
        <v>96</v>
      </c>
      <c r="M30">
        <v>89</v>
      </c>
      <c r="N30">
        <v>93</v>
      </c>
      <c r="O30">
        <v>89</v>
      </c>
      <c r="P30">
        <v>90</v>
      </c>
      <c r="Q30">
        <v>90</v>
      </c>
      <c r="R30">
        <v>97</v>
      </c>
      <c r="S30">
        <v>86</v>
      </c>
      <c r="T30">
        <v>90</v>
      </c>
      <c r="U30">
        <v>94</v>
      </c>
      <c r="V30" s="2">
        <f>(SUM(temps[[#This Row],[Column2]:[Column21]]))/20</f>
        <v>89.95</v>
      </c>
      <c r="X30" s="3">
        <f>temps[[#This Row],[Column2]]-temps[[#This Row],[Column22]]</f>
        <v>-10.950000000000003</v>
      </c>
      <c r="Y30" s="3">
        <f>temps[[#This Row],[Column3]]-temps[[#This Row],[Column22]]</f>
        <v>1.0499999999999972</v>
      </c>
      <c r="Z30" s="3">
        <f>temps[[#This Row],[Column4]]-temps[[#This Row],[Column22]]</f>
        <v>-1.9500000000000028</v>
      </c>
      <c r="AA30" s="3">
        <f>temps[[#This Row],[Column5]]-temps[[#This Row],[Column22]]</f>
        <v>3.0499999999999972</v>
      </c>
      <c r="AB30" s="3">
        <f>temps[[#This Row],[Column6]]-temps[[#This Row],[Column22]]</f>
        <v>1.0499999999999972</v>
      </c>
      <c r="AC30" s="3">
        <f>temps[[#This Row],[Column7]]-temps[[#This Row],[Column22]]</f>
        <v>-5.9500000000000028</v>
      </c>
      <c r="AD30" s="3">
        <f>temps[[#This Row],[Column8]]-temps[[#This Row],[Column22]]</f>
        <v>1.0499999999999972</v>
      </c>
      <c r="AE30" s="3">
        <f>temps[[#This Row],[Column9]]-temps[[#This Row],[Column22]]</f>
        <v>-0.95000000000000284</v>
      </c>
      <c r="AF30" s="3">
        <f>temps[[#This Row],[Column10]]-temps[[#This Row],[Column22]]</f>
        <v>-0.95000000000000284</v>
      </c>
      <c r="AG30" s="3">
        <f>temps[[#This Row],[Column11]]-temps[[#This Row],[Column22]]</f>
        <v>4.9999999999997158E-2</v>
      </c>
      <c r="AH30" s="3">
        <f>temps[[#This Row],[Column12]]-temps[[#This Row],[Column22]]</f>
        <v>6.0499999999999972</v>
      </c>
      <c r="AI30" s="3">
        <f>temps[[#This Row],[Column13]]-temps[[#This Row],[Column22]]</f>
        <v>-0.95000000000000284</v>
      </c>
      <c r="AJ30" s="3">
        <f>temps[[#This Row],[Column14]]-temps[[#This Row],[Column22]]</f>
        <v>3.0499999999999972</v>
      </c>
      <c r="AK30" s="3">
        <f>temps[[#This Row],[Column15]]-temps[[#This Row],[Column22]]</f>
        <v>-0.95000000000000284</v>
      </c>
      <c r="AL30" s="3">
        <f>temps[[#This Row],[Column16]]-temps[[#This Row],[Column22]]</f>
        <v>4.9999999999997158E-2</v>
      </c>
      <c r="AM30" s="3">
        <f>temps[[#This Row],[Column17]]-temps[[#This Row],[Column22]]</f>
        <v>4.9999999999997158E-2</v>
      </c>
      <c r="AN30" s="3">
        <f>temps[[#This Row],[Column18]]-temps[[#This Row],[Column22]]</f>
        <v>7.0499999999999972</v>
      </c>
      <c r="AO30" s="3">
        <f>temps[[#This Row],[Column19]]-temps[[#This Row],[Column22]]</f>
        <v>-3.9500000000000028</v>
      </c>
      <c r="AP30" s="3">
        <f>temps[[#This Row],[Column20]]-temps[[#This Row],[Column22]]</f>
        <v>4.9999999999997158E-2</v>
      </c>
      <c r="AQ30" s="3">
        <f>temps[[#This Row],[Column21]]-temps[[#This Row],[Column22]]</f>
        <v>4.0499999999999972</v>
      </c>
      <c r="AR30">
        <f t="shared" si="0"/>
        <v>-4.050000000000054</v>
      </c>
    </row>
    <row r="31" spans="1:44" x14ac:dyDescent="0.55000000000000004">
      <c r="A31" s="1" t="s">
        <v>50</v>
      </c>
      <c r="B31">
        <v>90</v>
      </c>
      <c r="C31">
        <v>89</v>
      </c>
      <c r="D31">
        <v>89</v>
      </c>
      <c r="E31">
        <v>93</v>
      </c>
      <c r="F31">
        <v>89</v>
      </c>
      <c r="G31">
        <v>89</v>
      </c>
      <c r="H31">
        <v>91</v>
      </c>
      <c r="I31">
        <v>88</v>
      </c>
      <c r="J31">
        <v>87</v>
      </c>
      <c r="K31">
        <v>83</v>
      </c>
      <c r="L31">
        <v>91</v>
      </c>
      <c r="M31">
        <v>87</v>
      </c>
      <c r="N31">
        <v>92</v>
      </c>
      <c r="O31">
        <v>85</v>
      </c>
      <c r="P31">
        <v>94</v>
      </c>
      <c r="Q31">
        <v>93</v>
      </c>
      <c r="R31">
        <v>94</v>
      </c>
      <c r="S31">
        <v>86</v>
      </c>
      <c r="T31">
        <v>82</v>
      </c>
      <c r="U31">
        <v>93</v>
      </c>
      <c r="V31" s="2">
        <f>(SUM(temps[[#This Row],[Column2]:[Column21]]))/20</f>
        <v>89.25</v>
      </c>
      <c r="X31" s="3">
        <f>temps[[#This Row],[Column2]]-temps[[#This Row],[Column22]]</f>
        <v>0.75</v>
      </c>
      <c r="Y31" s="3">
        <f>temps[[#This Row],[Column3]]-temps[[#This Row],[Column22]]</f>
        <v>-0.25</v>
      </c>
      <c r="Z31" s="3">
        <f>temps[[#This Row],[Column4]]-temps[[#This Row],[Column22]]</f>
        <v>-0.25</v>
      </c>
      <c r="AA31" s="3">
        <f>temps[[#This Row],[Column5]]-temps[[#This Row],[Column22]]</f>
        <v>3.75</v>
      </c>
      <c r="AB31" s="3">
        <f>temps[[#This Row],[Column6]]-temps[[#This Row],[Column22]]</f>
        <v>-0.25</v>
      </c>
      <c r="AC31" s="3">
        <f>temps[[#This Row],[Column7]]-temps[[#This Row],[Column22]]</f>
        <v>-0.25</v>
      </c>
      <c r="AD31" s="3">
        <f>temps[[#This Row],[Column8]]-temps[[#This Row],[Column22]]</f>
        <v>1.75</v>
      </c>
      <c r="AE31" s="3">
        <f>temps[[#This Row],[Column9]]-temps[[#This Row],[Column22]]</f>
        <v>-1.25</v>
      </c>
      <c r="AF31" s="3">
        <f>temps[[#This Row],[Column10]]-temps[[#This Row],[Column22]]</f>
        <v>-2.25</v>
      </c>
      <c r="AG31" s="3">
        <f>temps[[#This Row],[Column11]]-temps[[#This Row],[Column22]]</f>
        <v>-6.25</v>
      </c>
      <c r="AH31" s="3">
        <f>temps[[#This Row],[Column12]]-temps[[#This Row],[Column22]]</f>
        <v>1.75</v>
      </c>
      <c r="AI31" s="3">
        <f>temps[[#This Row],[Column13]]-temps[[#This Row],[Column22]]</f>
        <v>-2.25</v>
      </c>
      <c r="AJ31" s="3">
        <f>temps[[#This Row],[Column14]]-temps[[#This Row],[Column22]]</f>
        <v>2.75</v>
      </c>
      <c r="AK31" s="3">
        <f>temps[[#This Row],[Column15]]-temps[[#This Row],[Column22]]</f>
        <v>-4.25</v>
      </c>
      <c r="AL31" s="3">
        <f>temps[[#This Row],[Column16]]-temps[[#This Row],[Column22]]</f>
        <v>4.75</v>
      </c>
      <c r="AM31" s="3">
        <f>temps[[#This Row],[Column17]]-temps[[#This Row],[Column22]]</f>
        <v>3.75</v>
      </c>
      <c r="AN31" s="3">
        <f>temps[[#This Row],[Column18]]-temps[[#This Row],[Column22]]</f>
        <v>4.75</v>
      </c>
      <c r="AO31" s="3">
        <f>temps[[#This Row],[Column19]]-temps[[#This Row],[Column22]]</f>
        <v>-3.25</v>
      </c>
      <c r="AP31" s="3">
        <f>temps[[#This Row],[Column20]]-temps[[#This Row],[Column22]]</f>
        <v>-7.25</v>
      </c>
      <c r="AQ31" s="3">
        <f>temps[[#This Row],[Column21]]-temps[[#This Row],[Column22]]</f>
        <v>3.75</v>
      </c>
      <c r="AR31">
        <f t="shared" si="0"/>
        <v>-3.75</v>
      </c>
    </row>
    <row r="32" spans="1:44" x14ac:dyDescent="0.55000000000000004">
      <c r="A32" s="1" t="s">
        <v>51</v>
      </c>
      <c r="B32">
        <v>91</v>
      </c>
      <c r="C32">
        <v>88</v>
      </c>
      <c r="D32">
        <v>90</v>
      </c>
      <c r="E32">
        <v>97</v>
      </c>
      <c r="F32">
        <v>87</v>
      </c>
      <c r="G32">
        <v>89</v>
      </c>
      <c r="H32">
        <v>88</v>
      </c>
      <c r="I32">
        <v>84</v>
      </c>
      <c r="J32">
        <v>89</v>
      </c>
      <c r="K32">
        <v>78</v>
      </c>
      <c r="L32">
        <v>91</v>
      </c>
      <c r="M32">
        <v>92</v>
      </c>
      <c r="N32">
        <v>90</v>
      </c>
      <c r="O32">
        <v>82</v>
      </c>
      <c r="P32">
        <v>95</v>
      </c>
      <c r="Q32">
        <v>96</v>
      </c>
      <c r="R32">
        <v>96</v>
      </c>
      <c r="S32">
        <v>90</v>
      </c>
      <c r="T32">
        <v>84</v>
      </c>
      <c r="U32">
        <v>94</v>
      </c>
      <c r="V32" s="2">
        <f>(SUM(temps[[#This Row],[Column2]:[Column21]]))/20</f>
        <v>89.55</v>
      </c>
      <c r="X32" s="3">
        <f>temps[[#This Row],[Column2]]-temps[[#This Row],[Column22]]</f>
        <v>1.4500000000000028</v>
      </c>
      <c r="Y32" s="3">
        <f>temps[[#This Row],[Column3]]-temps[[#This Row],[Column22]]</f>
        <v>-1.5499999999999972</v>
      </c>
      <c r="Z32" s="3">
        <f>temps[[#This Row],[Column4]]-temps[[#This Row],[Column22]]</f>
        <v>0.45000000000000284</v>
      </c>
      <c r="AA32" s="3">
        <f>temps[[#This Row],[Column5]]-temps[[#This Row],[Column22]]</f>
        <v>7.4500000000000028</v>
      </c>
      <c r="AB32" s="3">
        <f>temps[[#This Row],[Column6]]-temps[[#This Row],[Column22]]</f>
        <v>-2.5499999999999972</v>
      </c>
      <c r="AC32" s="3">
        <f>temps[[#This Row],[Column7]]-temps[[#This Row],[Column22]]</f>
        <v>-0.54999999999999716</v>
      </c>
      <c r="AD32" s="3">
        <f>temps[[#This Row],[Column8]]-temps[[#This Row],[Column22]]</f>
        <v>-1.5499999999999972</v>
      </c>
      <c r="AE32" s="3">
        <f>temps[[#This Row],[Column9]]-temps[[#This Row],[Column22]]</f>
        <v>-5.5499999999999972</v>
      </c>
      <c r="AF32" s="3">
        <f>temps[[#This Row],[Column10]]-temps[[#This Row],[Column22]]</f>
        <v>-0.54999999999999716</v>
      </c>
      <c r="AG32" s="3">
        <f>temps[[#This Row],[Column11]]-temps[[#This Row],[Column22]]</f>
        <v>-11.549999999999997</v>
      </c>
      <c r="AH32" s="3">
        <f>temps[[#This Row],[Column12]]-temps[[#This Row],[Column22]]</f>
        <v>1.4500000000000028</v>
      </c>
      <c r="AI32" s="3">
        <f>temps[[#This Row],[Column13]]-temps[[#This Row],[Column22]]</f>
        <v>2.4500000000000028</v>
      </c>
      <c r="AJ32" s="3">
        <f>temps[[#This Row],[Column14]]-temps[[#This Row],[Column22]]</f>
        <v>0.45000000000000284</v>
      </c>
      <c r="AK32" s="3">
        <f>temps[[#This Row],[Column15]]-temps[[#This Row],[Column22]]</f>
        <v>-7.5499999999999972</v>
      </c>
      <c r="AL32" s="3">
        <f>temps[[#This Row],[Column16]]-temps[[#This Row],[Column22]]</f>
        <v>5.4500000000000028</v>
      </c>
      <c r="AM32" s="3">
        <f>temps[[#This Row],[Column17]]-temps[[#This Row],[Column22]]</f>
        <v>6.4500000000000028</v>
      </c>
      <c r="AN32" s="3">
        <f>temps[[#This Row],[Column18]]-temps[[#This Row],[Column22]]</f>
        <v>6.4500000000000028</v>
      </c>
      <c r="AO32" s="3">
        <f>temps[[#This Row],[Column19]]-temps[[#This Row],[Column22]]</f>
        <v>0.45000000000000284</v>
      </c>
      <c r="AP32" s="3">
        <f>temps[[#This Row],[Column20]]-temps[[#This Row],[Column22]]</f>
        <v>-5.5499999999999972</v>
      </c>
      <c r="AQ32" s="3">
        <f>temps[[#This Row],[Column21]]-temps[[#This Row],[Column22]]</f>
        <v>4.4500000000000028</v>
      </c>
      <c r="AR32">
        <f t="shared" si="0"/>
        <v>-4.449999999999946</v>
      </c>
    </row>
    <row r="33" spans="1:44" x14ac:dyDescent="0.55000000000000004">
      <c r="A33" s="1" t="s">
        <v>52</v>
      </c>
      <c r="B33">
        <v>87</v>
      </c>
      <c r="C33">
        <v>72</v>
      </c>
      <c r="D33">
        <v>86</v>
      </c>
      <c r="E33">
        <v>99</v>
      </c>
      <c r="F33">
        <v>86</v>
      </c>
      <c r="G33">
        <v>87</v>
      </c>
      <c r="H33">
        <v>90</v>
      </c>
      <c r="I33">
        <v>88</v>
      </c>
      <c r="J33">
        <v>90</v>
      </c>
      <c r="K33">
        <v>84</v>
      </c>
      <c r="L33">
        <v>94</v>
      </c>
      <c r="M33">
        <v>90</v>
      </c>
      <c r="N33">
        <v>88</v>
      </c>
      <c r="O33">
        <v>85</v>
      </c>
      <c r="P33">
        <v>95</v>
      </c>
      <c r="Q33">
        <v>96</v>
      </c>
      <c r="R33">
        <v>88</v>
      </c>
      <c r="S33">
        <v>80</v>
      </c>
      <c r="T33">
        <v>85</v>
      </c>
      <c r="U33">
        <v>93</v>
      </c>
      <c r="V33" s="2">
        <f>(SUM(temps[[#This Row],[Column2]:[Column21]]))/20</f>
        <v>88.15</v>
      </c>
      <c r="X33" s="3">
        <f>temps[[#This Row],[Column2]]-temps[[#This Row],[Column22]]</f>
        <v>-1.1500000000000057</v>
      </c>
      <c r="Y33" s="3">
        <f>temps[[#This Row],[Column3]]-temps[[#This Row],[Column22]]</f>
        <v>-16.150000000000006</v>
      </c>
      <c r="Z33" s="3">
        <f>temps[[#This Row],[Column4]]-temps[[#This Row],[Column22]]</f>
        <v>-2.1500000000000057</v>
      </c>
      <c r="AA33" s="3">
        <f>temps[[#This Row],[Column5]]-temps[[#This Row],[Column22]]</f>
        <v>10.849999999999994</v>
      </c>
      <c r="AB33" s="3">
        <f>temps[[#This Row],[Column6]]-temps[[#This Row],[Column22]]</f>
        <v>-2.1500000000000057</v>
      </c>
      <c r="AC33" s="3">
        <f>temps[[#This Row],[Column7]]-temps[[#This Row],[Column22]]</f>
        <v>-1.1500000000000057</v>
      </c>
      <c r="AD33" s="3">
        <f>temps[[#This Row],[Column8]]-temps[[#This Row],[Column22]]</f>
        <v>1.8499999999999943</v>
      </c>
      <c r="AE33" s="3">
        <f>temps[[#This Row],[Column9]]-temps[[#This Row],[Column22]]</f>
        <v>-0.15000000000000568</v>
      </c>
      <c r="AF33" s="3">
        <f>temps[[#This Row],[Column10]]-temps[[#This Row],[Column22]]</f>
        <v>1.8499999999999943</v>
      </c>
      <c r="AG33" s="3">
        <f>temps[[#This Row],[Column11]]-temps[[#This Row],[Column22]]</f>
        <v>-4.1500000000000057</v>
      </c>
      <c r="AH33" s="3">
        <f>temps[[#This Row],[Column12]]-temps[[#This Row],[Column22]]</f>
        <v>5.8499999999999943</v>
      </c>
      <c r="AI33" s="3">
        <f>temps[[#This Row],[Column13]]-temps[[#This Row],[Column22]]</f>
        <v>1.8499999999999943</v>
      </c>
      <c r="AJ33" s="3">
        <f>temps[[#This Row],[Column14]]-temps[[#This Row],[Column22]]</f>
        <v>-0.15000000000000568</v>
      </c>
      <c r="AK33" s="3">
        <f>temps[[#This Row],[Column15]]-temps[[#This Row],[Column22]]</f>
        <v>-3.1500000000000057</v>
      </c>
      <c r="AL33" s="3">
        <f>temps[[#This Row],[Column16]]-temps[[#This Row],[Column22]]</f>
        <v>6.8499999999999943</v>
      </c>
      <c r="AM33" s="3">
        <f>temps[[#This Row],[Column17]]-temps[[#This Row],[Column22]]</f>
        <v>7.8499999999999943</v>
      </c>
      <c r="AN33" s="3">
        <f>temps[[#This Row],[Column18]]-temps[[#This Row],[Column22]]</f>
        <v>-0.15000000000000568</v>
      </c>
      <c r="AO33" s="3">
        <f>temps[[#This Row],[Column19]]-temps[[#This Row],[Column22]]</f>
        <v>-8.1500000000000057</v>
      </c>
      <c r="AP33" s="3">
        <f>temps[[#This Row],[Column20]]-temps[[#This Row],[Column22]]</f>
        <v>-3.1500000000000057</v>
      </c>
      <c r="AQ33" s="3">
        <f>temps[[#This Row],[Column21]]-temps[[#This Row],[Column22]]</f>
        <v>4.8499999999999943</v>
      </c>
      <c r="AR33">
        <f t="shared" si="0"/>
        <v>-4.850000000000108</v>
      </c>
    </row>
    <row r="34" spans="1:44" x14ac:dyDescent="0.55000000000000004">
      <c r="A34" s="1" t="s">
        <v>53</v>
      </c>
      <c r="B34">
        <v>86</v>
      </c>
      <c r="C34">
        <v>80</v>
      </c>
      <c r="D34">
        <v>86</v>
      </c>
      <c r="E34">
        <v>96</v>
      </c>
      <c r="F34">
        <v>86</v>
      </c>
      <c r="G34">
        <v>84</v>
      </c>
      <c r="H34">
        <v>93</v>
      </c>
      <c r="I34">
        <v>84</v>
      </c>
      <c r="J34">
        <v>91</v>
      </c>
      <c r="K34">
        <v>82</v>
      </c>
      <c r="L34">
        <v>95</v>
      </c>
      <c r="M34">
        <v>92</v>
      </c>
      <c r="N34">
        <v>89</v>
      </c>
      <c r="O34">
        <v>89</v>
      </c>
      <c r="P34">
        <v>96</v>
      </c>
      <c r="Q34">
        <v>91</v>
      </c>
      <c r="R34">
        <v>94</v>
      </c>
      <c r="S34">
        <v>87</v>
      </c>
      <c r="T34">
        <v>81</v>
      </c>
      <c r="U34">
        <v>89</v>
      </c>
      <c r="V34" s="2">
        <f>(SUM(temps[[#This Row],[Column2]:[Column21]]))/20</f>
        <v>88.55</v>
      </c>
      <c r="X34" s="3">
        <f>temps[[#This Row],[Column2]]-temps[[#This Row],[Column22]]</f>
        <v>-2.5499999999999972</v>
      </c>
      <c r="Y34" s="3">
        <f>temps[[#This Row],[Column3]]-temps[[#This Row],[Column22]]</f>
        <v>-8.5499999999999972</v>
      </c>
      <c r="Z34" s="3">
        <f>temps[[#This Row],[Column4]]-temps[[#This Row],[Column22]]</f>
        <v>-2.5499999999999972</v>
      </c>
      <c r="AA34" s="3">
        <f>temps[[#This Row],[Column5]]-temps[[#This Row],[Column22]]</f>
        <v>7.4500000000000028</v>
      </c>
      <c r="AB34" s="3">
        <f>temps[[#This Row],[Column6]]-temps[[#This Row],[Column22]]</f>
        <v>-2.5499999999999972</v>
      </c>
      <c r="AC34" s="3">
        <f>temps[[#This Row],[Column7]]-temps[[#This Row],[Column22]]</f>
        <v>-4.5499999999999972</v>
      </c>
      <c r="AD34" s="3">
        <f>temps[[#This Row],[Column8]]-temps[[#This Row],[Column22]]</f>
        <v>4.4500000000000028</v>
      </c>
      <c r="AE34" s="3">
        <f>temps[[#This Row],[Column9]]-temps[[#This Row],[Column22]]</f>
        <v>-4.5499999999999972</v>
      </c>
      <c r="AF34" s="3">
        <f>temps[[#This Row],[Column10]]-temps[[#This Row],[Column22]]</f>
        <v>2.4500000000000028</v>
      </c>
      <c r="AG34" s="3">
        <f>temps[[#This Row],[Column11]]-temps[[#This Row],[Column22]]</f>
        <v>-6.5499999999999972</v>
      </c>
      <c r="AH34" s="3">
        <f>temps[[#This Row],[Column12]]-temps[[#This Row],[Column22]]</f>
        <v>6.4500000000000028</v>
      </c>
      <c r="AI34" s="3">
        <f>temps[[#This Row],[Column13]]-temps[[#This Row],[Column22]]</f>
        <v>3.4500000000000028</v>
      </c>
      <c r="AJ34" s="3">
        <f>temps[[#This Row],[Column14]]-temps[[#This Row],[Column22]]</f>
        <v>0.45000000000000284</v>
      </c>
      <c r="AK34" s="3">
        <f>temps[[#This Row],[Column15]]-temps[[#This Row],[Column22]]</f>
        <v>0.45000000000000284</v>
      </c>
      <c r="AL34" s="3">
        <f>temps[[#This Row],[Column16]]-temps[[#This Row],[Column22]]</f>
        <v>7.4500000000000028</v>
      </c>
      <c r="AM34" s="3">
        <f>temps[[#This Row],[Column17]]-temps[[#This Row],[Column22]]</f>
        <v>2.4500000000000028</v>
      </c>
      <c r="AN34" s="3">
        <f>temps[[#This Row],[Column18]]-temps[[#This Row],[Column22]]</f>
        <v>5.4500000000000028</v>
      </c>
      <c r="AO34" s="3">
        <f>temps[[#This Row],[Column19]]-temps[[#This Row],[Column22]]</f>
        <v>-1.5499999999999972</v>
      </c>
      <c r="AP34" s="3">
        <f>temps[[#This Row],[Column20]]-temps[[#This Row],[Column22]]</f>
        <v>-7.5499999999999972</v>
      </c>
      <c r="AQ34" s="3">
        <f>temps[[#This Row],[Column21]]-temps[[#This Row],[Column22]]</f>
        <v>0.45000000000000284</v>
      </c>
      <c r="AR34">
        <f t="shared" si="0"/>
        <v>-0.449999999999946</v>
      </c>
    </row>
    <row r="35" spans="1:44" x14ac:dyDescent="0.55000000000000004">
      <c r="A35" s="1" t="s">
        <v>54</v>
      </c>
      <c r="B35">
        <v>90</v>
      </c>
      <c r="C35">
        <v>84</v>
      </c>
      <c r="D35">
        <v>82</v>
      </c>
      <c r="E35">
        <v>93</v>
      </c>
      <c r="F35">
        <v>81</v>
      </c>
      <c r="G35">
        <v>84</v>
      </c>
      <c r="H35">
        <v>91</v>
      </c>
      <c r="I35">
        <v>84</v>
      </c>
      <c r="J35">
        <v>90</v>
      </c>
      <c r="K35">
        <v>86</v>
      </c>
      <c r="L35">
        <v>95</v>
      </c>
      <c r="M35">
        <v>92</v>
      </c>
      <c r="N35">
        <v>92</v>
      </c>
      <c r="O35">
        <v>83</v>
      </c>
      <c r="P35">
        <v>84</v>
      </c>
      <c r="Q35">
        <v>96</v>
      </c>
      <c r="R35">
        <v>99</v>
      </c>
      <c r="S35">
        <v>89</v>
      </c>
      <c r="T35">
        <v>84</v>
      </c>
      <c r="U35">
        <v>94</v>
      </c>
      <c r="V35" s="2">
        <f>(SUM(temps[[#This Row],[Column2]:[Column21]]))/20</f>
        <v>88.65</v>
      </c>
      <c r="X35" s="3">
        <f>temps[[#This Row],[Column2]]-temps[[#This Row],[Column22]]</f>
        <v>1.3499999999999943</v>
      </c>
      <c r="Y35" s="3">
        <f>temps[[#This Row],[Column3]]-temps[[#This Row],[Column22]]</f>
        <v>-4.6500000000000057</v>
      </c>
      <c r="Z35" s="3">
        <f>temps[[#This Row],[Column4]]-temps[[#This Row],[Column22]]</f>
        <v>-6.6500000000000057</v>
      </c>
      <c r="AA35" s="3">
        <f>temps[[#This Row],[Column5]]-temps[[#This Row],[Column22]]</f>
        <v>4.3499999999999943</v>
      </c>
      <c r="AB35" s="3">
        <f>temps[[#This Row],[Column6]]-temps[[#This Row],[Column22]]</f>
        <v>-7.6500000000000057</v>
      </c>
      <c r="AC35" s="3">
        <f>temps[[#This Row],[Column7]]-temps[[#This Row],[Column22]]</f>
        <v>-4.6500000000000057</v>
      </c>
      <c r="AD35" s="3">
        <f>temps[[#This Row],[Column8]]-temps[[#This Row],[Column22]]</f>
        <v>2.3499999999999943</v>
      </c>
      <c r="AE35" s="3">
        <f>temps[[#This Row],[Column9]]-temps[[#This Row],[Column22]]</f>
        <v>-4.6500000000000057</v>
      </c>
      <c r="AF35" s="3">
        <f>temps[[#This Row],[Column10]]-temps[[#This Row],[Column22]]</f>
        <v>1.3499999999999943</v>
      </c>
      <c r="AG35" s="3">
        <f>temps[[#This Row],[Column11]]-temps[[#This Row],[Column22]]</f>
        <v>-2.6500000000000057</v>
      </c>
      <c r="AH35" s="3">
        <f>temps[[#This Row],[Column12]]-temps[[#This Row],[Column22]]</f>
        <v>6.3499999999999943</v>
      </c>
      <c r="AI35" s="3">
        <f>temps[[#This Row],[Column13]]-temps[[#This Row],[Column22]]</f>
        <v>3.3499999999999943</v>
      </c>
      <c r="AJ35" s="3">
        <f>temps[[#This Row],[Column14]]-temps[[#This Row],[Column22]]</f>
        <v>3.3499999999999943</v>
      </c>
      <c r="AK35" s="3">
        <f>temps[[#This Row],[Column15]]-temps[[#This Row],[Column22]]</f>
        <v>-5.6500000000000057</v>
      </c>
      <c r="AL35" s="3">
        <f>temps[[#This Row],[Column16]]-temps[[#This Row],[Column22]]</f>
        <v>-4.6500000000000057</v>
      </c>
      <c r="AM35" s="3">
        <f>temps[[#This Row],[Column17]]-temps[[#This Row],[Column22]]</f>
        <v>7.3499999999999943</v>
      </c>
      <c r="AN35" s="3">
        <f>temps[[#This Row],[Column18]]-temps[[#This Row],[Column22]]</f>
        <v>10.349999999999994</v>
      </c>
      <c r="AO35" s="3">
        <f>temps[[#This Row],[Column19]]-temps[[#This Row],[Column22]]</f>
        <v>0.34999999999999432</v>
      </c>
      <c r="AP35" s="3">
        <f>temps[[#This Row],[Column20]]-temps[[#This Row],[Column22]]</f>
        <v>-4.6500000000000057</v>
      </c>
      <c r="AQ35" s="3">
        <f>temps[[#This Row],[Column21]]-temps[[#This Row],[Column22]]</f>
        <v>5.3499999999999943</v>
      </c>
      <c r="AR35">
        <f t="shared" si="0"/>
        <v>-5.350000000000108</v>
      </c>
    </row>
    <row r="36" spans="1:44" x14ac:dyDescent="0.55000000000000004">
      <c r="A36" s="1" t="s">
        <v>55</v>
      </c>
      <c r="B36">
        <v>84</v>
      </c>
      <c r="C36">
        <v>88</v>
      </c>
      <c r="D36">
        <v>84</v>
      </c>
      <c r="E36">
        <v>88</v>
      </c>
      <c r="F36">
        <v>84</v>
      </c>
      <c r="G36">
        <v>84</v>
      </c>
      <c r="H36">
        <v>91</v>
      </c>
      <c r="I36">
        <v>84</v>
      </c>
      <c r="J36">
        <v>91</v>
      </c>
      <c r="K36">
        <v>88</v>
      </c>
      <c r="L36">
        <v>97</v>
      </c>
      <c r="M36">
        <v>94</v>
      </c>
      <c r="N36">
        <v>91</v>
      </c>
      <c r="O36">
        <v>90</v>
      </c>
      <c r="P36">
        <v>92</v>
      </c>
      <c r="Q36">
        <v>97</v>
      </c>
      <c r="R36">
        <v>94</v>
      </c>
      <c r="S36">
        <v>88</v>
      </c>
      <c r="T36">
        <v>88</v>
      </c>
      <c r="U36">
        <v>94</v>
      </c>
      <c r="V36" s="2">
        <f>(SUM(temps[[#This Row],[Column2]:[Column21]]))/20</f>
        <v>89.55</v>
      </c>
      <c r="X36" s="3">
        <f>temps[[#This Row],[Column2]]-temps[[#This Row],[Column22]]</f>
        <v>-5.5499999999999972</v>
      </c>
      <c r="Y36" s="3">
        <f>temps[[#This Row],[Column3]]-temps[[#This Row],[Column22]]</f>
        <v>-1.5499999999999972</v>
      </c>
      <c r="Z36" s="3">
        <f>temps[[#This Row],[Column4]]-temps[[#This Row],[Column22]]</f>
        <v>-5.5499999999999972</v>
      </c>
      <c r="AA36" s="3">
        <f>temps[[#This Row],[Column5]]-temps[[#This Row],[Column22]]</f>
        <v>-1.5499999999999972</v>
      </c>
      <c r="AB36" s="3">
        <f>temps[[#This Row],[Column6]]-temps[[#This Row],[Column22]]</f>
        <v>-5.5499999999999972</v>
      </c>
      <c r="AC36" s="3">
        <f>temps[[#This Row],[Column7]]-temps[[#This Row],[Column22]]</f>
        <v>-5.5499999999999972</v>
      </c>
      <c r="AD36" s="3">
        <f>temps[[#This Row],[Column8]]-temps[[#This Row],[Column22]]</f>
        <v>1.4500000000000028</v>
      </c>
      <c r="AE36" s="3">
        <f>temps[[#This Row],[Column9]]-temps[[#This Row],[Column22]]</f>
        <v>-5.5499999999999972</v>
      </c>
      <c r="AF36" s="3">
        <f>temps[[#This Row],[Column10]]-temps[[#This Row],[Column22]]</f>
        <v>1.4500000000000028</v>
      </c>
      <c r="AG36" s="3">
        <f>temps[[#This Row],[Column11]]-temps[[#This Row],[Column22]]</f>
        <v>-1.5499999999999972</v>
      </c>
      <c r="AH36" s="3">
        <f>temps[[#This Row],[Column12]]-temps[[#This Row],[Column22]]</f>
        <v>7.4500000000000028</v>
      </c>
      <c r="AI36" s="3">
        <f>temps[[#This Row],[Column13]]-temps[[#This Row],[Column22]]</f>
        <v>4.4500000000000028</v>
      </c>
      <c r="AJ36" s="3">
        <f>temps[[#This Row],[Column14]]-temps[[#This Row],[Column22]]</f>
        <v>1.4500000000000028</v>
      </c>
      <c r="AK36" s="3">
        <f>temps[[#This Row],[Column15]]-temps[[#This Row],[Column22]]</f>
        <v>0.45000000000000284</v>
      </c>
      <c r="AL36" s="3">
        <f>temps[[#This Row],[Column16]]-temps[[#This Row],[Column22]]</f>
        <v>2.4500000000000028</v>
      </c>
      <c r="AM36" s="3">
        <f>temps[[#This Row],[Column17]]-temps[[#This Row],[Column22]]</f>
        <v>7.4500000000000028</v>
      </c>
      <c r="AN36" s="3">
        <f>temps[[#This Row],[Column18]]-temps[[#This Row],[Column22]]</f>
        <v>4.4500000000000028</v>
      </c>
      <c r="AO36" s="3">
        <f>temps[[#This Row],[Column19]]-temps[[#This Row],[Column22]]</f>
        <v>-1.5499999999999972</v>
      </c>
      <c r="AP36" s="3">
        <f>temps[[#This Row],[Column20]]-temps[[#This Row],[Column22]]</f>
        <v>-1.5499999999999972</v>
      </c>
      <c r="AQ36" s="3">
        <f>temps[[#This Row],[Column21]]-temps[[#This Row],[Column22]]</f>
        <v>4.4500000000000028</v>
      </c>
      <c r="AR36">
        <f t="shared" si="0"/>
        <v>-4.449999999999946</v>
      </c>
    </row>
    <row r="37" spans="1:44" x14ac:dyDescent="0.55000000000000004">
      <c r="A37" s="1" t="s">
        <v>56</v>
      </c>
      <c r="B37">
        <v>91</v>
      </c>
      <c r="C37">
        <v>89</v>
      </c>
      <c r="D37">
        <v>86</v>
      </c>
      <c r="E37">
        <v>89</v>
      </c>
      <c r="F37">
        <v>88</v>
      </c>
      <c r="G37">
        <v>86</v>
      </c>
      <c r="H37">
        <v>91</v>
      </c>
      <c r="I37">
        <v>82</v>
      </c>
      <c r="J37">
        <v>91</v>
      </c>
      <c r="K37">
        <v>91</v>
      </c>
      <c r="L37">
        <v>98</v>
      </c>
      <c r="M37">
        <v>97</v>
      </c>
      <c r="N37">
        <v>91</v>
      </c>
      <c r="O37">
        <v>92</v>
      </c>
      <c r="P37">
        <v>95</v>
      </c>
      <c r="Q37">
        <v>85</v>
      </c>
      <c r="R37">
        <v>87</v>
      </c>
      <c r="S37">
        <v>90</v>
      </c>
      <c r="T37">
        <v>90</v>
      </c>
      <c r="U37">
        <v>97</v>
      </c>
      <c r="V37" s="2">
        <f>(SUM(temps[[#This Row],[Column2]:[Column21]]))/20</f>
        <v>90.3</v>
      </c>
      <c r="X37" s="3">
        <f>temps[[#This Row],[Column2]]-temps[[#This Row],[Column22]]</f>
        <v>0.70000000000000284</v>
      </c>
      <c r="Y37" s="3">
        <f>temps[[#This Row],[Column3]]-temps[[#This Row],[Column22]]</f>
        <v>-1.2999999999999972</v>
      </c>
      <c r="Z37" s="3">
        <f>temps[[#This Row],[Column4]]-temps[[#This Row],[Column22]]</f>
        <v>-4.2999999999999972</v>
      </c>
      <c r="AA37" s="3">
        <f>temps[[#This Row],[Column5]]-temps[[#This Row],[Column22]]</f>
        <v>-1.2999999999999972</v>
      </c>
      <c r="AB37" s="3">
        <f>temps[[#This Row],[Column6]]-temps[[#This Row],[Column22]]</f>
        <v>-2.2999999999999972</v>
      </c>
      <c r="AC37" s="3">
        <f>temps[[#This Row],[Column7]]-temps[[#This Row],[Column22]]</f>
        <v>-4.2999999999999972</v>
      </c>
      <c r="AD37" s="3">
        <f>temps[[#This Row],[Column8]]-temps[[#This Row],[Column22]]</f>
        <v>0.70000000000000284</v>
      </c>
      <c r="AE37" s="3">
        <f>temps[[#This Row],[Column9]]-temps[[#This Row],[Column22]]</f>
        <v>-8.2999999999999972</v>
      </c>
      <c r="AF37" s="3">
        <f>temps[[#This Row],[Column10]]-temps[[#This Row],[Column22]]</f>
        <v>0.70000000000000284</v>
      </c>
      <c r="AG37" s="3">
        <f>temps[[#This Row],[Column11]]-temps[[#This Row],[Column22]]</f>
        <v>0.70000000000000284</v>
      </c>
      <c r="AH37" s="3">
        <f>temps[[#This Row],[Column12]]-temps[[#This Row],[Column22]]</f>
        <v>7.7000000000000028</v>
      </c>
      <c r="AI37" s="3">
        <f>temps[[#This Row],[Column13]]-temps[[#This Row],[Column22]]</f>
        <v>6.7000000000000028</v>
      </c>
      <c r="AJ37" s="3">
        <f>temps[[#This Row],[Column14]]-temps[[#This Row],[Column22]]</f>
        <v>0.70000000000000284</v>
      </c>
      <c r="AK37" s="3">
        <f>temps[[#This Row],[Column15]]-temps[[#This Row],[Column22]]</f>
        <v>1.7000000000000028</v>
      </c>
      <c r="AL37" s="3">
        <f>temps[[#This Row],[Column16]]-temps[[#This Row],[Column22]]</f>
        <v>4.7000000000000028</v>
      </c>
      <c r="AM37" s="3">
        <f>temps[[#This Row],[Column17]]-temps[[#This Row],[Column22]]</f>
        <v>-5.2999999999999972</v>
      </c>
      <c r="AN37" s="3">
        <f>temps[[#This Row],[Column18]]-temps[[#This Row],[Column22]]</f>
        <v>-3.2999999999999972</v>
      </c>
      <c r="AO37" s="3">
        <f>temps[[#This Row],[Column19]]-temps[[#This Row],[Column22]]</f>
        <v>-0.29999999999999716</v>
      </c>
      <c r="AP37" s="3">
        <f>temps[[#This Row],[Column20]]-temps[[#This Row],[Column22]]</f>
        <v>-0.29999999999999716</v>
      </c>
      <c r="AQ37" s="3">
        <f>temps[[#This Row],[Column21]]-temps[[#This Row],[Column22]]</f>
        <v>6.7000000000000028</v>
      </c>
      <c r="AR37">
        <f t="shared" si="0"/>
        <v>-6.699999999999946</v>
      </c>
    </row>
    <row r="38" spans="1:44" x14ac:dyDescent="0.55000000000000004">
      <c r="A38" s="1" t="s">
        <v>57</v>
      </c>
      <c r="B38">
        <v>93</v>
      </c>
      <c r="C38">
        <v>88</v>
      </c>
      <c r="D38">
        <v>90</v>
      </c>
      <c r="E38">
        <v>91</v>
      </c>
      <c r="F38">
        <v>91</v>
      </c>
      <c r="G38">
        <v>88</v>
      </c>
      <c r="H38">
        <v>93</v>
      </c>
      <c r="I38">
        <v>84</v>
      </c>
      <c r="J38">
        <v>90</v>
      </c>
      <c r="K38">
        <v>88</v>
      </c>
      <c r="L38">
        <v>96</v>
      </c>
      <c r="M38">
        <v>96</v>
      </c>
      <c r="N38">
        <v>92</v>
      </c>
      <c r="O38">
        <v>92</v>
      </c>
      <c r="P38">
        <v>93</v>
      </c>
      <c r="Q38">
        <v>96</v>
      </c>
      <c r="R38">
        <v>90</v>
      </c>
      <c r="S38">
        <v>88</v>
      </c>
      <c r="T38">
        <v>89</v>
      </c>
      <c r="U38">
        <v>95</v>
      </c>
      <c r="V38" s="2">
        <f>(SUM(temps[[#This Row],[Column2]:[Column21]]))/20</f>
        <v>91.15</v>
      </c>
      <c r="X38" s="3">
        <f>temps[[#This Row],[Column2]]-temps[[#This Row],[Column22]]</f>
        <v>1.8499999999999943</v>
      </c>
      <c r="Y38" s="3">
        <f>temps[[#This Row],[Column3]]-temps[[#This Row],[Column22]]</f>
        <v>-3.1500000000000057</v>
      </c>
      <c r="Z38" s="3">
        <f>temps[[#This Row],[Column4]]-temps[[#This Row],[Column22]]</f>
        <v>-1.1500000000000057</v>
      </c>
      <c r="AA38" s="3">
        <f>temps[[#This Row],[Column5]]-temps[[#This Row],[Column22]]</f>
        <v>-0.15000000000000568</v>
      </c>
      <c r="AB38" s="3">
        <f>temps[[#This Row],[Column6]]-temps[[#This Row],[Column22]]</f>
        <v>-0.15000000000000568</v>
      </c>
      <c r="AC38" s="3">
        <f>temps[[#This Row],[Column7]]-temps[[#This Row],[Column22]]</f>
        <v>-3.1500000000000057</v>
      </c>
      <c r="AD38" s="3">
        <f>temps[[#This Row],[Column8]]-temps[[#This Row],[Column22]]</f>
        <v>1.8499999999999943</v>
      </c>
      <c r="AE38" s="3">
        <f>temps[[#This Row],[Column9]]-temps[[#This Row],[Column22]]</f>
        <v>-7.1500000000000057</v>
      </c>
      <c r="AF38" s="3">
        <f>temps[[#This Row],[Column10]]-temps[[#This Row],[Column22]]</f>
        <v>-1.1500000000000057</v>
      </c>
      <c r="AG38" s="3">
        <f>temps[[#This Row],[Column11]]-temps[[#This Row],[Column22]]</f>
        <v>-3.1500000000000057</v>
      </c>
      <c r="AH38" s="3">
        <f>temps[[#This Row],[Column12]]-temps[[#This Row],[Column22]]</f>
        <v>4.8499999999999943</v>
      </c>
      <c r="AI38" s="3">
        <f>temps[[#This Row],[Column13]]-temps[[#This Row],[Column22]]</f>
        <v>4.8499999999999943</v>
      </c>
      <c r="AJ38" s="3">
        <f>temps[[#This Row],[Column14]]-temps[[#This Row],[Column22]]</f>
        <v>0.84999999999999432</v>
      </c>
      <c r="AK38" s="3">
        <f>temps[[#This Row],[Column15]]-temps[[#This Row],[Column22]]</f>
        <v>0.84999999999999432</v>
      </c>
      <c r="AL38" s="3">
        <f>temps[[#This Row],[Column16]]-temps[[#This Row],[Column22]]</f>
        <v>1.8499999999999943</v>
      </c>
      <c r="AM38" s="3">
        <f>temps[[#This Row],[Column17]]-temps[[#This Row],[Column22]]</f>
        <v>4.8499999999999943</v>
      </c>
      <c r="AN38" s="3">
        <f>temps[[#This Row],[Column18]]-temps[[#This Row],[Column22]]</f>
        <v>-1.1500000000000057</v>
      </c>
      <c r="AO38" s="3">
        <f>temps[[#This Row],[Column19]]-temps[[#This Row],[Column22]]</f>
        <v>-3.1500000000000057</v>
      </c>
      <c r="AP38" s="3">
        <f>temps[[#This Row],[Column20]]-temps[[#This Row],[Column22]]</f>
        <v>-2.1500000000000057</v>
      </c>
      <c r="AQ38" s="3">
        <f>temps[[#This Row],[Column21]]-temps[[#This Row],[Column22]]</f>
        <v>3.8499999999999943</v>
      </c>
      <c r="AR38">
        <f t="shared" si="0"/>
        <v>-3.850000000000108</v>
      </c>
    </row>
    <row r="39" spans="1:44" x14ac:dyDescent="0.55000000000000004">
      <c r="A39" s="1" t="s">
        <v>58</v>
      </c>
      <c r="B39">
        <v>88</v>
      </c>
      <c r="C39">
        <v>84</v>
      </c>
      <c r="D39">
        <v>89</v>
      </c>
      <c r="E39">
        <v>93</v>
      </c>
      <c r="F39">
        <v>91</v>
      </c>
      <c r="G39">
        <v>84</v>
      </c>
      <c r="H39">
        <v>97</v>
      </c>
      <c r="I39">
        <v>82</v>
      </c>
      <c r="J39">
        <v>84</v>
      </c>
      <c r="K39">
        <v>86</v>
      </c>
      <c r="L39">
        <v>89</v>
      </c>
      <c r="M39">
        <v>98</v>
      </c>
      <c r="N39">
        <v>94</v>
      </c>
      <c r="O39">
        <v>89</v>
      </c>
      <c r="P39">
        <v>93</v>
      </c>
      <c r="Q39">
        <v>93</v>
      </c>
      <c r="R39">
        <v>86</v>
      </c>
      <c r="S39">
        <v>88</v>
      </c>
      <c r="T39">
        <v>92</v>
      </c>
      <c r="U39">
        <v>88</v>
      </c>
      <c r="V39" s="2">
        <f>(SUM(temps[[#This Row],[Column2]:[Column21]]))/20</f>
        <v>89.4</v>
      </c>
      <c r="X39" s="3">
        <f>temps[[#This Row],[Column2]]-temps[[#This Row],[Column22]]</f>
        <v>-1.4000000000000057</v>
      </c>
      <c r="Y39" s="3">
        <f>temps[[#This Row],[Column3]]-temps[[#This Row],[Column22]]</f>
        <v>-5.4000000000000057</v>
      </c>
      <c r="Z39" s="3">
        <f>temps[[#This Row],[Column4]]-temps[[#This Row],[Column22]]</f>
        <v>-0.40000000000000568</v>
      </c>
      <c r="AA39" s="3">
        <f>temps[[#This Row],[Column5]]-temps[[#This Row],[Column22]]</f>
        <v>3.5999999999999943</v>
      </c>
      <c r="AB39" s="3">
        <f>temps[[#This Row],[Column6]]-temps[[#This Row],[Column22]]</f>
        <v>1.5999999999999943</v>
      </c>
      <c r="AC39" s="3">
        <f>temps[[#This Row],[Column7]]-temps[[#This Row],[Column22]]</f>
        <v>-5.4000000000000057</v>
      </c>
      <c r="AD39" s="3">
        <f>temps[[#This Row],[Column8]]-temps[[#This Row],[Column22]]</f>
        <v>7.5999999999999943</v>
      </c>
      <c r="AE39" s="3">
        <f>temps[[#This Row],[Column9]]-temps[[#This Row],[Column22]]</f>
        <v>-7.4000000000000057</v>
      </c>
      <c r="AF39" s="3">
        <f>temps[[#This Row],[Column10]]-temps[[#This Row],[Column22]]</f>
        <v>-5.4000000000000057</v>
      </c>
      <c r="AG39" s="3">
        <f>temps[[#This Row],[Column11]]-temps[[#This Row],[Column22]]</f>
        <v>-3.4000000000000057</v>
      </c>
      <c r="AH39" s="3">
        <f>temps[[#This Row],[Column12]]-temps[[#This Row],[Column22]]</f>
        <v>-0.40000000000000568</v>
      </c>
      <c r="AI39" s="3">
        <f>temps[[#This Row],[Column13]]-temps[[#This Row],[Column22]]</f>
        <v>8.5999999999999943</v>
      </c>
      <c r="AJ39" s="3">
        <f>temps[[#This Row],[Column14]]-temps[[#This Row],[Column22]]</f>
        <v>4.5999999999999943</v>
      </c>
      <c r="AK39" s="3">
        <f>temps[[#This Row],[Column15]]-temps[[#This Row],[Column22]]</f>
        <v>-0.40000000000000568</v>
      </c>
      <c r="AL39" s="3">
        <f>temps[[#This Row],[Column16]]-temps[[#This Row],[Column22]]</f>
        <v>3.5999999999999943</v>
      </c>
      <c r="AM39" s="3">
        <f>temps[[#This Row],[Column17]]-temps[[#This Row],[Column22]]</f>
        <v>3.5999999999999943</v>
      </c>
      <c r="AN39" s="3">
        <f>temps[[#This Row],[Column18]]-temps[[#This Row],[Column22]]</f>
        <v>-3.4000000000000057</v>
      </c>
      <c r="AO39" s="3">
        <f>temps[[#This Row],[Column19]]-temps[[#This Row],[Column22]]</f>
        <v>-1.4000000000000057</v>
      </c>
      <c r="AP39" s="3">
        <f>temps[[#This Row],[Column20]]-temps[[#This Row],[Column22]]</f>
        <v>2.5999999999999943</v>
      </c>
      <c r="AQ39" s="3">
        <f>temps[[#This Row],[Column21]]-temps[[#This Row],[Column22]]</f>
        <v>-1.4000000000000057</v>
      </c>
      <c r="AR39">
        <f t="shared" si="0"/>
        <v>1.399999999999892</v>
      </c>
    </row>
    <row r="40" spans="1:44" x14ac:dyDescent="0.55000000000000004">
      <c r="A40" s="1" t="s">
        <v>59</v>
      </c>
      <c r="B40">
        <v>91</v>
      </c>
      <c r="C40">
        <v>84</v>
      </c>
      <c r="D40">
        <v>89</v>
      </c>
      <c r="E40">
        <v>93</v>
      </c>
      <c r="F40">
        <v>91</v>
      </c>
      <c r="G40">
        <v>86</v>
      </c>
      <c r="H40">
        <v>87</v>
      </c>
      <c r="I40">
        <v>84</v>
      </c>
      <c r="J40">
        <v>81</v>
      </c>
      <c r="K40">
        <v>80</v>
      </c>
      <c r="L40">
        <v>97</v>
      </c>
      <c r="M40">
        <v>98</v>
      </c>
      <c r="N40">
        <v>90</v>
      </c>
      <c r="O40">
        <v>91</v>
      </c>
      <c r="P40">
        <v>91</v>
      </c>
      <c r="Q40">
        <v>93</v>
      </c>
      <c r="R40">
        <v>84</v>
      </c>
      <c r="S40">
        <v>86</v>
      </c>
      <c r="T40">
        <v>95</v>
      </c>
      <c r="U40">
        <v>88</v>
      </c>
      <c r="V40" s="2">
        <f>(SUM(temps[[#This Row],[Column2]:[Column21]]))/20</f>
        <v>88.95</v>
      </c>
      <c r="X40" s="3">
        <f>temps[[#This Row],[Column2]]-temps[[#This Row],[Column22]]</f>
        <v>2.0499999999999972</v>
      </c>
      <c r="Y40" s="3">
        <f>temps[[#This Row],[Column3]]-temps[[#This Row],[Column22]]</f>
        <v>-4.9500000000000028</v>
      </c>
      <c r="Z40" s="3">
        <f>temps[[#This Row],[Column4]]-temps[[#This Row],[Column22]]</f>
        <v>4.9999999999997158E-2</v>
      </c>
      <c r="AA40" s="3">
        <f>temps[[#This Row],[Column5]]-temps[[#This Row],[Column22]]</f>
        <v>4.0499999999999972</v>
      </c>
      <c r="AB40" s="3">
        <f>temps[[#This Row],[Column6]]-temps[[#This Row],[Column22]]</f>
        <v>2.0499999999999972</v>
      </c>
      <c r="AC40" s="3">
        <f>temps[[#This Row],[Column7]]-temps[[#This Row],[Column22]]</f>
        <v>-2.9500000000000028</v>
      </c>
      <c r="AD40" s="3">
        <f>temps[[#This Row],[Column8]]-temps[[#This Row],[Column22]]</f>
        <v>-1.9500000000000028</v>
      </c>
      <c r="AE40" s="3">
        <f>temps[[#This Row],[Column9]]-temps[[#This Row],[Column22]]</f>
        <v>-4.9500000000000028</v>
      </c>
      <c r="AF40" s="3">
        <f>temps[[#This Row],[Column10]]-temps[[#This Row],[Column22]]</f>
        <v>-7.9500000000000028</v>
      </c>
      <c r="AG40" s="3">
        <f>temps[[#This Row],[Column11]]-temps[[#This Row],[Column22]]</f>
        <v>-8.9500000000000028</v>
      </c>
      <c r="AH40" s="3">
        <f>temps[[#This Row],[Column12]]-temps[[#This Row],[Column22]]</f>
        <v>8.0499999999999972</v>
      </c>
      <c r="AI40" s="3">
        <f>temps[[#This Row],[Column13]]-temps[[#This Row],[Column22]]</f>
        <v>9.0499999999999972</v>
      </c>
      <c r="AJ40" s="3">
        <f>temps[[#This Row],[Column14]]-temps[[#This Row],[Column22]]</f>
        <v>1.0499999999999972</v>
      </c>
      <c r="AK40" s="3">
        <f>temps[[#This Row],[Column15]]-temps[[#This Row],[Column22]]</f>
        <v>2.0499999999999972</v>
      </c>
      <c r="AL40" s="3">
        <f>temps[[#This Row],[Column16]]-temps[[#This Row],[Column22]]</f>
        <v>2.0499999999999972</v>
      </c>
      <c r="AM40" s="3">
        <f>temps[[#This Row],[Column17]]-temps[[#This Row],[Column22]]</f>
        <v>4.0499999999999972</v>
      </c>
      <c r="AN40" s="3">
        <f>temps[[#This Row],[Column18]]-temps[[#This Row],[Column22]]</f>
        <v>-4.9500000000000028</v>
      </c>
      <c r="AO40" s="3">
        <f>temps[[#This Row],[Column19]]-temps[[#This Row],[Column22]]</f>
        <v>-2.9500000000000028</v>
      </c>
      <c r="AP40" s="3">
        <f>temps[[#This Row],[Column20]]-temps[[#This Row],[Column22]]</f>
        <v>6.0499999999999972</v>
      </c>
      <c r="AQ40" s="3">
        <f>temps[[#This Row],[Column21]]-temps[[#This Row],[Column22]]</f>
        <v>-0.95000000000000284</v>
      </c>
      <c r="AR40">
        <f t="shared" si="0"/>
        <v>0.949999999999946</v>
      </c>
    </row>
    <row r="41" spans="1:44" x14ac:dyDescent="0.55000000000000004">
      <c r="A41" s="1" t="s">
        <v>60</v>
      </c>
      <c r="B41">
        <v>84</v>
      </c>
      <c r="C41">
        <v>80</v>
      </c>
      <c r="D41">
        <v>86</v>
      </c>
      <c r="E41">
        <v>93</v>
      </c>
      <c r="F41">
        <v>91</v>
      </c>
      <c r="G41">
        <v>88</v>
      </c>
      <c r="H41">
        <v>87</v>
      </c>
      <c r="I41">
        <v>84</v>
      </c>
      <c r="J41">
        <v>82</v>
      </c>
      <c r="K41">
        <v>82</v>
      </c>
      <c r="L41">
        <v>96</v>
      </c>
      <c r="M41">
        <v>100</v>
      </c>
      <c r="N41">
        <v>86</v>
      </c>
      <c r="O41">
        <v>92</v>
      </c>
      <c r="P41">
        <v>93</v>
      </c>
      <c r="Q41">
        <v>94</v>
      </c>
      <c r="R41">
        <v>92</v>
      </c>
      <c r="S41">
        <v>83</v>
      </c>
      <c r="T41">
        <v>90</v>
      </c>
      <c r="U41">
        <v>92</v>
      </c>
      <c r="V41" s="2">
        <f>(SUM(temps[[#This Row],[Column2]:[Column21]]))/20</f>
        <v>88.75</v>
      </c>
      <c r="X41" s="3">
        <f>temps[[#This Row],[Column2]]-temps[[#This Row],[Column22]]</f>
        <v>-4.75</v>
      </c>
      <c r="Y41" s="3">
        <f>temps[[#This Row],[Column3]]-temps[[#This Row],[Column22]]</f>
        <v>-8.75</v>
      </c>
      <c r="Z41" s="3">
        <f>temps[[#This Row],[Column4]]-temps[[#This Row],[Column22]]</f>
        <v>-2.75</v>
      </c>
      <c r="AA41" s="3">
        <f>temps[[#This Row],[Column5]]-temps[[#This Row],[Column22]]</f>
        <v>4.25</v>
      </c>
      <c r="AB41" s="3">
        <f>temps[[#This Row],[Column6]]-temps[[#This Row],[Column22]]</f>
        <v>2.25</v>
      </c>
      <c r="AC41" s="3">
        <f>temps[[#This Row],[Column7]]-temps[[#This Row],[Column22]]</f>
        <v>-0.75</v>
      </c>
      <c r="AD41" s="3">
        <f>temps[[#This Row],[Column8]]-temps[[#This Row],[Column22]]</f>
        <v>-1.75</v>
      </c>
      <c r="AE41" s="3">
        <f>temps[[#This Row],[Column9]]-temps[[#This Row],[Column22]]</f>
        <v>-4.75</v>
      </c>
      <c r="AF41" s="3">
        <f>temps[[#This Row],[Column10]]-temps[[#This Row],[Column22]]</f>
        <v>-6.75</v>
      </c>
      <c r="AG41" s="3">
        <f>temps[[#This Row],[Column11]]-temps[[#This Row],[Column22]]</f>
        <v>-6.75</v>
      </c>
      <c r="AH41" s="3">
        <f>temps[[#This Row],[Column12]]-temps[[#This Row],[Column22]]</f>
        <v>7.25</v>
      </c>
      <c r="AI41" s="3">
        <f>temps[[#This Row],[Column13]]-temps[[#This Row],[Column22]]</f>
        <v>11.25</v>
      </c>
      <c r="AJ41" s="3">
        <f>temps[[#This Row],[Column14]]-temps[[#This Row],[Column22]]</f>
        <v>-2.75</v>
      </c>
      <c r="AK41" s="3">
        <f>temps[[#This Row],[Column15]]-temps[[#This Row],[Column22]]</f>
        <v>3.25</v>
      </c>
      <c r="AL41" s="3">
        <f>temps[[#This Row],[Column16]]-temps[[#This Row],[Column22]]</f>
        <v>4.25</v>
      </c>
      <c r="AM41" s="3">
        <f>temps[[#This Row],[Column17]]-temps[[#This Row],[Column22]]</f>
        <v>5.25</v>
      </c>
      <c r="AN41" s="3">
        <f>temps[[#This Row],[Column18]]-temps[[#This Row],[Column22]]</f>
        <v>3.25</v>
      </c>
      <c r="AO41" s="3">
        <f>temps[[#This Row],[Column19]]-temps[[#This Row],[Column22]]</f>
        <v>-5.75</v>
      </c>
      <c r="AP41" s="3">
        <f>temps[[#This Row],[Column20]]-temps[[#This Row],[Column22]]</f>
        <v>1.25</v>
      </c>
      <c r="AQ41" s="3">
        <f>temps[[#This Row],[Column21]]-temps[[#This Row],[Column22]]</f>
        <v>3.25</v>
      </c>
      <c r="AR41">
        <f t="shared" si="0"/>
        <v>-3.25</v>
      </c>
    </row>
    <row r="42" spans="1:44" x14ac:dyDescent="0.55000000000000004">
      <c r="A42" s="1" t="s">
        <v>61</v>
      </c>
      <c r="B42">
        <v>90</v>
      </c>
      <c r="C42">
        <v>73</v>
      </c>
      <c r="D42">
        <v>82</v>
      </c>
      <c r="E42">
        <v>91</v>
      </c>
      <c r="F42">
        <v>96</v>
      </c>
      <c r="G42">
        <v>87</v>
      </c>
      <c r="H42">
        <v>86</v>
      </c>
      <c r="I42">
        <v>86</v>
      </c>
      <c r="J42">
        <v>84</v>
      </c>
      <c r="K42">
        <v>85</v>
      </c>
      <c r="L42">
        <v>95</v>
      </c>
      <c r="M42">
        <v>103</v>
      </c>
      <c r="N42">
        <v>85</v>
      </c>
      <c r="O42">
        <v>93</v>
      </c>
      <c r="P42">
        <v>94</v>
      </c>
      <c r="Q42">
        <v>91</v>
      </c>
      <c r="R42">
        <v>88</v>
      </c>
      <c r="S42">
        <v>89</v>
      </c>
      <c r="T42">
        <v>89</v>
      </c>
      <c r="U42">
        <v>93</v>
      </c>
      <c r="V42" s="2">
        <f>(SUM(temps[[#This Row],[Column2]:[Column21]]))/20</f>
        <v>89</v>
      </c>
      <c r="X42" s="3">
        <f>temps[[#This Row],[Column2]]-temps[[#This Row],[Column22]]</f>
        <v>1</v>
      </c>
      <c r="Y42" s="3">
        <f>temps[[#This Row],[Column3]]-temps[[#This Row],[Column22]]</f>
        <v>-16</v>
      </c>
      <c r="Z42" s="3">
        <f>temps[[#This Row],[Column4]]-temps[[#This Row],[Column22]]</f>
        <v>-7</v>
      </c>
      <c r="AA42" s="3">
        <f>temps[[#This Row],[Column5]]-temps[[#This Row],[Column22]]</f>
        <v>2</v>
      </c>
      <c r="AB42" s="3">
        <f>temps[[#This Row],[Column6]]-temps[[#This Row],[Column22]]</f>
        <v>7</v>
      </c>
      <c r="AC42" s="3">
        <f>temps[[#This Row],[Column7]]-temps[[#This Row],[Column22]]</f>
        <v>-2</v>
      </c>
      <c r="AD42" s="3">
        <f>temps[[#This Row],[Column8]]-temps[[#This Row],[Column22]]</f>
        <v>-3</v>
      </c>
      <c r="AE42" s="3">
        <f>temps[[#This Row],[Column9]]-temps[[#This Row],[Column22]]</f>
        <v>-3</v>
      </c>
      <c r="AF42" s="3">
        <f>temps[[#This Row],[Column10]]-temps[[#This Row],[Column22]]</f>
        <v>-5</v>
      </c>
      <c r="AG42" s="3">
        <f>temps[[#This Row],[Column11]]-temps[[#This Row],[Column22]]</f>
        <v>-4</v>
      </c>
      <c r="AH42" s="3">
        <f>temps[[#This Row],[Column12]]-temps[[#This Row],[Column22]]</f>
        <v>6</v>
      </c>
      <c r="AI42" s="3">
        <f>temps[[#This Row],[Column13]]-temps[[#This Row],[Column22]]</f>
        <v>14</v>
      </c>
      <c r="AJ42" s="3">
        <f>temps[[#This Row],[Column14]]-temps[[#This Row],[Column22]]</f>
        <v>-4</v>
      </c>
      <c r="AK42" s="3">
        <f>temps[[#This Row],[Column15]]-temps[[#This Row],[Column22]]</f>
        <v>4</v>
      </c>
      <c r="AL42" s="3">
        <f>temps[[#This Row],[Column16]]-temps[[#This Row],[Column22]]</f>
        <v>5</v>
      </c>
      <c r="AM42" s="3">
        <f>temps[[#This Row],[Column17]]-temps[[#This Row],[Column22]]</f>
        <v>2</v>
      </c>
      <c r="AN42" s="3">
        <f>temps[[#This Row],[Column18]]-temps[[#This Row],[Column22]]</f>
        <v>-1</v>
      </c>
      <c r="AO42" s="3">
        <f>temps[[#This Row],[Column19]]-temps[[#This Row],[Column22]]</f>
        <v>0</v>
      </c>
      <c r="AP42" s="3">
        <f>temps[[#This Row],[Column20]]-temps[[#This Row],[Column22]]</f>
        <v>0</v>
      </c>
      <c r="AQ42" s="3">
        <f>temps[[#This Row],[Column21]]-temps[[#This Row],[Column22]]</f>
        <v>4</v>
      </c>
      <c r="AR42">
        <f t="shared" si="0"/>
        <v>-4</v>
      </c>
    </row>
    <row r="43" spans="1:44" x14ac:dyDescent="0.55000000000000004">
      <c r="A43" s="1" t="s">
        <v>62</v>
      </c>
      <c r="B43">
        <v>89</v>
      </c>
      <c r="C43">
        <v>80</v>
      </c>
      <c r="D43">
        <v>87</v>
      </c>
      <c r="E43">
        <v>90</v>
      </c>
      <c r="F43">
        <v>95</v>
      </c>
      <c r="G43">
        <v>88</v>
      </c>
      <c r="H43">
        <v>88</v>
      </c>
      <c r="I43">
        <v>87</v>
      </c>
      <c r="J43">
        <v>75</v>
      </c>
      <c r="K43">
        <v>83</v>
      </c>
      <c r="L43">
        <v>96</v>
      </c>
      <c r="M43">
        <v>103</v>
      </c>
      <c r="N43">
        <v>85</v>
      </c>
      <c r="O43">
        <v>93</v>
      </c>
      <c r="P43">
        <v>94</v>
      </c>
      <c r="Q43">
        <v>95</v>
      </c>
      <c r="R43">
        <v>87</v>
      </c>
      <c r="S43">
        <v>90</v>
      </c>
      <c r="T43">
        <v>86</v>
      </c>
      <c r="U43">
        <v>94</v>
      </c>
      <c r="V43" s="2">
        <f>(SUM(temps[[#This Row],[Column2]:[Column21]]))/20</f>
        <v>89.25</v>
      </c>
      <c r="X43" s="3">
        <f>temps[[#This Row],[Column2]]-temps[[#This Row],[Column22]]</f>
        <v>-0.25</v>
      </c>
      <c r="Y43" s="3">
        <f>temps[[#This Row],[Column3]]-temps[[#This Row],[Column22]]</f>
        <v>-9.25</v>
      </c>
      <c r="Z43" s="3">
        <f>temps[[#This Row],[Column4]]-temps[[#This Row],[Column22]]</f>
        <v>-2.25</v>
      </c>
      <c r="AA43" s="3">
        <f>temps[[#This Row],[Column5]]-temps[[#This Row],[Column22]]</f>
        <v>0.75</v>
      </c>
      <c r="AB43" s="3">
        <f>temps[[#This Row],[Column6]]-temps[[#This Row],[Column22]]</f>
        <v>5.75</v>
      </c>
      <c r="AC43" s="3">
        <f>temps[[#This Row],[Column7]]-temps[[#This Row],[Column22]]</f>
        <v>-1.25</v>
      </c>
      <c r="AD43" s="3">
        <f>temps[[#This Row],[Column8]]-temps[[#This Row],[Column22]]</f>
        <v>-1.25</v>
      </c>
      <c r="AE43" s="3">
        <f>temps[[#This Row],[Column9]]-temps[[#This Row],[Column22]]</f>
        <v>-2.25</v>
      </c>
      <c r="AF43" s="3">
        <f>temps[[#This Row],[Column10]]-temps[[#This Row],[Column22]]</f>
        <v>-14.25</v>
      </c>
      <c r="AG43" s="3">
        <f>temps[[#This Row],[Column11]]-temps[[#This Row],[Column22]]</f>
        <v>-6.25</v>
      </c>
      <c r="AH43" s="3">
        <f>temps[[#This Row],[Column12]]-temps[[#This Row],[Column22]]</f>
        <v>6.75</v>
      </c>
      <c r="AI43" s="3">
        <f>temps[[#This Row],[Column13]]-temps[[#This Row],[Column22]]</f>
        <v>13.75</v>
      </c>
      <c r="AJ43" s="3">
        <f>temps[[#This Row],[Column14]]-temps[[#This Row],[Column22]]</f>
        <v>-4.25</v>
      </c>
      <c r="AK43" s="3">
        <f>temps[[#This Row],[Column15]]-temps[[#This Row],[Column22]]</f>
        <v>3.75</v>
      </c>
      <c r="AL43" s="3">
        <f>temps[[#This Row],[Column16]]-temps[[#This Row],[Column22]]</f>
        <v>4.75</v>
      </c>
      <c r="AM43" s="3">
        <f>temps[[#This Row],[Column17]]-temps[[#This Row],[Column22]]</f>
        <v>5.75</v>
      </c>
      <c r="AN43" s="3">
        <f>temps[[#This Row],[Column18]]-temps[[#This Row],[Column22]]</f>
        <v>-2.25</v>
      </c>
      <c r="AO43" s="3">
        <f>temps[[#This Row],[Column19]]-temps[[#This Row],[Column22]]</f>
        <v>0.75</v>
      </c>
      <c r="AP43" s="3">
        <f>temps[[#This Row],[Column20]]-temps[[#This Row],[Column22]]</f>
        <v>-3.25</v>
      </c>
      <c r="AQ43" s="3">
        <f>temps[[#This Row],[Column21]]-temps[[#This Row],[Column22]]</f>
        <v>4.75</v>
      </c>
      <c r="AR43">
        <f t="shared" si="0"/>
        <v>-4.75</v>
      </c>
    </row>
    <row r="44" spans="1:44" x14ac:dyDescent="0.55000000000000004">
      <c r="A44" s="1" t="s">
        <v>63</v>
      </c>
      <c r="B44">
        <v>88</v>
      </c>
      <c r="C44">
        <v>86</v>
      </c>
      <c r="D44">
        <v>88</v>
      </c>
      <c r="E44">
        <v>96</v>
      </c>
      <c r="F44">
        <v>89</v>
      </c>
      <c r="G44">
        <v>86</v>
      </c>
      <c r="H44">
        <v>89</v>
      </c>
      <c r="I44">
        <v>84</v>
      </c>
      <c r="J44">
        <v>82</v>
      </c>
      <c r="K44">
        <v>87</v>
      </c>
      <c r="L44">
        <v>88</v>
      </c>
      <c r="M44">
        <v>100</v>
      </c>
      <c r="N44">
        <v>88</v>
      </c>
      <c r="O44">
        <v>95</v>
      </c>
      <c r="P44">
        <v>95</v>
      </c>
      <c r="Q44">
        <v>94</v>
      </c>
      <c r="R44">
        <v>85</v>
      </c>
      <c r="S44">
        <v>90</v>
      </c>
      <c r="T44">
        <v>83</v>
      </c>
      <c r="U44">
        <v>91</v>
      </c>
      <c r="V44" s="2">
        <f>(SUM(temps[[#This Row],[Column2]:[Column21]]))/20</f>
        <v>89.2</v>
      </c>
      <c r="X44" s="3">
        <f>temps[[#This Row],[Column2]]-temps[[#This Row],[Column22]]</f>
        <v>-1.2000000000000028</v>
      </c>
      <c r="Y44" s="3">
        <f>temps[[#This Row],[Column3]]-temps[[#This Row],[Column22]]</f>
        <v>-3.2000000000000028</v>
      </c>
      <c r="Z44" s="3">
        <f>temps[[#This Row],[Column4]]-temps[[#This Row],[Column22]]</f>
        <v>-1.2000000000000028</v>
      </c>
      <c r="AA44" s="3">
        <f>temps[[#This Row],[Column5]]-temps[[#This Row],[Column22]]</f>
        <v>6.7999999999999972</v>
      </c>
      <c r="AB44" s="3">
        <f>temps[[#This Row],[Column6]]-temps[[#This Row],[Column22]]</f>
        <v>-0.20000000000000284</v>
      </c>
      <c r="AC44" s="3">
        <f>temps[[#This Row],[Column7]]-temps[[#This Row],[Column22]]</f>
        <v>-3.2000000000000028</v>
      </c>
      <c r="AD44" s="3">
        <f>temps[[#This Row],[Column8]]-temps[[#This Row],[Column22]]</f>
        <v>-0.20000000000000284</v>
      </c>
      <c r="AE44" s="3">
        <f>temps[[#This Row],[Column9]]-temps[[#This Row],[Column22]]</f>
        <v>-5.2000000000000028</v>
      </c>
      <c r="AF44" s="3">
        <f>temps[[#This Row],[Column10]]-temps[[#This Row],[Column22]]</f>
        <v>-7.2000000000000028</v>
      </c>
      <c r="AG44" s="3">
        <f>temps[[#This Row],[Column11]]-temps[[#This Row],[Column22]]</f>
        <v>-2.2000000000000028</v>
      </c>
      <c r="AH44" s="3">
        <f>temps[[#This Row],[Column12]]-temps[[#This Row],[Column22]]</f>
        <v>-1.2000000000000028</v>
      </c>
      <c r="AI44" s="3">
        <f>temps[[#This Row],[Column13]]-temps[[#This Row],[Column22]]</f>
        <v>10.799999999999997</v>
      </c>
      <c r="AJ44" s="3">
        <f>temps[[#This Row],[Column14]]-temps[[#This Row],[Column22]]</f>
        <v>-1.2000000000000028</v>
      </c>
      <c r="AK44" s="3">
        <f>temps[[#This Row],[Column15]]-temps[[#This Row],[Column22]]</f>
        <v>5.7999999999999972</v>
      </c>
      <c r="AL44" s="3">
        <f>temps[[#This Row],[Column16]]-temps[[#This Row],[Column22]]</f>
        <v>5.7999999999999972</v>
      </c>
      <c r="AM44" s="3">
        <f>temps[[#This Row],[Column17]]-temps[[#This Row],[Column22]]</f>
        <v>4.7999999999999972</v>
      </c>
      <c r="AN44" s="3">
        <f>temps[[#This Row],[Column18]]-temps[[#This Row],[Column22]]</f>
        <v>-4.2000000000000028</v>
      </c>
      <c r="AO44" s="3">
        <f>temps[[#This Row],[Column19]]-temps[[#This Row],[Column22]]</f>
        <v>0.79999999999999716</v>
      </c>
      <c r="AP44" s="3">
        <f>temps[[#This Row],[Column20]]-temps[[#This Row],[Column22]]</f>
        <v>-6.2000000000000028</v>
      </c>
      <c r="AQ44" s="3">
        <f>temps[[#This Row],[Column21]]-temps[[#This Row],[Column22]]</f>
        <v>1.7999999999999972</v>
      </c>
      <c r="AR44">
        <f t="shared" si="0"/>
        <v>-1.800000000000054</v>
      </c>
    </row>
    <row r="45" spans="1:44" x14ac:dyDescent="0.55000000000000004">
      <c r="A45" s="1" t="s">
        <v>64</v>
      </c>
      <c r="B45">
        <v>86</v>
      </c>
      <c r="C45">
        <v>88</v>
      </c>
      <c r="D45">
        <v>84</v>
      </c>
      <c r="E45">
        <v>98</v>
      </c>
      <c r="F45">
        <v>89</v>
      </c>
      <c r="G45">
        <v>86</v>
      </c>
      <c r="H45">
        <v>91</v>
      </c>
      <c r="I45">
        <v>81</v>
      </c>
      <c r="J45">
        <v>80</v>
      </c>
      <c r="K45">
        <v>88</v>
      </c>
      <c r="L45">
        <v>84</v>
      </c>
      <c r="M45">
        <v>90</v>
      </c>
      <c r="N45">
        <v>81</v>
      </c>
      <c r="O45">
        <v>86</v>
      </c>
      <c r="P45">
        <v>95</v>
      </c>
      <c r="Q45">
        <v>95</v>
      </c>
      <c r="R45">
        <v>88</v>
      </c>
      <c r="S45">
        <v>90</v>
      </c>
      <c r="T45">
        <v>88</v>
      </c>
      <c r="U45">
        <v>90</v>
      </c>
      <c r="V45" s="2">
        <f>(SUM(temps[[#This Row],[Column2]:[Column21]]))/20</f>
        <v>87.9</v>
      </c>
      <c r="X45" s="3">
        <f>temps[[#This Row],[Column2]]-temps[[#This Row],[Column22]]</f>
        <v>-1.9000000000000057</v>
      </c>
      <c r="Y45" s="3">
        <f>temps[[#This Row],[Column3]]-temps[[#This Row],[Column22]]</f>
        <v>9.9999999999994316E-2</v>
      </c>
      <c r="Z45" s="3">
        <f>temps[[#This Row],[Column4]]-temps[[#This Row],[Column22]]</f>
        <v>-3.9000000000000057</v>
      </c>
      <c r="AA45" s="3">
        <f>temps[[#This Row],[Column5]]-temps[[#This Row],[Column22]]</f>
        <v>10.099999999999994</v>
      </c>
      <c r="AB45" s="3">
        <f>temps[[#This Row],[Column6]]-temps[[#This Row],[Column22]]</f>
        <v>1.0999999999999943</v>
      </c>
      <c r="AC45" s="3">
        <f>temps[[#This Row],[Column7]]-temps[[#This Row],[Column22]]</f>
        <v>-1.9000000000000057</v>
      </c>
      <c r="AD45" s="3">
        <f>temps[[#This Row],[Column8]]-temps[[#This Row],[Column22]]</f>
        <v>3.0999999999999943</v>
      </c>
      <c r="AE45" s="3">
        <f>temps[[#This Row],[Column9]]-temps[[#This Row],[Column22]]</f>
        <v>-6.9000000000000057</v>
      </c>
      <c r="AF45" s="3">
        <f>temps[[#This Row],[Column10]]-temps[[#This Row],[Column22]]</f>
        <v>-7.9000000000000057</v>
      </c>
      <c r="AG45" s="3">
        <f>temps[[#This Row],[Column11]]-temps[[#This Row],[Column22]]</f>
        <v>9.9999999999994316E-2</v>
      </c>
      <c r="AH45" s="3">
        <f>temps[[#This Row],[Column12]]-temps[[#This Row],[Column22]]</f>
        <v>-3.9000000000000057</v>
      </c>
      <c r="AI45" s="3">
        <f>temps[[#This Row],[Column13]]-temps[[#This Row],[Column22]]</f>
        <v>2.0999999999999943</v>
      </c>
      <c r="AJ45" s="3">
        <f>temps[[#This Row],[Column14]]-temps[[#This Row],[Column22]]</f>
        <v>-6.9000000000000057</v>
      </c>
      <c r="AK45" s="3">
        <f>temps[[#This Row],[Column15]]-temps[[#This Row],[Column22]]</f>
        <v>-1.9000000000000057</v>
      </c>
      <c r="AL45" s="3">
        <f>temps[[#This Row],[Column16]]-temps[[#This Row],[Column22]]</f>
        <v>7.0999999999999943</v>
      </c>
      <c r="AM45" s="3">
        <f>temps[[#This Row],[Column17]]-temps[[#This Row],[Column22]]</f>
        <v>7.0999999999999943</v>
      </c>
      <c r="AN45" s="3">
        <f>temps[[#This Row],[Column18]]-temps[[#This Row],[Column22]]</f>
        <v>9.9999999999994316E-2</v>
      </c>
      <c r="AO45" s="3">
        <f>temps[[#This Row],[Column19]]-temps[[#This Row],[Column22]]</f>
        <v>2.0999999999999943</v>
      </c>
      <c r="AP45" s="3">
        <f>temps[[#This Row],[Column20]]-temps[[#This Row],[Column22]]</f>
        <v>9.9999999999994316E-2</v>
      </c>
      <c r="AQ45" s="3">
        <f>temps[[#This Row],[Column21]]-temps[[#This Row],[Column22]]</f>
        <v>2.0999999999999943</v>
      </c>
      <c r="AR45">
        <f t="shared" si="0"/>
        <v>-2.100000000000108</v>
      </c>
    </row>
    <row r="46" spans="1:44" x14ac:dyDescent="0.55000000000000004">
      <c r="A46" s="1" t="s">
        <v>65</v>
      </c>
      <c r="B46">
        <v>84</v>
      </c>
      <c r="C46">
        <v>88</v>
      </c>
      <c r="D46">
        <v>86</v>
      </c>
      <c r="E46">
        <v>97</v>
      </c>
      <c r="F46">
        <v>89</v>
      </c>
      <c r="G46">
        <v>81</v>
      </c>
      <c r="H46">
        <v>91</v>
      </c>
      <c r="I46">
        <v>87</v>
      </c>
      <c r="J46">
        <v>77</v>
      </c>
      <c r="K46">
        <v>86</v>
      </c>
      <c r="L46">
        <v>81</v>
      </c>
      <c r="M46">
        <v>100</v>
      </c>
      <c r="N46">
        <v>81</v>
      </c>
      <c r="O46">
        <v>90</v>
      </c>
      <c r="P46">
        <v>96</v>
      </c>
      <c r="Q46">
        <v>95</v>
      </c>
      <c r="R46">
        <v>91</v>
      </c>
      <c r="S46">
        <v>89</v>
      </c>
      <c r="T46">
        <v>84</v>
      </c>
      <c r="U46">
        <v>89</v>
      </c>
      <c r="V46" s="2">
        <f>(SUM(temps[[#This Row],[Column2]:[Column21]]))/20</f>
        <v>88.1</v>
      </c>
      <c r="X46" s="3">
        <f>temps[[#This Row],[Column2]]-temps[[#This Row],[Column22]]</f>
        <v>-4.0999999999999943</v>
      </c>
      <c r="Y46" s="3">
        <f>temps[[#This Row],[Column3]]-temps[[#This Row],[Column22]]</f>
        <v>-9.9999999999994316E-2</v>
      </c>
      <c r="Z46" s="3">
        <f>temps[[#This Row],[Column4]]-temps[[#This Row],[Column22]]</f>
        <v>-2.0999999999999943</v>
      </c>
      <c r="AA46" s="3">
        <f>temps[[#This Row],[Column5]]-temps[[#This Row],[Column22]]</f>
        <v>8.9000000000000057</v>
      </c>
      <c r="AB46" s="3">
        <f>temps[[#This Row],[Column6]]-temps[[#This Row],[Column22]]</f>
        <v>0.90000000000000568</v>
      </c>
      <c r="AC46" s="3">
        <f>temps[[#This Row],[Column7]]-temps[[#This Row],[Column22]]</f>
        <v>-7.0999999999999943</v>
      </c>
      <c r="AD46" s="3">
        <f>temps[[#This Row],[Column8]]-temps[[#This Row],[Column22]]</f>
        <v>2.9000000000000057</v>
      </c>
      <c r="AE46" s="3">
        <f>temps[[#This Row],[Column9]]-temps[[#This Row],[Column22]]</f>
        <v>-1.0999999999999943</v>
      </c>
      <c r="AF46" s="3">
        <f>temps[[#This Row],[Column10]]-temps[[#This Row],[Column22]]</f>
        <v>-11.099999999999994</v>
      </c>
      <c r="AG46" s="3">
        <f>temps[[#This Row],[Column11]]-temps[[#This Row],[Column22]]</f>
        <v>-2.0999999999999943</v>
      </c>
      <c r="AH46" s="3">
        <f>temps[[#This Row],[Column12]]-temps[[#This Row],[Column22]]</f>
        <v>-7.0999999999999943</v>
      </c>
      <c r="AI46" s="3">
        <f>temps[[#This Row],[Column13]]-temps[[#This Row],[Column22]]</f>
        <v>11.900000000000006</v>
      </c>
      <c r="AJ46" s="3">
        <f>temps[[#This Row],[Column14]]-temps[[#This Row],[Column22]]</f>
        <v>-7.0999999999999943</v>
      </c>
      <c r="AK46" s="3">
        <f>temps[[#This Row],[Column15]]-temps[[#This Row],[Column22]]</f>
        <v>1.9000000000000057</v>
      </c>
      <c r="AL46" s="3">
        <f>temps[[#This Row],[Column16]]-temps[[#This Row],[Column22]]</f>
        <v>7.9000000000000057</v>
      </c>
      <c r="AM46" s="3">
        <f>temps[[#This Row],[Column17]]-temps[[#This Row],[Column22]]</f>
        <v>6.9000000000000057</v>
      </c>
      <c r="AN46" s="3">
        <f>temps[[#This Row],[Column18]]-temps[[#This Row],[Column22]]</f>
        <v>2.9000000000000057</v>
      </c>
      <c r="AO46" s="3">
        <f>temps[[#This Row],[Column19]]-temps[[#This Row],[Column22]]</f>
        <v>0.90000000000000568</v>
      </c>
      <c r="AP46" s="3">
        <f>temps[[#This Row],[Column20]]-temps[[#This Row],[Column22]]</f>
        <v>-4.0999999999999943</v>
      </c>
      <c r="AQ46" s="3">
        <f>temps[[#This Row],[Column21]]-temps[[#This Row],[Column22]]</f>
        <v>0.90000000000000568</v>
      </c>
      <c r="AR46">
        <f t="shared" si="0"/>
        <v>-0.899999999999892</v>
      </c>
    </row>
    <row r="47" spans="1:44" x14ac:dyDescent="0.55000000000000004">
      <c r="A47" s="1" t="s">
        <v>66</v>
      </c>
      <c r="B47">
        <v>86</v>
      </c>
      <c r="C47">
        <v>87</v>
      </c>
      <c r="D47">
        <v>80</v>
      </c>
      <c r="E47">
        <v>98</v>
      </c>
      <c r="F47">
        <v>89</v>
      </c>
      <c r="G47">
        <v>87</v>
      </c>
      <c r="H47">
        <v>89</v>
      </c>
      <c r="I47">
        <v>89</v>
      </c>
      <c r="J47">
        <v>82</v>
      </c>
      <c r="K47">
        <v>90</v>
      </c>
      <c r="L47">
        <v>87</v>
      </c>
      <c r="M47">
        <v>99</v>
      </c>
      <c r="N47">
        <v>84</v>
      </c>
      <c r="O47">
        <v>90</v>
      </c>
      <c r="P47">
        <v>89</v>
      </c>
      <c r="Q47">
        <v>94</v>
      </c>
      <c r="R47">
        <v>88</v>
      </c>
      <c r="S47">
        <v>83</v>
      </c>
      <c r="T47">
        <v>85</v>
      </c>
      <c r="U47">
        <v>90</v>
      </c>
      <c r="V47" s="2">
        <f>(SUM(temps[[#This Row],[Column2]:[Column21]]))/20</f>
        <v>88.3</v>
      </c>
      <c r="X47" s="3">
        <f>temps[[#This Row],[Column2]]-temps[[#This Row],[Column22]]</f>
        <v>-2.2999999999999972</v>
      </c>
      <c r="Y47" s="3">
        <f>temps[[#This Row],[Column3]]-temps[[#This Row],[Column22]]</f>
        <v>-1.2999999999999972</v>
      </c>
      <c r="Z47" s="3">
        <f>temps[[#This Row],[Column4]]-temps[[#This Row],[Column22]]</f>
        <v>-8.2999999999999972</v>
      </c>
      <c r="AA47" s="3">
        <f>temps[[#This Row],[Column5]]-temps[[#This Row],[Column22]]</f>
        <v>9.7000000000000028</v>
      </c>
      <c r="AB47" s="3">
        <f>temps[[#This Row],[Column6]]-temps[[#This Row],[Column22]]</f>
        <v>0.70000000000000284</v>
      </c>
      <c r="AC47" s="3">
        <f>temps[[#This Row],[Column7]]-temps[[#This Row],[Column22]]</f>
        <v>-1.2999999999999972</v>
      </c>
      <c r="AD47" s="3">
        <f>temps[[#This Row],[Column8]]-temps[[#This Row],[Column22]]</f>
        <v>0.70000000000000284</v>
      </c>
      <c r="AE47" s="3">
        <f>temps[[#This Row],[Column9]]-temps[[#This Row],[Column22]]</f>
        <v>0.70000000000000284</v>
      </c>
      <c r="AF47" s="3">
        <f>temps[[#This Row],[Column10]]-temps[[#This Row],[Column22]]</f>
        <v>-6.2999999999999972</v>
      </c>
      <c r="AG47" s="3">
        <f>temps[[#This Row],[Column11]]-temps[[#This Row],[Column22]]</f>
        <v>1.7000000000000028</v>
      </c>
      <c r="AH47" s="3">
        <f>temps[[#This Row],[Column12]]-temps[[#This Row],[Column22]]</f>
        <v>-1.2999999999999972</v>
      </c>
      <c r="AI47" s="3">
        <f>temps[[#This Row],[Column13]]-temps[[#This Row],[Column22]]</f>
        <v>10.700000000000003</v>
      </c>
      <c r="AJ47" s="3">
        <f>temps[[#This Row],[Column14]]-temps[[#This Row],[Column22]]</f>
        <v>-4.2999999999999972</v>
      </c>
      <c r="AK47" s="3">
        <f>temps[[#This Row],[Column15]]-temps[[#This Row],[Column22]]</f>
        <v>1.7000000000000028</v>
      </c>
      <c r="AL47" s="3">
        <f>temps[[#This Row],[Column16]]-temps[[#This Row],[Column22]]</f>
        <v>0.70000000000000284</v>
      </c>
      <c r="AM47" s="3">
        <f>temps[[#This Row],[Column17]]-temps[[#This Row],[Column22]]</f>
        <v>5.7000000000000028</v>
      </c>
      <c r="AN47" s="3">
        <f>temps[[#This Row],[Column18]]-temps[[#This Row],[Column22]]</f>
        <v>-0.29999999999999716</v>
      </c>
      <c r="AO47" s="3">
        <f>temps[[#This Row],[Column19]]-temps[[#This Row],[Column22]]</f>
        <v>-5.2999999999999972</v>
      </c>
      <c r="AP47" s="3">
        <f>temps[[#This Row],[Column20]]-temps[[#This Row],[Column22]]</f>
        <v>-3.2999999999999972</v>
      </c>
      <c r="AQ47" s="3">
        <f>temps[[#This Row],[Column21]]-temps[[#This Row],[Column22]]</f>
        <v>1.7000000000000028</v>
      </c>
      <c r="AR47">
        <f t="shared" si="0"/>
        <v>-1.699999999999946</v>
      </c>
    </row>
    <row r="48" spans="1:44" x14ac:dyDescent="0.55000000000000004">
      <c r="A48" s="1" t="s">
        <v>67</v>
      </c>
      <c r="B48">
        <v>89</v>
      </c>
      <c r="C48">
        <v>88</v>
      </c>
      <c r="D48">
        <v>82</v>
      </c>
      <c r="E48">
        <v>93</v>
      </c>
      <c r="F48">
        <v>94</v>
      </c>
      <c r="G48">
        <v>84</v>
      </c>
      <c r="H48">
        <v>88</v>
      </c>
      <c r="I48">
        <v>90</v>
      </c>
      <c r="J48">
        <v>82</v>
      </c>
      <c r="K48">
        <v>92</v>
      </c>
      <c r="L48">
        <v>86</v>
      </c>
      <c r="M48">
        <v>102</v>
      </c>
      <c r="N48">
        <v>87</v>
      </c>
      <c r="O48">
        <v>90</v>
      </c>
      <c r="P48">
        <v>90</v>
      </c>
      <c r="Q48">
        <v>88</v>
      </c>
      <c r="R48">
        <v>85</v>
      </c>
      <c r="S48">
        <v>73</v>
      </c>
      <c r="T48">
        <v>87</v>
      </c>
      <c r="U48">
        <v>90</v>
      </c>
      <c r="V48" s="2">
        <f>(SUM(temps[[#This Row],[Column2]:[Column21]]))/20</f>
        <v>88</v>
      </c>
      <c r="X48" s="3">
        <f>temps[[#This Row],[Column2]]-temps[[#This Row],[Column22]]</f>
        <v>1</v>
      </c>
      <c r="Y48" s="3">
        <f>temps[[#This Row],[Column3]]-temps[[#This Row],[Column22]]</f>
        <v>0</v>
      </c>
      <c r="Z48" s="3">
        <f>temps[[#This Row],[Column4]]-temps[[#This Row],[Column22]]</f>
        <v>-6</v>
      </c>
      <c r="AA48" s="3">
        <f>temps[[#This Row],[Column5]]-temps[[#This Row],[Column22]]</f>
        <v>5</v>
      </c>
      <c r="AB48" s="3">
        <f>temps[[#This Row],[Column6]]-temps[[#This Row],[Column22]]</f>
        <v>6</v>
      </c>
      <c r="AC48" s="3">
        <f>temps[[#This Row],[Column7]]-temps[[#This Row],[Column22]]</f>
        <v>-4</v>
      </c>
      <c r="AD48" s="3">
        <f>temps[[#This Row],[Column8]]-temps[[#This Row],[Column22]]</f>
        <v>0</v>
      </c>
      <c r="AE48" s="3">
        <f>temps[[#This Row],[Column9]]-temps[[#This Row],[Column22]]</f>
        <v>2</v>
      </c>
      <c r="AF48" s="3">
        <f>temps[[#This Row],[Column10]]-temps[[#This Row],[Column22]]</f>
        <v>-6</v>
      </c>
      <c r="AG48" s="3">
        <f>temps[[#This Row],[Column11]]-temps[[#This Row],[Column22]]</f>
        <v>4</v>
      </c>
      <c r="AH48" s="3">
        <f>temps[[#This Row],[Column12]]-temps[[#This Row],[Column22]]</f>
        <v>-2</v>
      </c>
      <c r="AI48" s="3">
        <f>temps[[#This Row],[Column13]]-temps[[#This Row],[Column22]]</f>
        <v>14</v>
      </c>
      <c r="AJ48" s="3">
        <f>temps[[#This Row],[Column14]]-temps[[#This Row],[Column22]]</f>
        <v>-1</v>
      </c>
      <c r="AK48" s="3">
        <f>temps[[#This Row],[Column15]]-temps[[#This Row],[Column22]]</f>
        <v>2</v>
      </c>
      <c r="AL48" s="3">
        <f>temps[[#This Row],[Column16]]-temps[[#This Row],[Column22]]</f>
        <v>2</v>
      </c>
      <c r="AM48" s="3">
        <f>temps[[#This Row],[Column17]]-temps[[#This Row],[Column22]]</f>
        <v>0</v>
      </c>
      <c r="AN48" s="3">
        <f>temps[[#This Row],[Column18]]-temps[[#This Row],[Column22]]</f>
        <v>-3</v>
      </c>
      <c r="AO48" s="3">
        <f>temps[[#This Row],[Column19]]-temps[[#This Row],[Column22]]</f>
        <v>-15</v>
      </c>
      <c r="AP48" s="3">
        <f>temps[[#This Row],[Column20]]-temps[[#This Row],[Column22]]</f>
        <v>-1</v>
      </c>
      <c r="AQ48" s="3">
        <f>temps[[#This Row],[Column21]]-temps[[#This Row],[Column22]]</f>
        <v>2</v>
      </c>
      <c r="AR48">
        <f t="shared" si="0"/>
        <v>-2</v>
      </c>
    </row>
    <row r="49" spans="1:44" x14ac:dyDescent="0.55000000000000004">
      <c r="A49" s="1" t="s">
        <v>68</v>
      </c>
      <c r="B49">
        <v>90</v>
      </c>
      <c r="C49">
        <v>91</v>
      </c>
      <c r="D49">
        <v>86</v>
      </c>
      <c r="E49">
        <v>93</v>
      </c>
      <c r="F49">
        <v>97</v>
      </c>
      <c r="G49">
        <v>90</v>
      </c>
      <c r="H49">
        <v>90</v>
      </c>
      <c r="I49">
        <v>86</v>
      </c>
      <c r="J49">
        <v>84</v>
      </c>
      <c r="K49">
        <v>89</v>
      </c>
      <c r="L49">
        <v>89</v>
      </c>
      <c r="M49">
        <v>101</v>
      </c>
      <c r="N49">
        <v>86</v>
      </c>
      <c r="O49">
        <v>88</v>
      </c>
      <c r="P49">
        <v>90</v>
      </c>
      <c r="Q49">
        <v>90</v>
      </c>
      <c r="R49">
        <v>91</v>
      </c>
      <c r="S49">
        <v>67</v>
      </c>
      <c r="T49">
        <v>88</v>
      </c>
      <c r="U49">
        <v>90</v>
      </c>
      <c r="V49" s="2">
        <f>(SUM(temps[[#This Row],[Column2]:[Column21]]))/20</f>
        <v>88.8</v>
      </c>
      <c r="X49" s="3">
        <f>temps[[#This Row],[Column2]]-temps[[#This Row],[Column22]]</f>
        <v>1.2000000000000028</v>
      </c>
      <c r="Y49" s="3">
        <f>temps[[#This Row],[Column3]]-temps[[#This Row],[Column22]]</f>
        <v>2.2000000000000028</v>
      </c>
      <c r="Z49" s="3">
        <f>temps[[#This Row],[Column4]]-temps[[#This Row],[Column22]]</f>
        <v>-2.7999999999999972</v>
      </c>
      <c r="AA49" s="3">
        <f>temps[[#This Row],[Column5]]-temps[[#This Row],[Column22]]</f>
        <v>4.2000000000000028</v>
      </c>
      <c r="AB49" s="3">
        <f>temps[[#This Row],[Column6]]-temps[[#This Row],[Column22]]</f>
        <v>8.2000000000000028</v>
      </c>
      <c r="AC49" s="3">
        <f>temps[[#This Row],[Column7]]-temps[[#This Row],[Column22]]</f>
        <v>1.2000000000000028</v>
      </c>
      <c r="AD49" s="3">
        <f>temps[[#This Row],[Column8]]-temps[[#This Row],[Column22]]</f>
        <v>1.2000000000000028</v>
      </c>
      <c r="AE49" s="3">
        <f>temps[[#This Row],[Column9]]-temps[[#This Row],[Column22]]</f>
        <v>-2.7999999999999972</v>
      </c>
      <c r="AF49" s="3">
        <f>temps[[#This Row],[Column10]]-temps[[#This Row],[Column22]]</f>
        <v>-4.7999999999999972</v>
      </c>
      <c r="AG49" s="3">
        <f>temps[[#This Row],[Column11]]-temps[[#This Row],[Column22]]</f>
        <v>0.20000000000000284</v>
      </c>
      <c r="AH49" s="3">
        <f>temps[[#This Row],[Column12]]-temps[[#This Row],[Column22]]</f>
        <v>0.20000000000000284</v>
      </c>
      <c r="AI49" s="3">
        <f>temps[[#This Row],[Column13]]-temps[[#This Row],[Column22]]</f>
        <v>12.200000000000003</v>
      </c>
      <c r="AJ49" s="3">
        <f>temps[[#This Row],[Column14]]-temps[[#This Row],[Column22]]</f>
        <v>-2.7999999999999972</v>
      </c>
      <c r="AK49" s="3">
        <f>temps[[#This Row],[Column15]]-temps[[#This Row],[Column22]]</f>
        <v>-0.79999999999999716</v>
      </c>
      <c r="AL49" s="3">
        <f>temps[[#This Row],[Column16]]-temps[[#This Row],[Column22]]</f>
        <v>1.2000000000000028</v>
      </c>
      <c r="AM49" s="3">
        <f>temps[[#This Row],[Column17]]-temps[[#This Row],[Column22]]</f>
        <v>1.2000000000000028</v>
      </c>
      <c r="AN49" s="3">
        <f>temps[[#This Row],[Column18]]-temps[[#This Row],[Column22]]</f>
        <v>2.2000000000000028</v>
      </c>
      <c r="AO49" s="3">
        <f>temps[[#This Row],[Column19]]-temps[[#This Row],[Column22]]</f>
        <v>-21.799999999999997</v>
      </c>
      <c r="AP49" s="3">
        <f>temps[[#This Row],[Column20]]-temps[[#This Row],[Column22]]</f>
        <v>-0.79999999999999716</v>
      </c>
      <c r="AQ49" s="3">
        <f>temps[[#This Row],[Column21]]-temps[[#This Row],[Column22]]</f>
        <v>1.2000000000000028</v>
      </c>
      <c r="AR49">
        <f t="shared" si="0"/>
        <v>-1.199999999999946</v>
      </c>
    </row>
    <row r="50" spans="1:44" x14ac:dyDescent="0.55000000000000004">
      <c r="A50" s="1" t="s">
        <v>69</v>
      </c>
      <c r="B50">
        <v>91</v>
      </c>
      <c r="C50">
        <v>91</v>
      </c>
      <c r="D50">
        <v>84</v>
      </c>
      <c r="E50">
        <v>96</v>
      </c>
      <c r="F50">
        <v>99</v>
      </c>
      <c r="G50">
        <v>91</v>
      </c>
      <c r="H50">
        <v>91</v>
      </c>
      <c r="I50">
        <v>89</v>
      </c>
      <c r="J50">
        <v>86</v>
      </c>
      <c r="K50">
        <v>90</v>
      </c>
      <c r="L50">
        <v>86</v>
      </c>
      <c r="M50">
        <v>101</v>
      </c>
      <c r="N50">
        <v>85</v>
      </c>
      <c r="O50">
        <v>87</v>
      </c>
      <c r="P50">
        <v>91</v>
      </c>
      <c r="Q50">
        <v>92</v>
      </c>
      <c r="R50">
        <v>87</v>
      </c>
      <c r="S50">
        <v>66</v>
      </c>
      <c r="T50">
        <v>89</v>
      </c>
      <c r="U50">
        <v>89</v>
      </c>
      <c r="V50" s="2">
        <f>(SUM(temps[[#This Row],[Column2]:[Column21]]))/20</f>
        <v>89.05</v>
      </c>
      <c r="X50" s="3">
        <f>temps[[#This Row],[Column2]]-temps[[#This Row],[Column22]]</f>
        <v>1.9500000000000028</v>
      </c>
      <c r="Y50" s="3">
        <f>temps[[#This Row],[Column3]]-temps[[#This Row],[Column22]]</f>
        <v>1.9500000000000028</v>
      </c>
      <c r="Z50" s="3">
        <f>temps[[#This Row],[Column4]]-temps[[#This Row],[Column22]]</f>
        <v>-5.0499999999999972</v>
      </c>
      <c r="AA50" s="3">
        <f>temps[[#This Row],[Column5]]-temps[[#This Row],[Column22]]</f>
        <v>6.9500000000000028</v>
      </c>
      <c r="AB50" s="3">
        <f>temps[[#This Row],[Column6]]-temps[[#This Row],[Column22]]</f>
        <v>9.9500000000000028</v>
      </c>
      <c r="AC50" s="3">
        <f>temps[[#This Row],[Column7]]-temps[[#This Row],[Column22]]</f>
        <v>1.9500000000000028</v>
      </c>
      <c r="AD50" s="3">
        <f>temps[[#This Row],[Column8]]-temps[[#This Row],[Column22]]</f>
        <v>1.9500000000000028</v>
      </c>
      <c r="AE50" s="3">
        <f>temps[[#This Row],[Column9]]-temps[[#This Row],[Column22]]</f>
        <v>-4.9999999999997158E-2</v>
      </c>
      <c r="AF50" s="3">
        <f>temps[[#This Row],[Column10]]-temps[[#This Row],[Column22]]</f>
        <v>-3.0499999999999972</v>
      </c>
      <c r="AG50" s="3">
        <f>temps[[#This Row],[Column11]]-temps[[#This Row],[Column22]]</f>
        <v>0.95000000000000284</v>
      </c>
      <c r="AH50" s="3">
        <f>temps[[#This Row],[Column12]]-temps[[#This Row],[Column22]]</f>
        <v>-3.0499999999999972</v>
      </c>
      <c r="AI50" s="3">
        <f>temps[[#This Row],[Column13]]-temps[[#This Row],[Column22]]</f>
        <v>11.950000000000003</v>
      </c>
      <c r="AJ50" s="3">
        <f>temps[[#This Row],[Column14]]-temps[[#This Row],[Column22]]</f>
        <v>-4.0499999999999972</v>
      </c>
      <c r="AK50" s="3">
        <f>temps[[#This Row],[Column15]]-temps[[#This Row],[Column22]]</f>
        <v>-2.0499999999999972</v>
      </c>
      <c r="AL50" s="3">
        <f>temps[[#This Row],[Column16]]-temps[[#This Row],[Column22]]</f>
        <v>1.9500000000000028</v>
      </c>
      <c r="AM50" s="3">
        <f>temps[[#This Row],[Column17]]-temps[[#This Row],[Column22]]</f>
        <v>2.9500000000000028</v>
      </c>
      <c r="AN50" s="3">
        <f>temps[[#This Row],[Column18]]-temps[[#This Row],[Column22]]</f>
        <v>-2.0499999999999972</v>
      </c>
      <c r="AO50" s="3">
        <f>temps[[#This Row],[Column19]]-temps[[#This Row],[Column22]]</f>
        <v>-23.049999999999997</v>
      </c>
      <c r="AP50" s="3">
        <f>temps[[#This Row],[Column20]]-temps[[#This Row],[Column22]]</f>
        <v>-4.9999999999997158E-2</v>
      </c>
      <c r="AQ50" s="3">
        <f>temps[[#This Row],[Column21]]-temps[[#This Row],[Column22]]</f>
        <v>-4.9999999999997158E-2</v>
      </c>
      <c r="AR50">
        <f t="shared" si="0"/>
        <v>5.0000000000054001E-2</v>
      </c>
    </row>
    <row r="51" spans="1:44" x14ac:dyDescent="0.55000000000000004">
      <c r="A51" s="1" t="s">
        <v>70</v>
      </c>
      <c r="B51">
        <v>91</v>
      </c>
      <c r="C51">
        <v>89</v>
      </c>
      <c r="D51">
        <v>87</v>
      </c>
      <c r="E51">
        <v>98</v>
      </c>
      <c r="F51">
        <v>101</v>
      </c>
      <c r="G51">
        <v>91</v>
      </c>
      <c r="H51">
        <v>93</v>
      </c>
      <c r="I51">
        <v>90</v>
      </c>
      <c r="J51">
        <v>86</v>
      </c>
      <c r="K51">
        <v>90</v>
      </c>
      <c r="L51">
        <v>88</v>
      </c>
      <c r="M51">
        <v>97</v>
      </c>
      <c r="N51">
        <v>86</v>
      </c>
      <c r="O51">
        <v>88</v>
      </c>
      <c r="P51">
        <v>93</v>
      </c>
      <c r="Q51">
        <v>94</v>
      </c>
      <c r="R51">
        <v>87</v>
      </c>
      <c r="S51">
        <v>77</v>
      </c>
      <c r="T51">
        <v>89</v>
      </c>
      <c r="U51">
        <v>88</v>
      </c>
      <c r="V51" s="2">
        <f>(SUM(temps[[#This Row],[Column2]:[Column21]]))/20</f>
        <v>90.15</v>
      </c>
      <c r="X51" s="3">
        <f>temps[[#This Row],[Column2]]-temps[[#This Row],[Column22]]</f>
        <v>0.84999999999999432</v>
      </c>
      <c r="Y51" s="3">
        <f>temps[[#This Row],[Column3]]-temps[[#This Row],[Column22]]</f>
        <v>-1.1500000000000057</v>
      </c>
      <c r="Z51" s="3">
        <f>temps[[#This Row],[Column4]]-temps[[#This Row],[Column22]]</f>
        <v>-3.1500000000000057</v>
      </c>
      <c r="AA51" s="3">
        <f>temps[[#This Row],[Column5]]-temps[[#This Row],[Column22]]</f>
        <v>7.8499999999999943</v>
      </c>
      <c r="AB51" s="3">
        <f>temps[[#This Row],[Column6]]-temps[[#This Row],[Column22]]</f>
        <v>10.849999999999994</v>
      </c>
      <c r="AC51" s="3">
        <f>temps[[#This Row],[Column7]]-temps[[#This Row],[Column22]]</f>
        <v>0.84999999999999432</v>
      </c>
      <c r="AD51" s="3">
        <f>temps[[#This Row],[Column8]]-temps[[#This Row],[Column22]]</f>
        <v>2.8499999999999943</v>
      </c>
      <c r="AE51" s="3">
        <f>temps[[#This Row],[Column9]]-temps[[#This Row],[Column22]]</f>
        <v>-0.15000000000000568</v>
      </c>
      <c r="AF51" s="3">
        <f>temps[[#This Row],[Column10]]-temps[[#This Row],[Column22]]</f>
        <v>-4.1500000000000057</v>
      </c>
      <c r="AG51" s="3">
        <f>temps[[#This Row],[Column11]]-temps[[#This Row],[Column22]]</f>
        <v>-0.15000000000000568</v>
      </c>
      <c r="AH51" s="3">
        <f>temps[[#This Row],[Column12]]-temps[[#This Row],[Column22]]</f>
        <v>-2.1500000000000057</v>
      </c>
      <c r="AI51" s="3">
        <f>temps[[#This Row],[Column13]]-temps[[#This Row],[Column22]]</f>
        <v>6.8499999999999943</v>
      </c>
      <c r="AJ51" s="3">
        <f>temps[[#This Row],[Column14]]-temps[[#This Row],[Column22]]</f>
        <v>-4.1500000000000057</v>
      </c>
      <c r="AK51" s="3">
        <f>temps[[#This Row],[Column15]]-temps[[#This Row],[Column22]]</f>
        <v>-2.1500000000000057</v>
      </c>
      <c r="AL51" s="3">
        <f>temps[[#This Row],[Column16]]-temps[[#This Row],[Column22]]</f>
        <v>2.8499999999999943</v>
      </c>
      <c r="AM51" s="3">
        <f>temps[[#This Row],[Column17]]-temps[[#This Row],[Column22]]</f>
        <v>3.8499999999999943</v>
      </c>
      <c r="AN51" s="3">
        <f>temps[[#This Row],[Column18]]-temps[[#This Row],[Column22]]</f>
        <v>-3.1500000000000057</v>
      </c>
      <c r="AO51" s="3">
        <f>temps[[#This Row],[Column19]]-temps[[#This Row],[Column22]]</f>
        <v>-13.150000000000006</v>
      </c>
      <c r="AP51" s="3">
        <f>temps[[#This Row],[Column20]]-temps[[#This Row],[Column22]]</f>
        <v>-1.1500000000000057</v>
      </c>
      <c r="AQ51" s="3">
        <f>temps[[#This Row],[Column21]]-temps[[#This Row],[Column22]]</f>
        <v>-2.1500000000000057</v>
      </c>
      <c r="AR51">
        <f t="shared" si="0"/>
        <v>2.149999999999892</v>
      </c>
    </row>
    <row r="52" spans="1:44" x14ac:dyDescent="0.55000000000000004">
      <c r="A52" s="1" t="s">
        <v>71</v>
      </c>
      <c r="B52">
        <v>90</v>
      </c>
      <c r="C52">
        <v>89</v>
      </c>
      <c r="D52">
        <v>90</v>
      </c>
      <c r="E52">
        <v>98</v>
      </c>
      <c r="F52">
        <v>101</v>
      </c>
      <c r="G52">
        <v>87</v>
      </c>
      <c r="H52">
        <v>91</v>
      </c>
      <c r="I52">
        <v>90</v>
      </c>
      <c r="J52">
        <v>89</v>
      </c>
      <c r="K52">
        <v>89</v>
      </c>
      <c r="L52">
        <v>88</v>
      </c>
      <c r="M52">
        <v>95</v>
      </c>
      <c r="N52">
        <v>90</v>
      </c>
      <c r="O52">
        <v>90</v>
      </c>
      <c r="P52">
        <v>92</v>
      </c>
      <c r="Q52">
        <v>96</v>
      </c>
      <c r="R52">
        <v>84</v>
      </c>
      <c r="S52">
        <v>82</v>
      </c>
      <c r="T52">
        <v>86</v>
      </c>
      <c r="U52">
        <v>89</v>
      </c>
      <c r="V52" s="2">
        <f>(SUM(temps[[#This Row],[Column2]:[Column21]]))/20</f>
        <v>90.3</v>
      </c>
      <c r="X52" s="3">
        <f>temps[[#This Row],[Column2]]-temps[[#This Row],[Column22]]</f>
        <v>-0.29999999999999716</v>
      </c>
      <c r="Y52" s="3">
        <f>temps[[#This Row],[Column3]]-temps[[#This Row],[Column22]]</f>
        <v>-1.2999999999999972</v>
      </c>
      <c r="Z52" s="3">
        <f>temps[[#This Row],[Column4]]-temps[[#This Row],[Column22]]</f>
        <v>-0.29999999999999716</v>
      </c>
      <c r="AA52" s="3">
        <f>temps[[#This Row],[Column5]]-temps[[#This Row],[Column22]]</f>
        <v>7.7000000000000028</v>
      </c>
      <c r="AB52" s="3">
        <f>temps[[#This Row],[Column6]]-temps[[#This Row],[Column22]]</f>
        <v>10.700000000000003</v>
      </c>
      <c r="AC52" s="3">
        <f>temps[[#This Row],[Column7]]-temps[[#This Row],[Column22]]</f>
        <v>-3.2999999999999972</v>
      </c>
      <c r="AD52" s="3">
        <f>temps[[#This Row],[Column8]]-temps[[#This Row],[Column22]]</f>
        <v>0.70000000000000284</v>
      </c>
      <c r="AE52" s="3">
        <f>temps[[#This Row],[Column9]]-temps[[#This Row],[Column22]]</f>
        <v>-0.29999999999999716</v>
      </c>
      <c r="AF52" s="3">
        <f>temps[[#This Row],[Column10]]-temps[[#This Row],[Column22]]</f>
        <v>-1.2999999999999972</v>
      </c>
      <c r="AG52" s="3">
        <f>temps[[#This Row],[Column11]]-temps[[#This Row],[Column22]]</f>
        <v>-1.2999999999999972</v>
      </c>
      <c r="AH52" s="3">
        <f>temps[[#This Row],[Column12]]-temps[[#This Row],[Column22]]</f>
        <v>-2.2999999999999972</v>
      </c>
      <c r="AI52" s="3">
        <f>temps[[#This Row],[Column13]]-temps[[#This Row],[Column22]]</f>
        <v>4.7000000000000028</v>
      </c>
      <c r="AJ52" s="3">
        <f>temps[[#This Row],[Column14]]-temps[[#This Row],[Column22]]</f>
        <v>-0.29999999999999716</v>
      </c>
      <c r="AK52" s="3">
        <f>temps[[#This Row],[Column15]]-temps[[#This Row],[Column22]]</f>
        <v>-0.29999999999999716</v>
      </c>
      <c r="AL52" s="3">
        <f>temps[[#This Row],[Column16]]-temps[[#This Row],[Column22]]</f>
        <v>1.7000000000000028</v>
      </c>
      <c r="AM52" s="3">
        <f>temps[[#This Row],[Column17]]-temps[[#This Row],[Column22]]</f>
        <v>5.7000000000000028</v>
      </c>
      <c r="AN52" s="3">
        <f>temps[[#This Row],[Column18]]-temps[[#This Row],[Column22]]</f>
        <v>-6.2999999999999972</v>
      </c>
      <c r="AO52" s="3">
        <f>temps[[#This Row],[Column19]]-temps[[#This Row],[Column22]]</f>
        <v>-8.2999999999999972</v>
      </c>
      <c r="AP52" s="3">
        <f>temps[[#This Row],[Column20]]-temps[[#This Row],[Column22]]</f>
        <v>-4.2999999999999972</v>
      </c>
      <c r="AQ52" s="3">
        <f>temps[[#This Row],[Column21]]-temps[[#This Row],[Column22]]</f>
        <v>-1.2999999999999972</v>
      </c>
      <c r="AR52">
        <f t="shared" si="0"/>
        <v>1.300000000000054</v>
      </c>
    </row>
    <row r="53" spans="1:44" x14ac:dyDescent="0.55000000000000004">
      <c r="A53" s="1" t="s">
        <v>72</v>
      </c>
      <c r="B53">
        <v>89</v>
      </c>
      <c r="C53">
        <v>88</v>
      </c>
      <c r="D53">
        <v>79</v>
      </c>
      <c r="E53">
        <v>89</v>
      </c>
      <c r="F53">
        <v>97</v>
      </c>
      <c r="G53">
        <v>86</v>
      </c>
      <c r="H53">
        <v>93</v>
      </c>
      <c r="I53">
        <v>87</v>
      </c>
      <c r="J53">
        <v>88</v>
      </c>
      <c r="K53">
        <v>92</v>
      </c>
      <c r="L53">
        <v>93</v>
      </c>
      <c r="M53">
        <v>96</v>
      </c>
      <c r="N53">
        <v>90</v>
      </c>
      <c r="O53">
        <v>88</v>
      </c>
      <c r="P53">
        <v>93</v>
      </c>
      <c r="Q53">
        <v>93</v>
      </c>
      <c r="R53">
        <v>84</v>
      </c>
      <c r="S53">
        <v>84</v>
      </c>
      <c r="T53">
        <v>89</v>
      </c>
      <c r="U53">
        <v>88</v>
      </c>
      <c r="V53" s="2">
        <f>(SUM(temps[[#This Row],[Column2]:[Column21]]))/20</f>
        <v>89.3</v>
      </c>
      <c r="X53" s="3">
        <f>temps[[#This Row],[Column2]]-temps[[#This Row],[Column22]]</f>
        <v>-0.29999999999999716</v>
      </c>
      <c r="Y53" s="3">
        <f>temps[[#This Row],[Column3]]-temps[[#This Row],[Column22]]</f>
        <v>-1.2999999999999972</v>
      </c>
      <c r="Z53" s="3">
        <f>temps[[#This Row],[Column4]]-temps[[#This Row],[Column22]]</f>
        <v>-10.299999999999997</v>
      </c>
      <c r="AA53" s="3">
        <f>temps[[#This Row],[Column5]]-temps[[#This Row],[Column22]]</f>
        <v>-0.29999999999999716</v>
      </c>
      <c r="AB53" s="3">
        <f>temps[[#This Row],[Column6]]-temps[[#This Row],[Column22]]</f>
        <v>7.7000000000000028</v>
      </c>
      <c r="AC53" s="3">
        <f>temps[[#This Row],[Column7]]-temps[[#This Row],[Column22]]</f>
        <v>-3.2999999999999972</v>
      </c>
      <c r="AD53" s="3">
        <f>temps[[#This Row],[Column8]]-temps[[#This Row],[Column22]]</f>
        <v>3.7000000000000028</v>
      </c>
      <c r="AE53" s="3">
        <f>temps[[#This Row],[Column9]]-temps[[#This Row],[Column22]]</f>
        <v>-2.2999999999999972</v>
      </c>
      <c r="AF53" s="3">
        <f>temps[[#This Row],[Column10]]-temps[[#This Row],[Column22]]</f>
        <v>-1.2999999999999972</v>
      </c>
      <c r="AG53" s="3">
        <f>temps[[#This Row],[Column11]]-temps[[#This Row],[Column22]]</f>
        <v>2.7000000000000028</v>
      </c>
      <c r="AH53" s="3">
        <f>temps[[#This Row],[Column12]]-temps[[#This Row],[Column22]]</f>
        <v>3.7000000000000028</v>
      </c>
      <c r="AI53" s="3">
        <f>temps[[#This Row],[Column13]]-temps[[#This Row],[Column22]]</f>
        <v>6.7000000000000028</v>
      </c>
      <c r="AJ53" s="3">
        <f>temps[[#This Row],[Column14]]-temps[[#This Row],[Column22]]</f>
        <v>0.70000000000000284</v>
      </c>
      <c r="AK53" s="3">
        <f>temps[[#This Row],[Column15]]-temps[[#This Row],[Column22]]</f>
        <v>-1.2999999999999972</v>
      </c>
      <c r="AL53" s="3">
        <f>temps[[#This Row],[Column16]]-temps[[#This Row],[Column22]]</f>
        <v>3.7000000000000028</v>
      </c>
      <c r="AM53" s="3">
        <f>temps[[#This Row],[Column17]]-temps[[#This Row],[Column22]]</f>
        <v>3.7000000000000028</v>
      </c>
      <c r="AN53" s="3">
        <f>temps[[#This Row],[Column18]]-temps[[#This Row],[Column22]]</f>
        <v>-5.2999999999999972</v>
      </c>
      <c r="AO53" s="3">
        <f>temps[[#This Row],[Column19]]-temps[[#This Row],[Column22]]</f>
        <v>-5.2999999999999972</v>
      </c>
      <c r="AP53" s="3">
        <f>temps[[#This Row],[Column20]]-temps[[#This Row],[Column22]]</f>
        <v>-0.29999999999999716</v>
      </c>
      <c r="AQ53" s="3">
        <f>temps[[#This Row],[Column21]]-temps[[#This Row],[Column22]]</f>
        <v>-1.2999999999999972</v>
      </c>
      <c r="AR53">
        <f t="shared" si="0"/>
        <v>1.300000000000054</v>
      </c>
    </row>
    <row r="54" spans="1:44" x14ac:dyDescent="0.55000000000000004">
      <c r="A54" s="1" t="s">
        <v>73</v>
      </c>
      <c r="B54">
        <v>90</v>
      </c>
      <c r="C54">
        <v>82</v>
      </c>
      <c r="D54">
        <v>84</v>
      </c>
      <c r="E54">
        <v>91</v>
      </c>
      <c r="F54">
        <v>87</v>
      </c>
      <c r="G54">
        <v>88</v>
      </c>
      <c r="H54">
        <v>93</v>
      </c>
      <c r="I54">
        <v>88</v>
      </c>
      <c r="J54">
        <v>82</v>
      </c>
      <c r="K54">
        <v>94</v>
      </c>
      <c r="L54">
        <v>91</v>
      </c>
      <c r="M54">
        <v>99</v>
      </c>
      <c r="N54">
        <v>85</v>
      </c>
      <c r="O54">
        <v>88</v>
      </c>
      <c r="P54">
        <v>93</v>
      </c>
      <c r="Q54">
        <v>94</v>
      </c>
      <c r="R54">
        <v>88</v>
      </c>
      <c r="S54">
        <v>84</v>
      </c>
      <c r="T54">
        <v>92</v>
      </c>
      <c r="U54">
        <v>89</v>
      </c>
      <c r="V54" s="2">
        <f>(SUM(temps[[#This Row],[Column2]:[Column21]]))/20</f>
        <v>89.1</v>
      </c>
      <c r="X54" s="3">
        <f>temps[[#This Row],[Column2]]-temps[[#This Row],[Column22]]</f>
        <v>0.90000000000000568</v>
      </c>
      <c r="Y54" s="3">
        <f>temps[[#This Row],[Column3]]-temps[[#This Row],[Column22]]</f>
        <v>-7.0999999999999943</v>
      </c>
      <c r="Z54" s="3">
        <f>temps[[#This Row],[Column4]]-temps[[#This Row],[Column22]]</f>
        <v>-5.0999999999999943</v>
      </c>
      <c r="AA54" s="3">
        <f>temps[[#This Row],[Column5]]-temps[[#This Row],[Column22]]</f>
        <v>1.9000000000000057</v>
      </c>
      <c r="AB54" s="3">
        <f>temps[[#This Row],[Column6]]-temps[[#This Row],[Column22]]</f>
        <v>-2.0999999999999943</v>
      </c>
      <c r="AC54" s="3">
        <f>temps[[#This Row],[Column7]]-temps[[#This Row],[Column22]]</f>
        <v>-1.0999999999999943</v>
      </c>
      <c r="AD54" s="3">
        <f>temps[[#This Row],[Column8]]-temps[[#This Row],[Column22]]</f>
        <v>3.9000000000000057</v>
      </c>
      <c r="AE54" s="3">
        <f>temps[[#This Row],[Column9]]-temps[[#This Row],[Column22]]</f>
        <v>-1.0999999999999943</v>
      </c>
      <c r="AF54" s="3">
        <f>temps[[#This Row],[Column10]]-temps[[#This Row],[Column22]]</f>
        <v>-7.0999999999999943</v>
      </c>
      <c r="AG54" s="3">
        <f>temps[[#This Row],[Column11]]-temps[[#This Row],[Column22]]</f>
        <v>4.9000000000000057</v>
      </c>
      <c r="AH54" s="3">
        <f>temps[[#This Row],[Column12]]-temps[[#This Row],[Column22]]</f>
        <v>1.9000000000000057</v>
      </c>
      <c r="AI54" s="3">
        <f>temps[[#This Row],[Column13]]-temps[[#This Row],[Column22]]</f>
        <v>9.9000000000000057</v>
      </c>
      <c r="AJ54" s="3">
        <f>temps[[#This Row],[Column14]]-temps[[#This Row],[Column22]]</f>
        <v>-4.0999999999999943</v>
      </c>
      <c r="AK54" s="3">
        <f>temps[[#This Row],[Column15]]-temps[[#This Row],[Column22]]</f>
        <v>-1.0999999999999943</v>
      </c>
      <c r="AL54" s="3">
        <f>temps[[#This Row],[Column16]]-temps[[#This Row],[Column22]]</f>
        <v>3.9000000000000057</v>
      </c>
      <c r="AM54" s="3">
        <f>temps[[#This Row],[Column17]]-temps[[#This Row],[Column22]]</f>
        <v>4.9000000000000057</v>
      </c>
      <c r="AN54" s="3">
        <f>temps[[#This Row],[Column18]]-temps[[#This Row],[Column22]]</f>
        <v>-1.0999999999999943</v>
      </c>
      <c r="AO54" s="3">
        <f>temps[[#This Row],[Column19]]-temps[[#This Row],[Column22]]</f>
        <v>-5.0999999999999943</v>
      </c>
      <c r="AP54" s="3">
        <f>temps[[#This Row],[Column20]]-temps[[#This Row],[Column22]]</f>
        <v>2.9000000000000057</v>
      </c>
      <c r="AQ54" s="3">
        <f>temps[[#This Row],[Column21]]-temps[[#This Row],[Column22]]</f>
        <v>-9.9999999999994316E-2</v>
      </c>
      <c r="AR54">
        <f t="shared" si="0"/>
        <v>0.100000000000108</v>
      </c>
    </row>
    <row r="55" spans="1:44" x14ac:dyDescent="0.55000000000000004">
      <c r="A55" s="1" t="s">
        <v>74</v>
      </c>
      <c r="B55">
        <v>91</v>
      </c>
      <c r="C55">
        <v>79</v>
      </c>
      <c r="D55">
        <v>87</v>
      </c>
      <c r="E55">
        <v>91</v>
      </c>
      <c r="F55">
        <v>86</v>
      </c>
      <c r="G55">
        <v>90</v>
      </c>
      <c r="H55">
        <v>91</v>
      </c>
      <c r="I55">
        <v>88</v>
      </c>
      <c r="J55">
        <v>84</v>
      </c>
      <c r="K55">
        <v>93</v>
      </c>
      <c r="L55">
        <v>88</v>
      </c>
      <c r="M55">
        <v>104</v>
      </c>
      <c r="N55">
        <v>82</v>
      </c>
      <c r="O55">
        <v>85</v>
      </c>
      <c r="P55">
        <v>94</v>
      </c>
      <c r="Q55">
        <v>98</v>
      </c>
      <c r="R55">
        <v>84</v>
      </c>
      <c r="S55">
        <v>88</v>
      </c>
      <c r="T55">
        <v>93</v>
      </c>
      <c r="U55">
        <v>92</v>
      </c>
      <c r="V55" s="2">
        <f>(SUM(temps[[#This Row],[Column2]:[Column21]]))/20</f>
        <v>89.4</v>
      </c>
      <c r="X55" s="3">
        <f>temps[[#This Row],[Column2]]-temps[[#This Row],[Column22]]</f>
        <v>1.5999999999999943</v>
      </c>
      <c r="Y55" s="3">
        <f>temps[[#This Row],[Column3]]-temps[[#This Row],[Column22]]</f>
        <v>-10.400000000000006</v>
      </c>
      <c r="Z55" s="3">
        <f>temps[[#This Row],[Column4]]-temps[[#This Row],[Column22]]</f>
        <v>-2.4000000000000057</v>
      </c>
      <c r="AA55" s="3">
        <f>temps[[#This Row],[Column5]]-temps[[#This Row],[Column22]]</f>
        <v>1.5999999999999943</v>
      </c>
      <c r="AB55" s="3">
        <f>temps[[#This Row],[Column6]]-temps[[#This Row],[Column22]]</f>
        <v>-3.4000000000000057</v>
      </c>
      <c r="AC55" s="3">
        <f>temps[[#This Row],[Column7]]-temps[[#This Row],[Column22]]</f>
        <v>0.59999999999999432</v>
      </c>
      <c r="AD55" s="3">
        <f>temps[[#This Row],[Column8]]-temps[[#This Row],[Column22]]</f>
        <v>1.5999999999999943</v>
      </c>
      <c r="AE55" s="3">
        <f>temps[[#This Row],[Column9]]-temps[[#This Row],[Column22]]</f>
        <v>-1.4000000000000057</v>
      </c>
      <c r="AF55" s="3">
        <f>temps[[#This Row],[Column10]]-temps[[#This Row],[Column22]]</f>
        <v>-5.4000000000000057</v>
      </c>
      <c r="AG55" s="3">
        <f>temps[[#This Row],[Column11]]-temps[[#This Row],[Column22]]</f>
        <v>3.5999999999999943</v>
      </c>
      <c r="AH55" s="3">
        <f>temps[[#This Row],[Column12]]-temps[[#This Row],[Column22]]</f>
        <v>-1.4000000000000057</v>
      </c>
      <c r="AI55" s="3">
        <f>temps[[#This Row],[Column13]]-temps[[#This Row],[Column22]]</f>
        <v>14.599999999999994</v>
      </c>
      <c r="AJ55" s="3">
        <f>temps[[#This Row],[Column14]]-temps[[#This Row],[Column22]]</f>
        <v>-7.4000000000000057</v>
      </c>
      <c r="AK55" s="3">
        <f>temps[[#This Row],[Column15]]-temps[[#This Row],[Column22]]</f>
        <v>-4.4000000000000057</v>
      </c>
      <c r="AL55" s="3">
        <f>temps[[#This Row],[Column16]]-temps[[#This Row],[Column22]]</f>
        <v>4.5999999999999943</v>
      </c>
      <c r="AM55" s="3">
        <f>temps[[#This Row],[Column17]]-temps[[#This Row],[Column22]]</f>
        <v>8.5999999999999943</v>
      </c>
      <c r="AN55" s="3">
        <f>temps[[#This Row],[Column18]]-temps[[#This Row],[Column22]]</f>
        <v>-5.4000000000000057</v>
      </c>
      <c r="AO55" s="3">
        <f>temps[[#This Row],[Column19]]-temps[[#This Row],[Column22]]</f>
        <v>-1.4000000000000057</v>
      </c>
      <c r="AP55" s="3">
        <f>temps[[#This Row],[Column20]]-temps[[#This Row],[Column22]]</f>
        <v>3.5999999999999943</v>
      </c>
      <c r="AQ55" s="3">
        <f>temps[[#This Row],[Column21]]-temps[[#This Row],[Column22]]</f>
        <v>2.5999999999999943</v>
      </c>
      <c r="AR55">
        <f t="shared" si="0"/>
        <v>-2.600000000000108</v>
      </c>
    </row>
    <row r="56" spans="1:44" x14ac:dyDescent="0.55000000000000004">
      <c r="A56" s="1" t="s">
        <v>75</v>
      </c>
      <c r="B56">
        <v>91</v>
      </c>
      <c r="C56">
        <v>81</v>
      </c>
      <c r="D56">
        <v>87</v>
      </c>
      <c r="E56">
        <v>90</v>
      </c>
      <c r="F56">
        <v>88</v>
      </c>
      <c r="G56">
        <v>88</v>
      </c>
      <c r="H56">
        <v>95</v>
      </c>
      <c r="I56">
        <v>90</v>
      </c>
      <c r="J56">
        <v>84</v>
      </c>
      <c r="K56">
        <v>87</v>
      </c>
      <c r="L56">
        <v>87</v>
      </c>
      <c r="M56">
        <v>98</v>
      </c>
      <c r="N56">
        <v>78</v>
      </c>
      <c r="O56">
        <v>81</v>
      </c>
      <c r="P56">
        <v>93</v>
      </c>
      <c r="Q56">
        <v>92</v>
      </c>
      <c r="R56">
        <v>88</v>
      </c>
      <c r="S56">
        <v>90</v>
      </c>
      <c r="T56">
        <v>93</v>
      </c>
      <c r="U56">
        <v>87</v>
      </c>
      <c r="V56" s="2">
        <f>(SUM(temps[[#This Row],[Column2]:[Column21]]))/20</f>
        <v>88.4</v>
      </c>
      <c r="X56" s="3">
        <f>temps[[#This Row],[Column2]]-temps[[#This Row],[Column22]]</f>
        <v>2.5999999999999943</v>
      </c>
      <c r="Y56" s="3">
        <f>temps[[#This Row],[Column3]]-temps[[#This Row],[Column22]]</f>
        <v>-7.4000000000000057</v>
      </c>
      <c r="Z56" s="3">
        <f>temps[[#This Row],[Column4]]-temps[[#This Row],[Column22]]</f>
        <v>-1.4000000000000057</v>
      </c>
      <c r="AA56" s="3">
        <f>temps[[#This Row],[Column5]]-temps[[#This Row],[Column22]]</f>
        <v>1.5999999999999943</v>
      </c>
      <c r="AB56" s="3">
        <f>temps[[#This Row],[Column6]]-temps[[#This Row],[Column22]]</f>
        <v>-0.40000000000000568</v>
      </c>
      <c r="AC56" s="3">
        <f>temps[[#This Row],[Column7]]-temps[[#This Row],[Column22]]</f>
        <v>-0.40000000000000568</v>
      </c>
      <c r="AD56" s="3">
        <f>temps[[#This Row],[Column8]]-temps[[#This Row],[Column22]]</f>
        <v>6.5999999999999943</v>
      </c>
      <c r="AE56" s="3">
        <f>temps[[#This Row],[Column9]]-temps[[#This Row],[Column22]]</f>
        <v>1.5999999999999943</v>
      </c>
      <c r="AF56" s="3">
        <f>temps[[#This Row],[Column10]]-temps[[#This Row],[Column22]]</f>
        <v>-4.4000000000000057</v>
      </c>
      <c r="AG56" s="3">
        <f>temps[[#This Row],[Column11]]-temps[[#This Row],[Column22]]</f>
        <v>-1.4000000000000057</v>
      </c>
      <c r="AH56" s="3">
        <f>temps[[#This Row],[Column12]]-temps[[#This Row],[Column22]]</f>
        <v>-1.4000000000000057</v>
      </c>
      <c r="AI56" s="3">
        <f>temps[[#This Row],[Column13]]-temps[[#This Row],[Column22]]</f>
        <v>9.5999999999999943</v>
      </c>
      <c r="AJ56" s="3">
        <f>temps[[#This Row],[Column14]]-temps[[#This Row],[Column22]]</f>
        <v>-10.400000000000006</v>
      </c>
      <c r="AK56" s="3">
        <f>temps[[#This Row],[Column15]]-temps[[#This Row],[Column22]]</f>
        <v>-7.4000000000000057</v>
      </c>
      <c r="AL56" s="3">
        <f>temps[[#This Row],[Column16]]-temps[[#This Row],[Column22]]</f>
        <v>4.5999999999999943</v>
      </c>
      <c r="AM56" s="3">
        <f>temps[[#This Row],[Column17]]-temps[[#This Row],[Column22]]</f>
        <v>3.5999999999999943</v>
      </c>
      <c r="AN56" s="3">
        <f>temps[[#This Row],[Column18]]-temps[[#This Row],[Column22]]</f>
        <v>-0.40000000000000568</v>
      </c>
      <c r="AO56" s="3">
        <f>temps[[#This Row],[Column19]]-temps[[#This Row],[Column22]]</f>
        <v>1.5999999999999943</v>
      </c>
      <c r="AP56" s="3">
        <f>temps[[#This Row],[Column20]]-temps[[#This Row],[Column22]]</f>
        <v>4.5999999999999943</v>
      </c>
      <c r="AQ56" s="3">
        <f>temps[[#This Row],[Column21]]-temps[[#This Row],[Column22]]</f>
        <v>-1.4000000000000057</v>
      </c>
      <c r="AR56">
        <f t="shared" si="0"/>
        <v>1.399999999999892</v>
      </c>
    </row>
    <row r="57" spans="1:44" x14ac:dyDescent="0.55000000000000004">
      <c r="A57" s="1" t="s">
        <v>76</v>
      </c>
      <c r="B57">
        <v>91</v>
      </c>
      <c r="C57">
        <v>82</v>
      </c>
      <c r="D57">
        <v>88</v>
      </c>
      <c r="E57">
        <v>80</v>
      </c>
      <c r="F57">
        <v>92</v>
      </c>
      <c r="G57">
        <v>93</v>
      </c>
      <c r="H57">
        <v>93</v>
      </c>
      <c r="I57">
        <v>89</v>
      </c>
      <c r="J57">
        <v>87</v>
      </c>
      <c r="K57">
        <v>85</v>
      </c>
      <c r="L57">
        <v>83</v>
      </c>
      <c r="M57">
        <v>95</v>
      </c>
      <c r="N57">
        <v>83</v>
      </c>
      <c r="O57">
        <v>86</v>
      </c>
      <c r="P57">
        <v>90</v>
      </c>
      <c r="Q57">
        <v>93</v>
      </c>
      <c r="R57">
        <v>86</v>
      </c>
      <c r="S57">
        <v>84</v>
      </c>
      <c r="T57">
        <v>88</v>
      </c>
      <c r="U57">
        <v>89</v>
      </c>
      <c r="V57" s="2">
        <f>(SUM(temps[[#This Row],[Column2]:[Column21]]))/20</f>
        <v>87.85</v>
      </c>
      <c r="X57" s="3">
        <f>temps[[#This Row],[Column2]]-temps[[#This Row],[Column22]]</f>
        <v>3.1500000000000057</v>
      </c>
      <c r="Y57" s="3">
        <f>temps[[#This Row],[Column3]]-temps[[#This Row],[Column22]]</f>
        <v>-5.8499999999999943</v>
      </c>
      <c r="Z57" s="3">
        <f>temps[[#This Row],[Column4]]-temps[[#This Row],[Column22]]</f>
        <v>0.15000000000000568</v>
      </c>
      <c r="AA57" s="3">
        <f>temps[[#This Row],[Column5]]-temps[[#This Row],[Column22]]</f>
        <v>-7.8499999999999943</v>
      </c>
      <c r="AB57" s="3">
        <f>temps[[#This Row],[Column6]]-temps[[#This Row],[Column22]]</f>
        <v>4.1500000000000057</v>
      </c>
      <c r="AC57" s="3">
        <f>temps[[#This Row],[Column7]]-temps[[#This Row],[Column22]]</f>
        <v>5.1500000000000057</v>
      </c>
      <c r="AD57" s="3">
        <f>temps[[#This Row],[Column8]]-temps[[#This Row],[Column22]]</f>
        <v>5.1500000000000057</v>
      </c>
      <c r="AE57" s="3">
        <f>temps[[#This Row],[Column9]]-temps[[#This Row],[Column22]]</f>
        <v>1.1500000000000057</v>
      </c>
      <c r="AF57" s="3">
        <f>temps[[#This Row],[Column10]]-temps[[#This Row],[Column22]]</f>
        <v>-0.84999999999999432</v>
      </c>
      <c r="AG57" s="3">
        <f>temps[[#This Row],[Column11]]-temps[[#This Row],[Column22]]</f>
        <v>-2.8499999999999943</v>
      </c>
      <c r="AH57" s="3">
        <f>temps[[#This Row],[Column12]]-temps[[#This Row],[Column22]]</f>
        <v>-4.8499999999999943</v>
      </c>
      <c r="AI57" s="3">
        <f>temps[[#This Row],[Column13]]-temps[[#This Row],[Column22]]</f>
        <v>7.1500000000000057</v>
      </c>
      <c r="AJ57" s="3">
        <f>temps[[#This Row],[Column14]]-temps[[#This Row],[Column22]]</f>
        <v>-4.8499999999999943</v>
      </c>
      <c r="AK57" s="3">
        <f>temps[[#This Row],[Column15]]-temps[[#This Row],[Column22]]</f>
        <v>-1.8499999999999943</v>
      </c>
      <c r="AL57" s="3">
        <f>temps[[#This Row],[Column16]]-temps[[#This Row],[Column22]]</f>
        <v>2.1500000000000057</v>
      </c>
      <c r="AM57" s="3">
        <f>temps[[#This Row],[Column17]]-temps[[#This Row],[Column22]]</f>
        <v>5.1500000000000057</v>
      </c>
      <c r="AN57" s="3">
        <f>temps[[#This Row],[Column18]]-temps[[#This Row],[Column22]]</f>
        <v>-1.8499999999999943</v>
      </c>
      <c r="AO57" s="3">
        <f>temps[[#This Row],[Column19]]-temps[[#This Row],[Column22]]</f>
        <v>-3.8499999999999943</v>
      </c>
      <c r="AP57" s="3">
        <f>temps[[#This Row],[Column20]]-temps[[#This Row],[Column22]]</f>
        <v>0.15000000000000568</v>
      </c>
      <c r="AQ57" s="3">
        <f>temps[[#This Row],[Column21]]-temps[[#This Row],[Column22]]</f>
        <v>1.1500000000000057</v>
      </c>
      <c r="AR57">
        <f t="shared" si="0"/>
        <v>-1.149999999999892</v>
      </c>
    </row>
    <row r="58" spans="1:44" x14ac:dyDescent="0.55000000000000004">
      <c r="A58" s="1" t="s">
        <v>77</v>
      </c>
      <c r="B58">
        <v>84</v>
      </c>
      <c r="C58">
        <v>84</v>
      </c>
      <c r="D58">
        <v>90</v>
      </c>
      <c r="E58">
        <v>82</v>
      </c>
      <c r="F58">
        <v>92</v>
      </c>
      <c r="G58">
        <v>90</v>
      </c>
      <c r="H58">
        <v>91</v>
      </c>
      <c r="I58">
        <v>88</v>
      </c>
      <c r="J58">
        <v>82</v>
      </c>
      <c r="K58">
        <v>84</v>
      </c>
      <c r="L58">
        <v>85</v>
      </c>
      <c r="M58">
        <v>94</v>
      </c>
      <c r="N58">
        <v>78</v>
      </c>
      <c r="O58">
        <v>87</v>
      </c>
      <c r="P58">
        <v>89</v>
      </c>
      <c r="Q58">
        <v>95</v>
      </c>
      <c r="R58">
        <v>85</v>
      </c>
      <c r="S58">
        <v>82</v>
      </c>
      <c r="T58">
        <v>84</v>
      </c>
      <c r="U58">
        <v>84</v>
      </c>
      <c r="V58" s="2">
        <f>(SUM(temps[[#This Row],[Column2]:[Column21]]))/20</f>
        <v>86.5</v>
      </c>
      <c r="X58" s="3">
        <f>temps[[#This Row],[Column2]]-temps[[#This Row],[Column22]]</f>
        <v>-2.5</v>
      </c>
      <c r="Y58" s="3">
        <f>temps[[#This Row],[Column3]]-temps[[#This Row],[Column22]]</f>
        <v>-2.5</v>
      </c>
      <c r="Z58" s="3">
        <f>temps[[#This Row],[Column4]]-temps[[#This Row],[Column22]]</f>
        <v>3.5</v>
      </c>
      <c r="AA58" s="3">
        <f>temps[[#This Row],[Column5]]-temps[[#This Row],[Column22]]</f>
        <v>-4.5</v>
      </c>
      <c r="AB58" s="3">
        <f>temps[[#This Row],[Column6]]-temps[[#This Row],[Column22]]</f>
        <v>5.5</v>
      </c>
      <c r="AC58" s="3">
        <f>temps[[#This Row],[Column7]]-temps[[#This Row],[Column22]]</f>
        <v>3.5</v>
      </c>
      <c r="AD58" s="3">
        <f>temps[[#This Row],[Column8]]-temps[[#This Row],[Column22]]</f>
        <v>4.5</v>
      </c>
      <c r="AE58" s="3">
        <f>temps[[#This Row],[Column9]]-temps[[#This Row],[Column22]]</f>
        <v>1.5</v>
      </c>
      <c r="AF58" s="3">
        <f>temps[[#This Row],[Column10]]-temps[[#This Row],[Column22]]</f>
        <v>-4.5</v>
      </c>
      <c r="AG58" s="3">
        <f>temps[[#This Row],[Column11]]-temps[[#This Row],[Column22]]</f>
        <v>-2.5</v>
      </c>
      <c r="AH58" s="3">
        <f>temps[[#This Row],[Column12]]-temps[[#This Row],[Column22]]</f>
        <v>-1.5</v>
      </c>
      <c r="AI58" s="3">
        <f>temps[[#This Row],[Column13]]-temps[[#This Row],[Column22]]</f>
        <v>7.5</v>
      </c>
      <c r="AJ58" s="3">
        <f>temps[[#This Row],[Column14]]-temps[[#This Row],[Column22]]</f>
        <v>-8.5</v>
      </c>
      <c r="AK58" s="3">
        <f>temps[[#This Row],[Column15]]-temps[[#This Row],[Column22]]</f>
        <v>0.5</v>
      </c>
      <c r="AL58" s="3">
        <f>temps[[#This Row],[Column16]]-temps[[#This Row],[Column22]]</f>
        <v>2.5</v>
      </c>
      <c r="AM58" s="3">
        <f>temps[[#This Row],[Column17]]-temps[[#This Row],[Column22]]</f>
        <v>8.5</v>
      </c>
      <c r="AN58" s="3">
        <f>temps[[#This Row],[Column18]]-temps[[#This Row],[Column22]]</f>
        <v>-1.5</v>
      </c>
      <c r="AO58" s="3">
        <f>temps[[#This Row],[Column19]]-temps[[#This Row],[Column22]]</f>
        <v>-4.5</v>
      </c>
      <c r="AP58" s="3">
        <f>temps[[#This Row],[Column20]]-temps[[#This Row],[Column22]]</f>
        <v>-2.5</v>
      </c>
      <c r="AQ58" s="3">
        <f>temps[[#This Row],[Column21]]-temps[[#This Row],[Column22]]</f>
        <v>-2.5</v>
      </c>
      <c r="AR58">
        <f t="shared" si="0"/>
        <v>2.5</v>
      </c>
    </row>
    <row r="59" spans="1:44" x14ac:dyDescent="0.55000000000000004">
      <c r="A59" s="1" t="s">
        <v>78</v>
      </c>
      <c r="B59">
        <v>88</v>
      </c>
      <c r="C59">
        <v>87</v>
      </c>
      <c r="D59">
        <v>91</v>
      </c>
      <c r="E59">
        <v>89</v>
      </c>
      <c r="F59">
        <v>90</v>
      </c>
      <c r="G59">
        <v>91</v>
      </c>
      <c r="H59">
        <v>88</v>
      </c>
      <c r="I59">
        <v>89</v>
      </c>
      <c r="J59">
        <v>86</v>
      </c>
      <c r="K59">
        <v>84</v>
      </c>
      <c r="L59">
        <v>88</v>
      </c>
      <c r="M59">
        <v>92</v>
      </c>
      <c r="N59">
        <v>83</v>
      </c>
      <c r="O59">
        <v>90</v>
      </c>
      <c r="P59">
        <v>90</v>
      </c>
      <c r="Q59">
        <v>99</v>
      </c>
      <c r="R59">
        <v>90</v>
      </c>
      <c r="S59">
        <v>82</v>
      </c>
      <c r="T59">
        <v>86</v>
      </c>
      <c r="U59">
        <v>86</v>
      </c>
      <c r="V59" s="2">
        <f>(SUM(temps[[#This Row],[Column2]:[Column21]]))/20</f>
        <v>88.45</v>
      </c>
      <c r="X59" s="3">
        <f>temps[[#This Row],[Column2]]-temps[[#This Row],[Column22]]</f>
        <v>-0.45000000000000284</v>
      </c>
      <c r="Y59" s="3">
        <f>temps[[#This Row],[Column3]]-temps[[#This Row],[Column22]]</f>
        <v>-1.4500000000000028</v>
      </c>
      <c r="Z59" s="3">
        <f>temps[[#This Row],[Column4]]-temps[[#This Row],[Column22]]</f>
        <v>2.5499999999999972</v>
      </c>
      <c r="AA59" s="3">
        <f>temps[[#This Row],[Column5]]-temps[[#This Row],[Column22]]</f>
        <v>0.54999999999999716</v>
      </c>
      <c r="AB59" s="3">
        <f>temps[[#This Row],[Column6]]-temps[[#This Row],[Column22]]</f>
        <v>1.5499999999999972</v>
      </c>
      <c r="AC59" s="3">
        <f>temps[[#This Row],[Column7]]-temps[[#This Row],[Column22]]</f>
        <v>2.5499999999999972</v>
      </c>
      <c r="AD59" s="3">
        <f>temps[[#This Row],[Column8]]-temps[[#This Row],[Column22]]</f>
        <v>-0.45000000000000284</v>
      </c>
      <c r="AE59" s="3">
        <f>temps[[#This Row],[Column9]]-temps[[#This Row],[Column22]]</f>
        <v>0.54999999999999716</v>
      </c>
      <c r="AF59" s="3">
        <f>temps[[#This Row],[Column10]]-temps[[#This Row],[Column22]]</f>
        <v>-2.4500000000000028</v>
      </c>
      <c r="AG59" s="3">
        <f>temps[[#This Row],[Column11]]-temps[[#This Row],[Column22]]</f>
        <v>-4.4500000000000028</v>
      </c>
      <c r="AH59" s="3">
        <f>temps[[#This Row],[Column12]]-temps[[#This Row],[Column22]]</f>
        <v>-0.45000000000000284</v>
      </c>
      <c r="AI59" s="3">
        <f>temps[[#This Row],[Column13]]-temps[[#This Row],[Column22]]</f>
        <v>3.5499999999999972</v>
      </c>
      <c r="AJ59" s="3">
        <f>temps[[#This Row],[Column14]]-temps[[#This Row],[Column22]]</f>
        <v>-5.4500000000000028</v>
      </c>
      <c r="AK59" s="3">
        <f>temps[[#This Row],[Column15]]-temps[[#This Row],[Column22]]</f>
        <v>1.5499999999999972</v>
      </c>
      <c r="AL59" s="3">
        <f>temps[[#This Row],[Column16]]-temps[[#This Row],[Column22]]</f>
        <v>1.5499999999999972</v>
      </c>
      <c r="AM59" s="3">
        <f>temps[[#This Row],[Column17]]-temps[[#This Row],[Column22]]</f>
        <v>10.549999999999997</v>
      </c>
      <c r="AN59" s="3">
        <f>temps[[#This Row],[Column18]]-temps[[#This Row],[Column22]]</f>
        <v>1.5499999999999972</v>
      </c>
      <c r="AO59" s="3">
        <f>temps[[#This Row],[Column19]]-temps[[#This Row],[Column22]]</f>
        <v>-6.4500000000000028</v>
      </c>
      <c r="AP59" s="3">
        <f>temps[[#This Row],[Column20]]-temps[[#This Row],[Column22]]</f>
        <v>-2.4500000000000028</v>
      </c>
      <c r="AQ59" s="3">
        <f>temps[[#This Row],[Column21]]-temps[[#This Row],[Column22]]</f>
        <v>-2.4500000000000028</v>
      </c>
      <c r="AR59">
        <f t="shared" si="0"/>
        <v>2.449999999999946</v>
      </c>
    </row>
    <row r="60" spans="1:44" x14ac:dyDescent="0.55000000000000004">
      <c r="A60" s="1" t="s">
        <v>79</v>
      </c>
      <c r="B60">
        <v>84</v>
      </c>
      <c r="C60">
        <v>90</v>
      </c>
      <c r="D60">
        <v>89</v>
      </c>
      <c r="E60">
        <v>88</v>
      </c>
      <c r="F60">
        <v>90</v>
      </c>
      <c r="G60">
        <v>91</v>
      </c>
      <c r="H60">
        <v>84</v>
      </c>
      <c r="I60">
        <v>90</v>
      </c>
      <c r="J60">
        <v>88</v>
      </c>
      <c r="K60">
        <v>86</v>
      </c>
      <c r="L60">
        <v>88</v>
      </c>
      <c r="M60">
        <v>88</v>
      </c>
      <c r="N60">
        <v>80</v>
      </c>
      <c r="O60">
        <v>83</v>
      </c>
      <c r="P60">
        <v>89</v>
      </c>
      <c r="Q60">
        <v>95</v>
      </c>
      <c r="R60">
        <v>90</v>
      </c>
      <c r="S60">
        <v>86</v>
      </c>
      <c r="T60">
        <v>88</v>
      </c>
      <c r="U60">
        <v>85</v>
      </c>
      <c r="V60" s="2">
        <f>(SUM(temps[[#This Row],[Column2]:[Column21]]))/20</f>
        <v>87.6</v>
      </c>
      <c r="X60" s="3">
        <f>temps[[#This Row],[Column2]]-temps[[#This Row],[Column22]]</f>
        <v>-3.5999999999999943</v>
      </c>
      <c r="Y60" s="3">
        <f>temps[[#This Row],[Column3]]-temps[[#This Row],[Column22]]</f>
        <v>2.4000000000000057</v>
      </c>
      <c r="Z60" s="3">
        <f>temps[[#This Row],[Column4]]-temps[[#This Row],[Column22]]</f>
        <v>1.4000000000000057</v>
      </c>
      <c r="AA60" s="3">
        <f>temps[[#This Row],[Column5]]-temps[[#This Row],[Column22]]</f>
        <v>0.40000000000000568</v>
      </c>
      <c r="AB60" s="3">
        <f>temps[[#This Row],[Column6]]-temps[[#This Row],[Column22]]</f>
        <v>2.4000000000000057</v>
      </c>
      <c r="AC60" s="3">
        <f>temps[[#This Row],[Column7]]-temps[[#This Row],[Column22]]</f>
        <v>3.4000000000000057</v>
      </c>
      <c r="AD60" s="3">
        <f>temps[[#This Row],[Column8]]-temps[[#This Row],[Column22]]</f>
        <v>-3.5999999999999943</v>
      </c>
      <c r="AE60" s="3">
        <f>temps[[#This Row],[Column9]]-temps[[#This Row],[Column22]]</f>
        <v>2.4000000000000057</v>
      </c>
      <c r="AF60" s="3">
        <f>temps[[#This Row],[Column10]]-temps[[#This Row],[Column22]]</f>
        <v>0.40000000000000568</v>
      </c>
      <c r="AG60" s="3">
        <f>temps[[#This Row],[Column11]]-temps[[#This Row],[Column22]]</f>
        <v>-1.5999999999999943</v>
      </c>
      <c r="AH60" s="3">
        <f>temps[[#This Row],[Column12]]-temps[[#This Row],[Column22]]</f>
        <v>0.40000000000000568</v>
      </c>
      <c r="AI60" s="3">
        <f>temps[[#This Row],[Column13]]-temps[[#This Row],[Column22]]</f>
        <v>0.40000000000000568</v>
      </c>
      <c r="AJ60" s="3">
        <f>temps[[#This Row],[Column14]]-temps[[#This Row],[Column22]]</f>
        <v>-7.5999999999999943</v>
      </c>
      <c r="AK60" s="3">
        <f>temps[[#This Row],[Column15]]-temps[[#This Row],[Column22]]</f>
        <v>-4.5999999999999943</v>
      </c>
      <c r="AL60" s="3">
        <f>temps[[#This Row],[Column16]]-temps[[#This Row],[Column22]]</f>
        <v>1.4000000000000057</v>
      </c>
      <c r="AM60" s="3">
        <f>temps[[#This Row],[Column17]]-temps[[#This Row],[Column22]]</f>
        <v>7.4000000000000057</v>
      </c>
      <c r="AN60" s="3">
        <f>temps[[#This Row],[Column18]]-temps[[#This Row],[Column22]]</f>
        <v>2.4000000000000057</v>
      </c>
      <c r="AO60" s="3">
        <f>temps[[#This Row],[Column19]]-temps[[#This Row],[Column22]]</f>
        <v>-1.5999999999999943</v>
      </c>
      <c r="AP60" s="3">
        <f>temps[[#This Row],[Column20]]-temps[[#This Row],[Column22]]</f>
        <v>0.40000000000000568</v>
      </c>
      <c r="AQ60" s="3">
        <f>temps[[#This Row],[Column21]]-temps[[#This Row],[Column22]]</f>
        <v>-2.5999999999999943</v>
      </c>
      <c r="AR60">
        <f t="shared" si="0"/>
        <v>2.600000000000108</v>
      </c>
    </row>
    <row r="61" spans="1:44" x14ac:dyDescent="0.55000000000000004">
      <c r="A61" s="1" t="s">
        <v>80</v>
      </c>
      <c r="B61">
        <v>86</v>
      </c>
      <c r="C61">
        <v>90</v>
      </c>
      <c r="D61">
        <v>90</v>
      </c>
      <c r="E61">
        <v>90</v>
      </c>
      <c r="F61">
        <v>92</v>
      </c>
      <c r="G61">
        <v>81</v>
      </c>
      <c r="H61">
        <v>82</v>
      </c>
      <c r="I61">
        <v>91</v>
      </c>
      <c r="J61">
        <v>90</v>
      </c>
      <c r="K61">
        <v>86</v>
      </c>
      <c r="L61">
        <v>90</v>
      </c>
      <c r="M61">
        <v>88</v>
      </c>
      <c r="N61">
        <v>86</v>
      </c>
      <c r="O61">
        <v>75</v>
      </c>
      <c r="P61">
        <v>87</v>
      </c>
      <c r="Q61">
        <v>95</v>
      </c>
      <c r="R61">
        <v>80</v>
      </c>
      <c r="S61">
        <v>90</v>
      </c>
      <c r="T61">
        <v>91</v>
      </c>
      <c r="U61">
        <v>83</v>
      </c>
      <c r="V61" s="2">
        <f>(SUM(temps[[#This Row],[Column2]:[Column21]]))/20</f>
        <v>87.15</v>
      </c>
      <c r="X61" s="3">
        <f>temps[[#This Row],[Column2]]-temps[[#This Row],[Column22]]</f>
        <v>-1.1500000000000057</v>
      </c>
      <c r="Y61" s="3">
        <f>temps[[#This Row],[Column3]]-temps[[#This Row],[Column22]]</f>
        <v>2.8499999999999943</v>
      </c>
      <c r="Z61" s="3">
        <f>temps[[#This Row],[Column4]]-temps[[#This Row],[Column22]]</f>
        <v>2.8499999999999943</v>
      </c>
      <c r="AA61" s="3">
        <f>temps[[#This Row],[Column5]]-temps[[#This Row],[Column22]]</f>
        <v>2.8499999999999943</v>
      </c>
      <c r="AB61" s="3">
        <f>temps[[#This Row],[Column6]]-temps[[#This Row],[Column22]]</f>
        <v>4.8499999999999943</v>
      </c>
      <c r="AC61" s="3">
        <f>temps[[#This Row],[Column7]]-temps[[#This Row],[Column22]]</f>
        <v>-6.1500000000000057</v>
      </c>
      <c r="AD61" s="3">
        <f>temps[[#This Row],[Column8]]-temps[[#This Row],[Column22]]</f>
        <v>-5.1500000000000057</v>
      </c>
      <c r="AE61" s="3">
        <f>temps[[#This Row],[Column9]]-temps[[#This Row],[Column22]]</f>
        <v>3.8499999999999943</v>
      </c>
      <c r="AF61" s="3">
        <f>temps[[#This Row],[Column10]]-temps[[#This Row],[Column22]]</f>
        <v>2.8499999999999943</v>
      </c>
      <c r="AG61" s="3">
        <f>temps[[#This Row],[Column11]]-temps[[#This Row],[Column22]]</f>
        <v>-1.1500000000000057</v>
      </c>
      <c r="AH61" s="3">
        <f>temps[[#This Row],[Column12]]-temps[[#This Row],[Column22]]</f>
        <v>2.8499999999999943</v>
      </c>
      <c r="AI61" s="3">
        <f>temps[[#This Row],[Column13]]-temps[[#This Row],[Column22]]</f>
        <v>0.84999999999999432</v>
      </c>
      <c r="AJ61" s="3">
        <f>temps[[#This Row],[Column14]]-temps[[#This Row],[Column22]]</f>
        <v>-1.1500000000000057</v>
      </c>
      <c r="AK61" s="3">
        <f>temps[[#This Row],[Column15]]-temps[[#This Row],[Column22]]</f>
        <v>-12.150000000000006</v>
      </c>
      <c r="AL61" s="3">
        <f>temps[[#This Row],[Column16]]-temps[[#This Row],[Column22]]</f>
        <v>-0.15000000000000568</v>
      </c>
      <c r="AM61" s="3">
        <f>temps[[#This Row],[Column17]]-temps[[#This Row],[Column22]]</f>
        <v>7.8499999999999943</v>
      </c>
      <c r="AN61" s="3">
        <f>temps[[#This Row],[Column18]]-temps[[#This Row],[Column22]]</f>
        <v>-7.1500000000000057</v>
      </c>
      <c r="AO61" s="3">
        <f>temps[[#This Row],[Column19]]-temps[[#This Row],[Column22]]</f>
        <v>2.8499999999999943</v>
      </c>
      <c r="AP61" s="3">
        <f>temps[[#This Row],[Column20]]-temps[[#This Row],[Column22]]</f>
        <v>3.8499999999999943</v>
      </c>
      <c r="AQ61" s="3">
        <f>temps[[#This Row],[Column21]]-temps[[#This Row],[Column22]]</f>
        <v>-4.1500000000000057</v>
      </c>
      <c r="AR61">
        <f t="shared" si="0"/>
        <v>4.149999999999892</v>
      </c>
    </row>
    <row r="62" spans="1:44" x14ac:dyDescent="0.55000000000000004">
      <c r="A62" s="1" t="s">
        <v>81</v>
      </c>
      <c r="B62">
        <v>88</v>
      </c>
      <c r="C62">
        <v>91</v>
      </c>
      <c r="D62">
        <v>93</v>
      </c>
      <c r="E62">
        <v>91</v>
      </c>
      <c r="F62">
        <v>92</v>
      </c>
      <c r="G62">
        <v>86</v>
      </c>
      <c r="H62">
        <v>82</v>
      </c>
      <c r="I62">
        <v>89</v>
      </c>
      <c r="J62">
        <v>87</v>
      </c>
      <c r="K62">
        <v>85</v>
      </c>
      <c r="L62">
        <v>90</v>
      </c>
      <c r="M62">
        <v>89</v>
      </c>
      <c r="N62">
        <v>89</v>
      </c>
      <c r="O62">
        <v>86</v>
      </c>
      <c r="P62">
        <v>84</v>
      </c>
      <c r="Q62">
        <v>93</v>
      </c>
      <c r="R62">
        <v>86</v>
      </c>
      <c r="S62">
        <v>92</v>
      </c>
      <c r="T62">
        <v>92</v>
      </c>
      <c r="U62">
        <v>81</v>
      </c>
      <c r="V62" s="2">
        <f>(SUM(temps[[#This Row],[Column2]:[Column21]]))/20</f>
        <v>88.3</v>
      </c>
      <c r="X62" s="3">
        <f>temps[[#This Row],[Column2]]-temps[[#This Row],[Column22]]</f>
        <v>-0.29999999999999716</v>
      </c>
      <c r="Y62" s="3">
        <f>temps[[#This Row],[Column3]]-temps[[#This Row],[Column22]]</f>
        <v>2.7000000000000028</v>
      </c>
      <c r="Z62" s="3">
        <f>temps[[#This Row],[Column4]]-temps[[#This Row],[Column22]]</f>
        <v>4.7000000000000028</v>
      </c>
      <c r="AA62" s="3">
        <f>temps[[#This Row],[Column5]]-temps[[#This Row],[Column22]]</f>
        <v>2.7000000000000028</v>
      </c>
      <c r="AB62" s="3">
        <f>temps[[#This Row],[Column6]]-temps[[#This Row],[Column22]]</f>
        <v>3.7000000000000028</v>
      </c>
      <c r="AC62" s="3">
        <f>temps[[#This Row],[Column7]]-temps[[#This Row],[Column22]]</f>
        <v>-2.2999999999999972</v>
      </c>
      <c r="AD62" s="3">
        <f>temps[[#This Row],[Column8]]-temps[[#This Row],[Column22]]</f>
        <v>-6.2999999999999972</v>
      </c>
      <c r="AE62" s="3">
        <f>temps[[#This Row],[Column9]]-temps[[#This Row],[Column22]]</f>
        <v>0.70000000000000284</v>
      </c>
      <c r="AF62" s="3">
        <f>temps[[#This Row],[Column10]]-temps[[#This Row],[Column22]]</f>
        <v>-1.2999999999999972</v>
      </c>
      <c r="AG62" s="3">
        <f>temps[[#This Row],[Column11]]-temps[[#This Row],[Column22]]</f>
        <v>-3.2999999999999972</v>
      </c>
      <c r="AH62" s="3">
        <f>temps[[#This Row],[Column12]]-temps[[#This Row],[Column22]]</f>
        <v>1.7000000000000028</v>
      </c>
      <c r="AI62" s="3">
        <f>temps[[#This Row],[Column13]]-temps[[#This Row],[Column22]]</f>
        <v>0.70000000000000284</v>
      </c>
      <c r="AJ62" s="3">
        <f>temps[[#This Row],[Column14]]-temps[[#This Row],[Column22]]</f>
        <v>0.70000000000000284</v>
      </c>
      <c r="AK62" s="3">
        <f>temps[[#This Row],[Column15]]-temps[[#This Row],[Column22]]</f>
        <v>-2.2999999999999972</v>
      </c>
      <c r="AL62" s="3">
        <f>temps[[#This Row],[Column16]]-temps[[#This Row],[Column22]]</f>
        <v>-4.2999999999999972</v>
      </c>
      <c r="AM62" s="3">
        <f>temps[[#This Row],[Column17]]-temps[[#This Row],[Column22]]</f>
        <v>4.7000000000000028</v>
      </c>
      <c r="AN62" s="3">
        <f>temps[[#This Row],[Column18]]-temps[[#This Row],[Column22]]</f>
        <v>-2.2999999999999972</v>
      </c>
      <c r="AO62" s="3">
        <f>temps[[#This Row],[Column19]]-temps[[#This Row],[Column22]]</f>
        <v>3.7000000000000028</v>
      </c>
      <c r="AP62" s="3">
        <f>temps[[#This Row],[Column20]]-temps[[#This Row],[Column22]]</f>
        <v>3.7000000000000028</v>
      </c>
      <c r="AQ62" s="3">
        <f>temps[[#This Row],[Column21]]-temps[[#This Row],[Column22]]</f>
        <v>-7.2999999999999972</v>
      </c>
      <c r="AR62">
        <f t="shared" si="0"/>
        <v>7.300000000000054</v>
      </c>
    </row>
    <row r="63" spans="1:44" x14ac:dyDescent="0.55000000000000004">
      <c r="A63" s="1" t="s">
        <v>82</v>
      </c>
      <c r="B63">
        <v>84</v>
      </c>
      <c r="C63">
        <v>91</v>
      </c>
      <c r="D63">
        <v>93</v>
      </c>
      <c r="E63">
        <v>91</v>
      </c>
      <c r="F63">
        <v>88</v>
      </c>
      <c r="G63">
        <v>81</v>
      </c>
      <c r="H63">
        <v>78</v>
      </c>
      <c r="I63">
        <v>88</v>
      </c>
      <c r="J63">
        <v>88</v>
      </c>
      <c r="K63">
        <v>85</v>
      </c>
      <c r="L63">
        <v>88</v>
      </c>
      <c r="M63">
        <v>89</v>
      </c>
      <c r="N63">
        <v>89</v>
      </c>
      <c r="O63">
        <v>79</v>
      </c>
      <c r="P63">
        <v>85</v>
      </c>
      <c r="Q63">
        <v>90</v>
      </c>
      <c r="R63">
        <v>80</v>
      </c>
      <c r="S63">
        <v>87</v>
      </c>
      <c r="T63">
        <v>88</v>
      </c>
      <c r="U63">
        <v>74</v>
      </c>
      <c r="V63" s="2">
        <f>(SUM(temps[[#This Row],[Column2]:[Column21]]))/20</f>
        <v>85.8</v>
      </c>
      <c r="X63" s="3">
        <f>temps[[#This Row],[Column2]]-temps[[#This Row],[Column22]]</f>
        <v>-1.7999999999999972</v>
      </c>
      <c r="Y63" s="3">
        <f>temps[[#This Row],[Column3]]-temps[[#This Row],[Column22]]</f>
        <v>5.2000000000000028</v>
      </c>
      <c r="Z63" s="3">
        <f>temps[[#This Row],[Column4]]-temps[[#This Row],[Column22]]</f>
        <v>7.2000000000000028</v>
      </c>
      <c r="AA63" s="3">
        <f>temps[[#This Row],[Column5]]-temps[[#This Row],[Column22]]</f>
        <v>5.2000000000000028</v>
      </c>
      <c r="AB63" s="3">
        <f>temps[[#This Row],[Column6]]-temps[[#This Row],[Column22]]</f>
        <v>2.2000000000000028</v>
      </c>
      <c r="AC63" s="3">
        <f>temps[[#This Row],[Column7]]-temps[[#This Row],[Column22]]</f>
        <v>-4.7999999999999972</v>
      </c>
      <c r="AD63" s="3">
        <f>temps[[#This Row],[Column8]]-temps[[#This Row],[Column22]]</f>
        <v>-7.7999999999999972</v>
      </c>
      <c r="AE63" s="3">
        <f>temps[[#This Row],[Column9]]-temps[[#This Row],[Column22]]</f>
        <v>2.2000000000000028</v>
      </c>
      <c r="AF63" s="3">
        <f>temps[[#This Row],[Column10]]-temps[[#This Row],[Column22]]</f>
        <v>2.2000000000000028</v>
      </c>
      <c r="AG63" s="3">
        <f>temps[[#This Row],[Column11]]-temps[[#This Row],[Column22]]</f>
        <v>-0.79999999999999716</v>
      </c>
      <c r="AH63" s="3">
        <f>temps[[#This Row],[Column12]]-temps[[#This Row],[Column22]]</f>
        <v>2.2000000000000028</v>
      </c>
      <c r="AI63" s="3">
        <f>temps[[#This Row],[Column13]]-temps[[#This Row],[Column22]]</f>
        <v>3.2000000000000028</v>
      </c>
      <c r="AJ63" s="3">
        <f>temps[[#This Row],[Column14]]-temps[[#This Row],[Column22]]</f>
        <v>3.2000000000000028</v>
      </c>
      <c r="AK63" s="3">
        <f>temps[[#This Row],[Column15]]-temps[[#This Row],[Column22]]</f>
        <v>-6.7999999999999972</v>
      </c>
      <c r="AL63" s="3">
        <f>temps[[#This Row],[Column16]]-temps[[#This Row],[Column22]]</f>
        <v>-0.79999999999999716</v>
      </c>
      <c r="AM63" s="3">
        <f>temps[[#This Row],[Column17]]-temps[[#This Row],[Column22]]</f>
        <v>4.2000000000000028</v>
      </c>
      <c r="AN63" s="3">
        <f>temps[[#This Row],[Column18]]-temps[[#This Row],[Column22]]</f>
        <v>-5.7999999999999972</v>
      </c>
      <c r="AO63" s="3">
        <f>temps[[#This Row],[Column19]]-temps[[#This Row],[Column22]]</f>
        <v>1.2000000000000028</v>
      </c>
      <c r="AP63" s="3">
        <f>temps[[#This Row],[Column20]]-temps[[#This Row],[Column22]]</f>
        <v>2.2000000000000028</v>
      </c>
      <c r="AQ63" s="3">
        <f>temps[[#This Row],[Column21]]-temps[[#This Row],[Column22]]</f>
        <v>-11.799999999999997</v>
      </c>
      <c r="AR63">
        <f t="shared" si="0"/>
        <v>11.800000000000054</v>
      </c>
    </row>
    <row r="64" spans="1:44" x14ac:dyDescent="0.55000000000000004">
      <c r="A64" s="1" t="s">
        <v>83</v>
      </c>
      <c r="B64">
        <v>82</v>
      </c>
      <c r="C64">
        <v>88</v>
      </c>
      <c r="D64">
        <v>91</v>
      </c>
      <c r="E64">
        <v>84</v>
      </c>
      <c r="F64">
        <v>87</v>
      </c>
      <c r="G64">
        <v>82</v>
      </c>
      <c r="H64">
        <v>77</v>
      </c>
      <c r="I64">
        <v>89</v>
      </c>
      <c r="J64">
        <v>87</v>
      </c>
      <c r="K64">
        <v>85</v>
      </c>
      <c r="L64">
        <v>80</v>
      </c>
      <c r="M64">
        <v>86</v>
      </c>
      <c r="N64">
        <v>88</v>
      </c>
      <c r="O64">
        <v>79</v>
      </c>
      <c r="P64">
        <v>89</v>
      </c>
      <c r="Q64">
        <v>92</v>
      </c>
      <c r="R64">
        <v>89</v>
      </c>
      <c r="S64">
        <v>90</v>
      </c>
      <c r="T64">
        <v>89</v>
      </c>
      <c r="U64">
        <v>84</v>
      </c>
      <c r="V64" s="2">
        <f>(SUM(temps[[#This Row],[Column2]:[Column21]]))/20</f>
        <v>85.9</v>
      </c>
      <c r="X64" s="3">
        <f>temps[[#This Row],[Column2]]-temps[[#This Row],[Column22]]</f>
        <v>-3.9000000000000057</v>
      </c>
      <c r="Y64" s="3">
        <f>temps[[#This Row],[Column3]]-temps[[#This Row],[Column22]]</f>
        <v>2.0999999999999943</v>
      </c>
      <c r="Z64" s="3">
        <f>temps[[#This Row],[Column4]]-temps[[#This Row],[Column22]]</f>
        <v>5.0999999999999943</v>
      </c>
      <c r="AA64" s="3">
        <f>temps[[#This Row],[Column5]]-temps[[#This Row],[Column22]]</f>
        <v>-1.9000000000000057</v>
      </c>
      <c r="AB64" s="3">
        <f>temps[[#This Row],[Column6]]-temps[[#This Row],[Column22]]</f>
        <v>1.0999999999999943</v>
      </c>
      <c r="AC64" s="3">
        <f>temps[[#This Row],[Column7]]-temps[[#This Row],[Column22]]</f>
        <v>-3.9000000000000057</v>
      </c>
      <c r="AD64" s="3">
        <f>temps[[#This Row],[Column8]]-temps[[#This Row],[Column22]]</f>
        <v>-8.9000000000000057</v>
      </c>
      <c r="AE64" s="3">
        <f>temps[[#This Row],[Column9]]-temps[[#This Row],[Column22]]</f>
        <v>3.0999999999999943</v>
      </c>
      <c r="AF64" s="3">
        <f>temps[[#This Row],[Column10]]-temps[[#This Row],[Column22]]</f>
        <v>1.0999999999999943</v>
      </c>
      <c r="AG64" s="3">
        <f>temps[[#This Row],[Column11]]-temps[[#This Row],[Column22]]</f>
        <v>-0.90000000000000568</v>
      </c>
      <c r="AH64" s="3">
        <f>temps[[#This Row],[Column12]]-temps[[#This Row],[Column22]]</f>
        <v>-5.9000000000000057</v>
      </c>
      <c r="AI64" s="3">
        <f>temps[[#This Row],[Column13]]-temps[[#This Row],[Column22]]</f>
        <v>9.9999999999994316E-2</v>
      </c>
      <c r="AJ64" s="3">
        <f>temps[[#This Row],[Column14]]-temps[[#This Row],[Column22]]</f>
        <v>2.0999999999999943</v>
      </c>
      <c r="AK64" s="3">
        <f>temps[[#This Row],[Column15]]-temps[[#This Row],[Column22]]</f>
        <v>-6.9000000000000057</v>
      </c>
      <c r="AL64" s="3">
        <f>temps[[#This Row],[Column16]]-temps[[#This Row],[Column22]]</f>
        <v>3.0999999999999943</v>
      </c>
      <c r="AM64" s="3">
        <f>temps[[#This Row],[Column17]]-temps[[#This Row],[Column22]]</f>
        <v>6.0999999999999943</v>
      </c>
      <c r="AN64" s="3">
        <f>temps[[#This Row],[Column18]]-temps[[#This Row],[Column22]]</f>
        <v>3.0999999999999943</v>
      </c>
      <c r="AO64" s="3">
        <f>temps[[#This Row],[Column19]]-temps[[#This Row],[Column22]]</f>
        <v>4.0999999999999943</v>
      </c>
      <c r="AP64" s="3">
        <f>temps[[#This Row],[Column20]]-temps[[#This Row],[Column22]]</f>
        <v>3.0999999999999943</v>
      </c>
      <c r="AQ64" s="3">
        <f>temps[[#This Row],[Column21]]-temps[[#This Row],[Column22]]</f>
        <v>-1.9000000000000057</v>
      </c>
      <c r="AR64">
        <f t="shared" si="0"/>
        <v>1.899999999999892</v>
      </c>
    </row>
    <row r="65" spans="1:44" x14ac:dyDescent="0.55000000000000004">
      <c r="A65" s="1" t="s">
        <v>84</v>
      </c>
      <c r="B65">
        <v>80</v>
      </c>
      <c r="C65">
        <v>88</v>
      </c>
      <c r="D65">
        <v>87</v>
      </c>
      <c r="E65">
        <v>88</v>
      </c>
      <c r="F65">
        <v>79</v>
      </c>
      <c r="G65">
        <v>80</v>
      </c>
      <c r="H65">
        <v>84</v>
      </c>
      <c r="I65">
        <v>88</v>
      </c>
      <c r="J65">
        <v>82</v>
      </c>
      <c r="K65">
        <v>85</v>
      </c>
      <c r="L65">
        <v>85</v>
      </c>
      <c r="M65">
        <v>84</v>
      </c>
      <c r="N65">
        <v>81</v>
      </c>
      <c r="O65">
        <v>71</v>
      </c>
      <c r="P65">
        <v>90</v>
      </c>
      <c r="Q65">
        <v>95</v>
      </c>
      <c r="R65">
        <v>91</v>
      </c>
      <c r="S65">
        <v>90</v>
      </c>
      <c r="T65">
        <v>90</v>
      </c>
      <c r="U65">
        <v>87</v>
      </c>
      <c r="V65" s="2">
        <f>(SUM(temps[[#This Row],[Column2]:[Column21]]))/20</f>
        <v>85.25</v>
      </c>
      <c r="X65" s="3">
        <f>temps[[#This Row],[Column2]]-temps[[#This Row],[Column22]]</f>
        <v>-5.25</v>
      </c>
      <c r="Y65" s="3">
        <f>temps[[#This Row],[Column3]]-temps[[#This Row],[Column22]]</f>
        <v>2.75</v>
      </c>
      <c r="Z65" s="3">
        <f>temps[[#This Row],[Column4]]-temps[[#This Row],[Column22]]</f>
        <v>1.75</v>
      </c>
      <c r="AA65" s="3">
        <f>temps[[#This Row],[Column5]]-temps[[#This Row],[Column22]]</f>
        <v>2.75</v>
      </c>
      <c r="AB65" s="3">
        <f>temps[[#This Row],[Column6]]-temps[[#This Row],[Column22]]</f>
        <v>-6.25</v>
      </c>
      <c r="AC65" s="3">
        <f>temps[[#This Row],[Column7]]-temps[[#This Row],[Column22]]</f>
        <v>-5.25</v>
      </c>
      <c r="AD65" s="3">
        <f>temps[[#This Row],[Column8]]-temps[[#This Row],[Column22]]</f>
        <v>-1.25</v>
      </c>
      <c r="AE65" s="3">
        <f>temps[[#This Row],[Column9]]-temps[[#This Row],[Column22]]</f>
        <v>2.75</v>
      </c>
      <c r="AF65" s="3">
        <f>temps[[#This Row],[Column10]]-temps[[#This Row],[Column22]]</f>
        <v>-3.25</v>
      </c>
      <c r="AG65" s="3">
        <f>temps[[#This Row],[Column11]]-temps[[#This Row],[Column22]]</f>
        <v>-0.25</v>
      </c>
      <c r="AH65" s="3">
        <f>temps[[#This Row],[Column12]]-temps[[#This Row],[Column22]]</f>
        <v>-0.25</v>
      </c>
      <c r="AI65" s="3">
        <f>temps[[#This Row],[Column13]]-temps[[#This Row],[Column22]]</f>
        <v>-1.25</v>
      </c>
      <c r="AJ65" s="3">
        <f>temps[[#This Row],[Column14]]-temps[[#This Row],[Column22]]</f>
        <v>-4.25</v>
      </c>
      <c r="AK65" s="3">
        <f>temps[[#This Row],[Column15]]-temps[[#This Row],[Column22]]</f>
        <v>-14.25</v>
      </c>
      <c r="AL65" s="3">
        <f>temps[[#This Row],[Column16]]-temps[[#This Row],[Column22]]</f>
        <v>4.75</v>
      </c>
      <c r="AM65" s="3">
        <f>temps[[#This Row],[Column17]]-temps[[#This Row],[Column22]]</f>
        <v>9.75</v>
      </c>
      <c r="AN65" s="3">
        <f>temps[[#This Row],[Column18]]-temps[[#This Row],[Column22]]</f>
        <v>5.75</v>
      </c>
      <c r="AO65" s="3">
        <f>temps[[#This Row],[Column19]]-temps[[#This Row],[Column22]]</f>
        <v>4.75</v>
      </c>
      <c r="AP65" s="3">
        <f>temps[[#This Row],[Column20]]-temps[[#This Row],[Column22]]</f>
        <v>4.75</v>
      </c>
      <c r="AQ65" s="3">
        <f>temps[[#This Row],[Column21]]-temps[[#This Row],[Column22]]</f>
        <v>1.75</v>
      </c>
      <c r="AR65">
        <f t="shared" si="0"/>
        <v>-1.75</v>
      </c>
    </row>
    <row r="66" spans="1:44" x14ac:dyDescent="0.55000000000000004">
      <c r="A66" s="1" t="s">
        <v>85</v>
      </c>
      <c r="B66">
        <v>73</v>
      </c>
      <c r="C66">
        <v>91</v>
      </c>
      <c r="D66">
        <v>84</v>
      </c>
      <c r="E66">
        <v>91</v>
      </c>
      <c r="F66">
        <v>81</v>
      </c>
      <c r="G66">
        <v>75</v>
      </c>
      <c r="H66">
        <v>84</v>
      </c>
      <c r="I66">
        <v>86</v>
      </c>
      <c r="J66">
        <v>80</v>
      </c>
      <c r="K66">
        <v>88</v>
      </c>
      <c r="L66">
        <v>86</v>
      </c>
      <c r="M66">
        <v>83</v>
      </c>
      <c r="N66">
        <v>85</v>
      </c>
      <c r="O66">
        <v>78</v>
      </c>
      <c r="P66">
        <v>91</v>
      </c>
      <c r="Q66">
        <v>96</v>
      </c>
      <c r="R66">
        <v>89</v>
      </c>
      <c r="S66">
        <v>84</v>
      </c>
      <c r="T66">
        <v>90</v>
      </c>
      <c r="U66">
        <v>90</v>
      </c>
      <c r="V66" s="2">
        <f>(SUM(temps[[#This Row],[Column2]:[Column21]]))/20</f>
        <v>85.25</v>
      </c>
      <c r="X66" s="3">
        <f>temps[[#This Row],[Column2]]-temps[[#This Row],[Column22]]</f>
        <v>-12.25</v>
      </c>
      <c r="Y66" s="3">
        <f>temps[[#This Row],[Column3]]-temps[[#This Row],[Column22]]</f>
        <v>5.75</v>
      </c>
      <c r="Z66" s="3">
        <f>temps[[#This Row],[Column4]]-temps[[#This Row],[Column22]]</f>
        <v>-1.25</v>
      </c>
      <c r="AA66" s="3">
        <f>temps[[#This Row],[Column5]]-temps[[#This Row],[Column22]]</f>
        <v>5.75</v>
      </c>
      <c r="AB66" s="3">
        <f>temps[[#This Row],[Column6]]-temps[[#This Row],[Column22]]</f>
        <v>-4.25</v>
      </c>
      <c r="AC66" s="3">
        <f>temps[[#This Row],[Column7]]-temps[[#This Row],[Column22]]</f>
        <v>-10.25</v>
      </c>
      <c r="AD66" s="3">
        <f>temps[[#This Row],[Column8]]-temps[[#This Row],[Column22]]</f>
        <v>-1.25</v>
      </c>
      <c r="AE66" s="3">
        <f>temps[[#This Row],[Column9]]-temps[[#This Row],[Column22]]</f>
        <v>0.75</v>
      </c>
      <c r="AF66" s="3">
        <f>temps[[#This Row],[Column10]]-temps[[#This Row],[Column22]]</f>
        <v>-5.25</v>
      </c>
      <c r="AG66" s="3">
        <f>temps[[#This Row],[Column11]]-temps[[#This Row],[Column22]]</f>
        <v>2.75</v>
      </c>
      <c r="AH66" s="3">
        <f>temps[[#This Row],[Column12]]-temps[[#This Row],[Column22]]</f>
        <v>0.75</v>
      </c>
      <c r="AI66" s="3">
        <f>temps[[#This Row],[Column13]]-temps[[#This Row],[Column22]]</f>
        <v>-2.25</v>
      </c>
      <c r="AJ66" s="3">
        <f>temps[[#This Row],[Column14]]-temps[[#This Row],[Column22]]</f>
        <v>-0.25</v>
      </c>
      <c r="AK66" s="3">
        <f>temps[[#This Row],[Column15]]-temps[[#This Row],[Column22]]</f>
        <v>-7.25</v>
      </c>
      <c r="AL66" s="3">
        <f>temps[[#This Row],[Column16]]-temps[[#This Row],[Column22]]</f>
        <v>5.75</v>
      </c>
      <c r="AM66" s="3">
        <f>temps[[#This Row],[Column17]]-temps[[#This Row],[Column22]]</f>
        <v>10.75</v>
      </c>
      <c r="AN66" s="3">
        <f>temps[[#This Row],[Column18]]-temps[[#This Row],[Column22]]</f>
        <v>3.75</v>
      </c>
      <c r="AO66" s="3">
        <f>temps[[#This Row],[Column19]]-temps[[#This Row],[Column22]]</f>
        <v>-1.25</v>
      </c>
      <c r="AP66" s="3">
        <f>temps[[#This Row],[Column20]]-temps[[#This Row],[Column22]]</f>
        <v>4.75</v>
      </c>
      <c r="AQ66" s="3">
        <f>temps[[#This Row],[Column21]]-temps[[#This Row],[Column22]]</f>
        <v>4.75</v>
      </c>
      <c r="AR66">
        <f t="shared" si="0"/>
        <v>-4.75</v>
      </c>
    </row>
    <row r="67" spans="1:44" x14ac:dyDescent="0.55000000000000004">
      <c r="A67" s="1" t="s">
        <v>86</v>
      </c>
      <c r="B67">
        <v>87</v>
      </c>
      <c r="C67">
        <v>93</v>
      </c>
      <c r="D67">
        <v>77</v>
      </c>
      <c r="E67">
        <v>84</v>
      </c>
      <c r="F67">
        <v>82</v>
      </c>
      <c r="G67">
        <v>73</v>
      </c>
      <c r="H67">
        <v>89</v>
      </c>
      <c r="I67">
        <v>87</v>
      </c>
      <c r="J67">
        <v>81</v>
      </c>
      <c r="K67">
        <v>87</v>
      </c>
      <c r="L67">
        <v>85</v>
      </c>
      <c r="M67">
        <v>88</v>
      </c>
      <c r="N67">
        <v>83</v>
      </c>
      <c r="O67">
        <v>79</v>
      </c>
      <c r="P67">
        <v>92</v>
      </c>
      <c r="Q67">
        <v>95</v>
      </c>
      <c r="R67">
        <v>85</v>
      </c>
      <c r="S67">
        <v>90</v>
      </c>
      <c r="T67">
        <v>92</v>
      </c>
      <c r="U67">
        <v>89</v>
      </c>
      <c r="V67" s="2">
        <f>(SUM(temps[[#This Row],[Column2]:[Column21]]))/20</f>
        <v>85.9</v>
      </c>
      <c r="X67" s="3">
        <f>temps[[#This Row],[Column2]]-temps[[#This Row],[Column22]]</f>
        <v>1.0999999999999943</v>
      </c>
      <c r="Y67" s="3">
        <f>temps[[#This Row],[Column3]]-temps[[#This Row],[Column22]]</f>
        <v>7.0999999999999943</v>
      </c>
      <c r="Z67" s="3">
        <f>temps[[#This Row],[Column4]]-temps[[#This Row],[Column22]]</f>
        <v>-8.9000000000000057</v>
      </c>
      <c r="AA67" s="3">
        <f>temps[[#This Row],[Column5]]-temps[[#This Row],[Column22]]</f>
        <v>-1.9000000000000057</v>
      </c>
      <c r="AB67" s="3">
        <f>temps[[#This Row],[Column6]]-temps[[#This Row],[Column22]]</f>
        <v>-3.9000000000000057</v>
      </c>
      <c r="AC67" s="3">
        <f>temps[[#This Row],[Column7]]-temps[[#This Row],[Column22]]</f>
        <v>-12.900000000000006</v>
      </c>
      <c r="AD67" s="3">
        <f>temps[[#This Row],[Column8]]-temps[[#This Row],[Column22]]</f>
        <v>3.0999999999999943</v>
      </c>
      <c r="AE67" s="3">
        <f>temps[[#This Row],[Column9]]-temps[[#This Row],[Column22]]</f>
        <v>1.0999999999999943</v>
      </c>
      <c r="AF67" s="3">
        <f>temps[[#This Row],[Column10]]-temps[[#This Row],[Column22]]</f>
        <v>-4.9000000000000057</v>
      </c>
      <c r="AG67" s="3">
        <f>temps[[#This Row],[Column11]]-temps[[#This Row],[Column22]]</f>
        <v>1.0999999999999943</v>
      </c>
      <c r="AH67" s="3">
        <f>temps[[#This Row],[Column12]]-temps[[#This Row],[Column22]]</f>
        <v>-0.90000000000000568</v>
      </c>
      <c r="AI67" s="3">
        <f>temps[[#This Row],[Column13]]-temps[[#This Row],[Column22]]</f>
        <v>2.0999999999999943</v>
      </c>
      <c r="AJ67" s="3">
        <f>temps[[#This Row],[Column14]]-temps[[#This Row],[Column22]]</f>
        <v>-2.9000000000000057</v>
      </c>
      <c r="AK67" s="3">
        <f>temps[[#This Row],[Column15]]-temps[[#This Row],[Column22]]</f>
        <v>-6.9000000000000057</v>
      </c>
      <c r="AL67" s="3">
        <f>temps[[#This Row],[Column16]]-temps[[#This Row],[Column22]]</f>
        <v>6.0999999999999943</v>
      </c>
      <c r="AM67" s="3">
        <f>temps[[#This Row],[Column17]]-temps[[#This Row],[Column22]]</f>
        <v>9.0999999999999943</v>
      </c>
      <c r="AN67" s="3">
        <f>temps[[#This Row],[Column18]]-temps[[#This Row],[Column22]]</f>
        <v>-0.90000000000000568</v>
      </c>
      <c r="AO67" s="3">
        <f>temps[[#This Row],[Column19]]-temps[[#This Row],[Column22]]</f>
        <v>4.0999999999999943</v>
      </c>
      <c r="AP67" s="3">
        <f>temps[[#This Row],[Column20]]-temps[[#This Row],[Column22]]</f>
        <v>6.0999999999999943</v>
      </c>
      <c r="AQ67" s="3">
        <f>temps[[#This Row],[Column21]]-temps[[#This Row],[Column22]]</f>
        <v>3.0999999999999943</v>
      </c>
      <c r="AR67">
        <f t="shared" si="0"/>
        <v>-3.100000000000108</v>
      </c>
    </row>
    <row r="68" spans="1:44" x14ac:dyDescent="0.55000000000000004">
      <c r="A68" s="1" t="s">
        <v>87</v>
      </c>
      <c r="B68">
        <v>84</v>
      </c>
      <c r="C68">
        <v>81</v>
      </c>
      <c r="D68">
        <v>90</v>
      </c>
      <c r="E68">
        <v>93</v>
      </c>
      <c r="F68">
        <v>87</v>
      </c>
      <c r="G68">
        <v>81</v>
      </c>
      <c r="H68">
        <v>95</v>
      </c>
      <c r="I68">
        <v>87</v>
      </c>
      <c r="J68">
        <v>82</v>
      </c>
      <c r="K68">
        <v>85</v>
      </c>
      <c r="L68">
        <v>88</v>
      </c>
      <c r="M68">
        <v>91</v>
      </c>
      <c r="N68">
        <v>85</v>
      </c>
      <c r="O68">
        <v>83</v>
      </c>
      <c r="P68">
        <v>84</v>
      </c>
      <c r="Q68">
        <v>80</v>
      </c>
      <c r="R68">
        <v>77</v>
      </c>
      <c r="S68">
        <v>89</v>
      </c>
      <c r="T68">
        <v>82</v>
      </c>
      <c r="U68">
        <v>92</v>
      </c>
      <c r="V68" s="2">
        <f>(SUM(temps[[#This Row],[Column2]:[Column21]]))/20</f>
        <v>85.8</v>
      </c>
      <c r="X68" s="3">
        <f>temps[[#This Row],[Column2]]-temps[[#This Row],[Column22]]</f>
        <v>-1.7999999999999972</v>
      </c>
      <c r="Y68" s="3">
        <f>temps[[#This Row],[Column3]]-temps[[#This Row],[Column22]]</f>
        <v>-4.7999999999999972</v>
      </c>
      <c r="Z68" s="3">
        <f>temps[[#This Row],[Column4]]-temps[[#This Row],[Column22]]</f>
        <v>4.2000000000000028</v>
      </c>
      <c r="AA68" s="3">
        <f>temps[[#This Row],[Column5]]-temps[[#This Row],[Column22]]</f>
        <v>7.2000000000000028</v>
      </c>
      <c r="AB68" s="3">
        <f>temps[[#This Row],[Column6]]-temps[[#This Row],[Column22]]</f>
        <v>1.2000000000000028</v>
      </c>
      <c r="AC68" s="3">
        <f>temps[[#This Row],[Column7]]-temps[[#This Row],[Column22]]</f>
        <v>-4.7999999999999972</v>
      </c>
      <c r="AD68" s="3">
        <f>temps[[#This Row],[Column8]]-temps[[#This Row],[Column22]]</f>
        <v>9.2000000000000028</v>
      </c>
      <c r="AE68" s="3">
        <f>temps[[#This Row],[Column9]]-temps[[#This Row],[Column22]]</f>
        <v>1.2000000000000028</v>
      </c>
      <c r="AF68" s="3">
        <f>temps[[#This Row],[Column10]]-temps[[#This Row],[Column22]]</f>
        <v>-3.7999999999999972</v>
      </c>
      <c r="AG68" s="3">
        <f>temps[[#This Row],[Column11]]-temps[[#This Row],[Column22]]</f>
        <v>-0.79999999999999716</v>
      </c>
      <c r="AH68" s="3">
        <f>temps[[#This Row],[Column12]]-temps[[#This Row],[Column22]]</f>
        <v>2.2000000000000028</v>
      </c>
      <c r="AI68" s="3">
        <f>temps[[#This Row],[Column13]]-temps[[#This Row],[Column22]]</f>
        <v>5.2000000000000028</v>
      </c>
      <c r="AJ68" s="3">
        <f>temps[[#This Row],[Column14]]-temps[[#This Row],[Column22]]</f>
        <v>-0.79999999999999716</v>
      </c>
      <c r="AK68" s="3">
        <f>temps[[#This Row],[Column15]]-temps[[#This Row],[Column22]]</f>
        <v>-2.7999999999999972</v>
      </c>
      <c r="AL68" s="3">
        <f>temps[[#This Row],[Column16]]-temps[[#This Row],[Column22]]</f>
        <v>-1.7999999999999972</v>
      </c>
      <c r="AM68" s="3">
        <f>temps[[#This Row],[Column17]]-temps[[#This Row],[Column22]]</f>
        <v>-5.7999999999999972</v>
      </c>
      <c r="AN68" s="3">
        <f>temps[[#This Row],[Column18]]-temps[[#This Row],[Column22]]</f>
        <v>-8.7999999999999972</v>
      </c>
      <c r="AO68" s="3">
        <f>temps[[#This Row],[Column19]]-temps[[#This Row],[Column22]]</f>
        <v>3.2000000000000028</v>
      </c>
      <c r="AP68" s="3">
        <f>temps[[#This Row],[Column20]]-temps[[#This Row],[Column22]]</f>
        <v>-3.7999999999999972</v>
      </c>
      <c r="AQ68" s="3">
        <f>temps[[#This Row],[Column21]]-temps[[#This Row],[Column22]]</f>
        <v>6.2000000000000028</v>
      </c>
      <c r="AR68">
        <f t="shared" ref="AR68:AR125" si="1">SUM(X68:AP68)</f>
        <v>-6.199999999999946</v>
      </c>
    </row>
    <row r="69" spans="1:44" x14ac:dyDescent="0.55000000000000004">
      <c r="A69" s="1" t="s">
        <v>88</v>
      </c>
      <c r="B69">
        <v>87</v>
      </c>
      <c r="C69">
        <v>81</v>
      </c>
      <c r="D69">
        <v>91</v>
      </c>
      <c r="E69">
        <v>96</v>
      </c>
      <c r="F69">
        <v>81</v>
      </c>
      <c r="G69">
        <v>90</v>
      </c>
      <c r="H69">
        <v>93</v>
      </c>
      <c r="I69">
        <v>84</v>
      </c>
      <c r="J69">
        <v>84</v>
      </c>
      <c r="K69">
        <v>81</v>
      </c>
      <c r="L69">
        <v>83</v>
      </c>
      <c r="M69">
        <v>89</v>
      </c>
      <c r="N69">
        <v>88</v>
      </c>
      <c r="O69">
        <v>83</v>
      </c>
      <c r="P69">
        <v>85</v>
      </c>
      <c r="Q69">
        <v>78</v>
      </c>
      <c r="R69">
        <v>85</v>
      </c>
      <c r="S69">
        <v>89</v>
      </c>
      <c r="T69">
        <v>89</v>
      </c>
      <c r="U69">
        <v>87</v>
      </c>
      <c r="V69" s="2">
        <f>(SUM(temps[[#This Row],[Column2]:[Column21]]))/20</f>
        <v>86.2</v>
      </c>
      <c r="X69" s="3">
        <f>temps[[#This Row],[Column2]]-temps[[#This Row],[Column22]]</f>
        <v>0.79999999999999716</v>
      </c>
      <c r="Y69" s="3">
        <f>temps[[#This Row],[Column3]]-temps[[#This Row],[Column22]]</f>
        <v>-5.2000000000000028</v>
      </c>
      <c r="Z69" s="3">
        <f>temps[[#This Row],[Column4]]-temps[[#This Row],[Column22]]</f>
        <v>4.7999999999999972</v>
      </c>
      <c r="AA69" s="3">
        <f>temps[[#This Row],[Column5]]-temps[[#This Row],[Column22]]</f>
        <v>9.7999999999999972</v>
      </c>
      <c r="AB69" s="3">
        <f>temps[[#This Row],[Column6]]-temps[[#This Row],[Column22]]</f>
        <v>-5.2000000000000028</v>
      </c>
      <c r="AC69" s="3">
        <f>temps[[#This Row],[Column7]]-temps[[#This Row],[Column22]]</f>
        <v>3.7999999999999972</v>
      </c>
      <c r="AD69" s="3">
        <f>temps[[#This Row],[Column8]]-temps[[#This Row],[Column22]]</f>
        <v>6.7999999999999972</v>
      </c>
      <c r="AE69" s="3">
        <f>temps[[#This Row],[Column9]]-temps[[#This Row],[Column22]]</f>
        <v>-2.2000000000000028</v>
      </c>
      <c r="AF69" s="3">
        <f>temps[[#This Row],[Column10]]-temps[[#This Row],[Column22]]</f>
        <v>-2.2000000000000028</v>
      </c>
      <c r="AG69" s="3">
        <f>temps[[#This Row],[Column11]]-temps[[#This Row],[Column22]]</f>
        <v>-5.2000000000000028</v>
      </c>
      <c r="AH69" s="3">
        <f>temps[[#This Row],[Column12]]-temps[[#This Row],[Column22]]</f>
        <v>-3.2000000000000028</v>
      </c>
      <c r="AI69" s="3">
        <f>temps[[#This Row],[Column13]]-temps[[#This Row],[Column22]]</f>
        <v>2.7999999999999972</v>
      </c>
      <c r="AJ69" s="3">
        <f>temps[[#This Row],[Column14]]-temps[[#This Row],[Column22]]</f>
        <v>1.7999999999999972</v>
      </c>
      <c r="AK69" s="3">
        <f>temps[[#This Row],[Column15]]-temps[[#This Row],[Column22]]</f>
        <v>-3.2000000000000028</v>
      </c>
      <c r="AL69" s="3">
        <f>temps[[#This Row],[Column16]]-temps[[#This Row],[Column22]]</f>
        <v>-1.2000000000000028</v>
      </c>
      <c r="AM69" s="3">
        <f>temps[[#This Row],[Column17]]-temps[[#This Row],[Column22]]</f>
        <v>-8.2000000000000028</v>
      </c>
      <c r="AN69" s="3">
        <f>temps[[#This Row],[Column18]]-temps[[#This Row],[Column22]]</f>
        <v>-1.2000000000000028</v>
      </c>
      <c r="AO69" s="3">
        <f>temps[[#This Row],[Column19]]-temps[[#This Row],[Column22]]</f>
        <v>2.7999999999999972</v>
      </c>
      <c r="AP69" s="3">
        <f>temps[[#This Row],[Column20]]-temps[[#This Row],[Column22]]</f>
        <v>2.7999999999999972</v>
      </c>
      <c r="AQ69" s="3">
        <f>temps[[#This Row],[Column21]]-temps[[#This Row],[Column22]]</f>
        <v>0.79999999999999716</v>
      </c>
      <c r="AR69">
        <f t="shared" si="1"/>
        <v>-0.800000000000054</v>
      </c>
    </row>
    <row r="70" spans="1:44" x14ac:dyDescent="0.55000000000000004">
      <c r="A70" s="1" t="s">
        <v>89</v>
      </c>
      <c r="B70">
        <v>89</v>
      </c>
      <c r="C70">
        <v>82</v>
      </c>
      <c r="D70">
        <v>89</v>
      </c>
      <c r="E70">
        <v>96</v>
      </c>
      <c r="F70">
        <v>66</v>
      </c>
      <c r="G70">
        <v>88</v>
      </c>
      <c r="H70">
        <v>91</v>
      </c>
      <c r="I70">
        <v>73</v>
      </c>
      <c r="J70">
        <v>81</v>
      </c>
      <c r="K70">
        <v>81</v>
      </c>
      <c r="L70">
        <v>85</v>
      </c>
      <c r="M70">
        <v>85</v>
      </c>
      <c r="N70">
        <v>87</v>
      </c>
      <c r="O70">
        <v>85</v>
      </c>
      <c r="P70">
        <v>90</v>
      </c>
      <c r="Q70">
        <v>75</v>
      </c>
      <c r="R70">
        <v>85</v>
      </c>
      <c r="S70">
        <v>88</v>
      </c>
      <c r="T70">
        <v>91</v>
      </c>
      <c r="U70">
        <v>85</v>
      </c>
      <c r="V70" s="2">
        <f>(SUM(temps[[#This Row],[Column2]:[Column21]]))/20</f>
        <v>84.6</v>
      </c>
      <c r="X70" s="3">
        <f>temps[[#This Row],[Column2]]-temps[[#This Row],[Column22]]</f>
        <v>4.4000000000000057</v>
      </c>
      <c r="Y70" s="3">
        <f>temps[[#This Row],[Column3]]-temps[[#This Row],[Column22]]</f>
        <v>-2.5999999999999943</v>
      </c>
      <c r="Z70" s="3">
        <f>temps[[#This Row],[Column4]]-temps[[#This Row],[Column22]]</f>
        <v>4.4000000000000057</v>
      </c>
      <c r="AA70" s="3">
        <f>temps[[#This Row],[Column5]]-temps[[#This Row],[Column22]]</f>
        <v>11.400000000000006</v>
      </c>
      <c r="AB70" s="3">
        <f>temps[[#This Row],[Column6]]-temps[[#This Row],[Column22]]</f>
        <v>-18.599999999999994</v>
      </c>
      <c r="AC70" s="3">
        <f>temps[[#This Row],[Column7]]-temps[[#This Row],[Column22]]</f>
        <v>3.4000000000000057</v>
      </c>
      <c r="AD70" s="3">
        <f>temps[[#This Row],[Column8]]-temps[[#This Row],[Column22]]</f>
        <v>6.4000000000000057</v>
      </c>
      <c r="AE70" s="3">
        <f>temps[[#This Row],[Column9]]-temps[[#This Row],[Column22]]</f>
        <v>-11.599999999999994</v>
      </c>
      <c r="AF70" s="3">
        <f>temps[[#This Row],[Column10]]-temps[[#This Row],[Column22]]</f>
        <v>-3.5999999999999943</v>
      </c>
      <c r="AG70" s="3">
        <f>temps[[#This Row],[Column11]]-temps[[#This Row],[Column22]]</f>
        <v>-3.5999999999999943</v>
      </c>
      <c r="AH70" s="3">
        <f>temps[[#This Row],[Column12]]-temps[[#This Row],[Column22]]</f>
        <v>0.40000000000000568</v>
      </c>
      <c r="AI70" s="3">
        <f>temps[[#This Row],[Column13]]-temps[[#This Row],[Column22]]</f>
        <v>0.40000000000000568</v>
      </c>
      <c r="AJ70" s="3">
        <f>temps[[#This Row],[Column14]]-temps[[#This Row],[Column22]]</f>
        <v>2.4000000000000057</v>
      </c>
      <c r="AK70" s="3">
        <f>temps[[#This Row],[Column15]]-temps[[#This Row],[Column22]]</f>
        <v>0.40000000000000568</v>
      </c>
      <c r="AL70" s="3">
        <f>temps[[#This Row],[Column16]]-temps[[#This Row],[Column22]]</f>
        <v>5.4000000000000057</v>
      </c>
      <c r="AM70" s="3">
        <f>temps[[#This Row],[Column17]]-temps[[#This Row],[Column22]]</f>
        <v>-9.5999999999999943</v>
      </c>
      <c r="AN70" s="3">
        <f>temps[[#This Row],[Column18]]-temps[[#This Row],[Column22]]</f>
        <v>0.40000000000000568</v>
      </c>
      <c r="AO70" s="3">
        <f>temps[[#This Row],[Column19]]-temps[[#This Row],[Column22]]</f>
        <v>3.4000000000000057</v>
      </c>
      <c r="AP70" s="3">
        <f>temps[[#This Row],[Column20]]-temps[[#This Row],[Column22]]</f>
        <v>6.4000000000000057</v>
      </c>
      <c r="AQ70" s="3">
        <f>temps[[#This Row],[Column21]]-temps[[#This Row],[Column22]]</f>
        <v>0.40000000000000568</v>
      </c>
      <c r="AR70">
        <f t="shared" si="1"/>
        <v>-0.399999999999892</v>
      </c>
    </row>
    <row r="71" spans="1:44" x14ac:dyDescent="0.55000000000000004">
      <c r="A71" s="1" t="s">
        <v>90</v>
      </c>
      <c r="B71">
        <v>89</v>
      </c>
      <c r="C71">
        <v>86</v>
      </c>
      <c r="D71">
        <v>90</v>
      </c>
      <c r="E71">
        <v>91</v>
      </c>
      <c r="F71">
        <v>66</v>
      </c>
      <c r="G71">
        <v>87</v>
      </c>
      <c r="H71">
        <v>88</v>
      </c>
      <c r="I71">
        <v>75</v>
      </c>
      <c r="J71">
        <v>86</v>
      </c>
      <c r="K71">
        <v>83</v>
      </c>
      <c r="L71">
        <v>80</v>
      </c>
      <c r="M71">
        <v>86</v>
      </c>
      <c r="N71">
        <v>89</v>
      </c>
      <c r="O71">
        <v>84</v>
      </c>
      <c r="P71">
        <v>91</v>
      </c>
      <c r="Q71">
        <v>69</v>
      </c>
      <c r="R71">
        <v>92</v>
      </c>
      <c r="S71">
        <v>88</v>
      </c>
      <c r="T71">
        <v>90</v>
      </c>
      <c r="U71">
        <v>85</v>
      </c>
      <c r="V71" s="2">
        <f>(SUM(temps[[#This Row],[Column2]:[Column21]]))/20</f>
        <v>84.75</v>
      </c>
      <c r="X71" s="3">
        <f>temps[[#This Row],[Column2]]-temps[[#This Row],[Column22]]</f>
        <v>4.25</v>
      </c>
      <c r="Y71" s="3">
        <f>temps[[#This Row],[Column3]]-temps[[#This Row],[Column22]]</f>
        <v>1.25</v>
      </c>
      <c r="Z71" s="3">
        <f>temps[[#This Row],[Column4]]-temps[[#This Row],[Column22]]</f>
        <v>5.25</v>
      </c>
      <c r="AA71" s="3">
        <f>temps[[#This Row],[Column5]]-temps[[#This Row],[Column22]]</f>
        <v>6.25</v>
      </c>
      <c r="AB71" s="3">
        <f>temps[[#This Row],[Column6]]-temps[[#This Row],[Column22]]</f>
        <v>-18.75</v>
      </c>
      <c r="AC71" s="3">
        <f>temps[[#This Row],[Column7]]-temps[[#This Row],[Column22]]</f>
        <v>2.25</v>
      </c>
      <c r="AD71" s="3">
        <f>temps[[#This Row],[Column8]]-temps[[#This Row],[Column22]]</f>
        <v>3.25</v>
      </c>
      <c r="AE71" s="3">
        <f>temps[[#This Row],[Column9]]-temps[[#This Row],[Column22]]</f>
        <v>-9.75</v>
      </c>
      <c r="AF71" s="3">
        <f>temps[[#This Row],[Column10]]-temps[[#This Row],[Column22]]</f>
        <v>1.25</v>
      </c>
      <c r="AG71" s="3">
        <f>temps[[#This Row],[Column11]]-temps[[#This Row],[Column22]]</f>
        <v>-1.75</v>
      </c>
      <c r="AH71" s="3">
        <f>temps[[#This Row],[Column12]]-temps[[#This Row],[Column22]]</f>
        <v>-4.75</v>
      </c>
      <c r="AI71" s="3">
        <f>temps[[#This Row],[Column13]]-temps[[#This Row],[Column22]]</f>
        <v>1.25</v>
      </c>
      <c r="AJ71" s="3">
        <f>temps[[#This Row],[Column14]]-temps[[#This Row],[Column22]]</f>
        <v>4.25</v>
      </c>
      <c r="AK71" s="3">
        <f>temps[[#This Row],[Column15]]-temps[[#This Row],[Column22]]</f>
        <v>-0.75</v>
      </c>
      <c r="AL71" s="3">
        <f>temps[[#This Row],[Column16]]-temps[[#This Row],[Column22]]</f>
        <v>6.25</v>
      </c>
      <c r="AM71" s="3">
        <f>temps[[#This Row],[Column17]]-temps[[#This Row],[Column22]]</f>
        <v>-15.75</v>
      </c>
      <c r="AN71" s="3">
        <f>temps[[#This Row],[Column18]]-temps[[#This Row],[Column22]]</f>
        <v>7.25</v>
      </c>
      <c r="AO71" s="3">
        <f>temps[[#This Row],[Column19]]-temps[[#This Row],[Column22]]</f>
        <v>3.25</v>
      </c>
      <c r="AP71" s="3">
        <f>temps[[#This Row],[Column20]]-temps[[#This Row],[Column22]]</f>
        <v>5.25</v>
      </c>
      <c r="AQ71" s="3">
        <f>temps[[#This Row],[Column21]]-temps[[#This Row],[Column22]]</f>
        <v>0.25</v>
      </c>
      <c r="AR71">
        <f t="shared" si="1"/>
        <v>-0.25</v>
      </c>
    </row>
    <row r="72" spans="1:44" x14ac:dyDescent="0.55000000000000004">
      <c r="A72" s="1" t="s">
        <v>91</v>
      </c>
      <c r="B72">
        <v>89</v>
      </c>
      <c r="C72">
        <v>88</v>
      </c>
      <c r="D72">
        <v>89</v>
      </c>
      <c r="E72">
        <v>91</v>
      </c>
      <c r="F72">
        <v>75</v>
      </c>
      <c r="G72">
        <v>86</v>
      </c>
      <c r="H72">
        <v>87</v>
      </c>
      <c r="I72">
        <v>81</v>
      </c>
      <c r="J72">
        <v>73</v>
      </c>
      <c r="K72">
        <v>85</v>
      </c>
      <c r="L72">
        <v>83</v>
      </c>
      <c r="M72">
        <v>88</v>
      </c>
      <c r="N72">
        <v>90</v>
      </c>
      <c r="O72">
        <v>87</v>
      </c>
      <c r="P72">
        <v>93</v>
      </c>
      <c r="Q72">
        <v>73</v>
      </c>
      <c r="R72">
        <v>88</v>
      </c>
      <c r="S72">
        <v>91</v>
      </c>
      <c r="T72">
        <v>84</v>
      </c>
      <c r="U72">
        <v>84</v>
      </c>
      <c r="V72" s="2">
        <f>(SUM(temps[[#This Row],[Column2]:[Column21]]))/20</f>
        <v>85.25</v>
      </c>
      <c r="X72" s="3">
        <f>temps[[#This Row],[Column2]]-temps[[#This Row],[Column22]]</f>
        <v>3.75</v>
      </c>
      <c r="Y72" s="3">
        <f>temps[[#This Row],[Column3]]-temps[[#This Row],[Column22]]</f>
        <v>2.75</v>
      </c>
      <c r="Z72" s="3">
        <f>temps[[#This Row],[Column4]]-temps[[#This Row],[Column22]]</f>
        <v>3.75</v>
      </c>
      <c r="AA72" s="3">
        <f>temps[[#This Row],[Column5]]-temps[[#This Row],[Column22]]</f>
        <v>5.75</v>
      </c>
      <c r="AB72" s="3">
        <f>temps[[#This Row],[Column6]]-temps[[#This Row],[Column22]]</f>
        <v>-10.25</v>
      </c>
      <c r="AC72" s="3">
        <f>temps[[#This Row],[Column7]]-temps[[#This Row],[Column22]]</f>
        <v>0.75</v>
      </c>
      <c r="AD72" s="3">
        <f>temps[[#This Row],[Column8]]-temps[[#This Row],[Column22]]</f>
        <v>1.75</v>
      </c>
      <c r="AE72" s="3">
        <f>temps[[#This Row],[Column9]]-temps[[#This Row],[Column22]]</f>
        <v>-4.25</v>
      </c>
      <c r="AF72" s="3">
        <f>temps[[#This Row],[Column10]]-temps[[#This Row],[Column22]]</f>
        <v>-12.25</v>
      </c>
      <c r="AG72" s="3">
        <f>temps[[#This Row],[Column11]]-temps[[#This Row],[Column22]]</f>
        <v>-0.25</v>
      </c>
      <c r="AH72" s="3">
        <f>temps[[#This Row],[Column12]]-temps[[#This Row],[Column22]]</f>
        <v>-2.25</v>
      </c>
      <c r="AI72" s="3">
        <f>temps[[#This Row],[Column13]]-temps[[#This Row],[Column22]]</f>
        <v>2.75</v>
      </c>
      <c r="AJ72" s="3">
        <f>temps[[#This Row],[Column14]]-temps[[#This Row],[Column22]]</f>
        <v>4.75</v>
      </c>
      <c r="AK72" s="3">
        <f>temps[[#This Row],[Column15]]-temps[[#This Row],[Column22]]</f>
        <v>1.75</v>
      </c>
      <c r="AL72" s="3">
        <f>temps[[#This Row],[Column16]]-temps[[#This Row],[Column22]]</f>
        <v>7.75</v>
      </c>
      <c r="AM72" s="3">
        <f>temps[[#This Row],[Column17]]-temps[[#This Row],[Column22]]</f>
        <v>-12.25</v>
      </c>
      <c r="AN72" s="3">
        <f>temps[[#This Row],[Column18]]-temps[[#This Row],[Column22]]</f>
        <v>2.75</v>
      </c>
      <c r="AO72" s="3">
        <f>temps[[#This Row],[Column19]]-temps[[#This Row],[Column22]]</f>
        <v>5.75</v>
      </c>
      <c r="AP72" s="3">
        <f>temps[[#This Row],[Column20]]-temps[[#This Row],[Column22]]</f>
        <v>-1.25</v>
      </c>
      <c r="AQ72" s="3">
        <f>temps[[#This Row],[Column21]]-temps[[#This Row],[Column22]]</f>
        <v>-1.25</v>
      </c>
      <c r="AR72">
        <f t="shared" si="1"/>
        <v>1.25</v>
      </c>
    </row>
    <row r="73" spans="1:44" x14ac:dyDescent="0.55000000000000004">
      <c r="A73" s="1" t="s">
        <v>92</v>
      </c>
      <c r="B73">
        <v>91</v>
      </c>
      <c r="C73">
        <v>84</v>
      </c>
      <c r="D73">
        <v>79</v>
      </c>
      <c r="E73">
        <v>77</v>
      </c>
      <c r="F73">
        <v>80</v>
      </c>
      <c r="G73">
        <v>86</v>
      </c>
      <c r="H73">
        <v>91</v>
      </c>
      <c r="I73">
        <v>82</v>
      </c>
      <c r="J73">
        <v>84</v>
      </c>
      <c r="K73">
        <v>86</v>
      </c>
      <c r="L73">
        <v>83</v>
      </c>
      <c r="M73">
        <v>89</v>
      </c>
      <c r="N73">
        <v>88</v>
      </c>
      <c r="O73">
        <v>84</v>
      </c>
      <c r="P73">
        <v>92</v>
      </c>
      <c r="Q73">
        <v>81</v>
      </c>
      <c r="R73">
        <v>83</v>
      </c>
      <c r="S73">
        <v>90</v>
      </c>
      <c r="T73">
        <v>84</v>
      </c>
      <c r="U73">
        <v>87</v>
      </c>
      <c r="V73" s="2">
        <f>(SUM(temps[[#This Row],[Column2]:[Column21]]))/20</f>
        <v>85.05</v>
      </c>
      <c r="X73" s="3">
        <f>temps[[#This Row],[Column2]]-temps[[#This Row],[Column22]]</f>
        <v>5.9500000000000028</v>
      </c>
      <c r="Y73" s="3">
        <f>temps[[#This Row],[Column3]]-temps[[#This Row],[Column22]]</f>
        <v>-1.0499999999999972</v>
      </c>
      <c r="Z73" s="3">
        <f>temps[[#This Row],[Column4]]-temps[[#This Row],[Column22]]</f>
        <v>-6.0499999999999972</v>
      </c>
      <c r="AA73" s="3">
        <f>temps[[#This Row],[Column5]]-temps[[#This Row],[Column22]]</f>
        <v>-8.0499999999999972</v>
      </c>
      <c r="AB73" s="3">
        <f>temps[[#This Row],[Column6]]-temps[[#This Row],[Column22]]</f>
        <v>-5.0499999999999972</v>
      </c>
      <c r="AC73" s="3">
        <f>temps[[#This Row],[Column7]]-temps[[#This Row],[Column22]]</f>
        <v>0.95000000000000284</v>
      </c>
      <c r="AD73" s="3">
        <f>temps[[#This Row],[Column8]]-temps[[#This Row],[Column22]]</f>
        <v>5.9500000000000028</v>
      </c>
      <c r="AE73" s="3">
        <f>temps[[#This Row],[Column9]]-temps[[#This Row],[Column22]]</f>
        <v>-3.0499999999999972</v>
      </c>
      <c r="AF73" s="3">
        <f>temps[[#This Row],[Column10]]-temps[[#This Row],[Column22]]</f>
        <v>-1.0499999999999972</v>
      </c>
      <c r="AG73" s="3">
        <f>temps[[#This Row],[Column11]]-temps[[#This Row],[Column22]]</f>
        <v>0.95000000000000284</v>
      </c>
      <c r="AH73" s="3">
        <f>temps[[#This Row],[Column12]]-temps[[#This Row],[Column22]]</f>
        <v>-2.0499999999999972</v>
      </c>
      <c r="AI73" s="3">
        <f>temps[[#This Row],[Column13]]-temps[[#This Row],[Column22]]</f>
        <v>3.9500000000000028</v>
      </c>
      <c r="AJ73" s="3">
        <f>temps[[#This Row],[Column14]]-temps[[#This Row],[Column22]]</f>
        <v>2.9500000000000028</v>
      </c>
      <c r="AK73" s="3">
        <f>temps[[#This Row],[Column15]]-temps[[#This Row],[Column22]]</f>
        <v>-1.0499999999999972</v>
      </c>
      <c r="AL73" s="3">
        <f>temps[[#This Row],[Column16]]-temps[[#This Row],[Column22]]</f>
        <v>6.9500000000000028</v>
      </c>
      <c r="AM73" s="3">
        <f>temps[[#This Row],[Column17]]-temps[[#This Row],[Column22]]</f>
        <v>-4.0499999999999972</v>
      </c>
      <c r="AN73" s="3">
        <f>temps[[#This Row],[Column18]]-temps[[#This Row],[Column22]]</f>
        <v>-2.0499999999999972</v>
      </c>
      <c r="AO73" s="3">
        <f>temps[[#This Row],[Column19]]-temps[[#This Row],[Column22]]</f>
        <v>4.9500000000000028</v>
      </c>
      <c r="AP73" s="3">
        <f>temps[[#This Row],[Column20]]-temps[[#This Row],[Column22]]</f>
        <v>-1.0499999999999972</v>
      </c>
      <c r="AQ73" s="3">
        <f>temps[[#This Row],[Column21]]-temps[[#This Row],[Column22]]</f>
        <v>1.9500000000000028</v>
      </c>
      <c r="AR73">
        <f t="shared" si="1"/>
        <v>-1.949999999999946</v>
      </c>
    </row>
    <row r="74" spans="1:44" x14ac:dyDescent="0.55000000000000004">
      <c r="A74" s="1" t="s">
        <v>93</v>
      </c>
      <c r="B74">
        <v>84</v>
      </c>
      <c r="C74">
        <v>80</v>
      </c>
      <c r="D74">
        <v>78</v>
      </c>
      <c r="E74">
        <v>87</v>
      </c>
      <c r="F74">
        <v>82</v>
      </c>
      <c r="G74">
        <v>89</v>
      </c>
      <c r="H74">
        <v>95</v>
      </c>
      <c r="I74">
        <v>79</v>
      </c>
      <c r="J74">
        <v>84</v>
      </c>
      <c r="K74">
        <v>84</v>
      </c>
      <c r="L74">
        <v>85</v>
      </c>
      <c r="M74">
        <v>89</v>
      </c>
      <c r="N74">
        <v>87</v>
      </c>
      <c r="O74">
        <v>80</v>
      </c>
      <c r="P74">
        <v>94</v>
      </c>
      <c r="Q74">
        <v>84</v>
      </c>
      <c r="R74">
        <v>84</v>
      </c>
      <c r="S74">
        <v>89</v>
      </c>
      <c r="T74">
        <v>86</v>
      </c>
      <c r="U74">
        <v>85</v>
      </c>
      <c r="V74" s="2">
        <f>(SUM(temps[[#This Row],[Column2]:[Column21]]))/20</f>
        <v>85.25</v>
      </c>
      <c r="X74" s="3">
        <f>temps[[#This Row],[Column2]]-temps[[#This Row],[Column22]]</f>
        <v>-1.25</v>
      </c>
      <c r="Y74" s="3">
        <f>temps[[#This Row],[Column3]]-temps[[#This Row],[Column22]]</f>
        <v>-5.25</v>
      </c>
      <c r="Z74" s="3">
        <f>temps[[#This Row],[Column4]]-temps[[#This Row],[Column22]]</f>
        <v>-7.25</v>
      </c>
      <c r="AA74" s="3">
        <f>temps[[#This Row],[Column5]]-temps[[#This Row],[Column22]]</f>
        <v>1.75</v>
      </c>
      <c r="AB74" s="3">
        <f>temps[[#This Row],[Column6]]-temps[[#This Row],[Column22]]</f>
        <v>-3.25</v>
      </c>
      <c r="AC74" s="3">
        <f>temps[[#This Row],[Column7]]-temps[[#This Row],[Column22]]</f>
        <v>3.75</v>
      </c>
      <c r="AD74" s="3">
        <f>temps[[#This Row],[Column8]]-temps[[#This Row],[Column22]]</f>
        <v>9.75</v>
      </c>
      <c r="AE74" s="3">
        <f>temps[[#This Row],[Column9]]-temps[[#This Row],[Column22]]</f>
        <v>-6.25</v>
      </c>
      <c r="AF74" s="3">
        <f>temps[[#This Row],[Column10]]-temps[[#This Row],[Column22]]</f>
        <v>-1.25</v>
      </c>
      <c r="AG74" s="3">
        <f>temps[[#This Row],[Column11]]-temps[[#This Row],[Column22]]</f>
        <v>-1.25</v>
      </c>
      <c r="AH74" s="3">
        <f>temps[[#This Row],[Column12]]-temps[[#This Row],[Column22]]</f>
        <v>-0.25</v>
      </c>
      <c r="AI74" s="3">
        <f>temps[[#This Row],[Column13]]-temps[[#This Row],[Column22]]</f>
        <v>3.75</v>
      </c>
      <c r="AJ74" s="3">
        <f>temps[[#This Row],[Column14]]-temps[[#This Row],[Column22]]</f>
        <v>1.75</v>
      </c>
      <c r="AK74" s="3">
        <f>temps[[#This Row],[Column15]]-temps[[#This Row],[Column22]]</f>
        <v>-5.25</v>
      </c>
      <c r="AL74" s="3">
        <f>temps[[#This Row],[Column16]]-temps[[#This Row],[Column22]]</f>
        <v>8.75</v>
      </c>
      <c r="AM74" s="3">
        <f>temps[[#This Row],[Column17]]-temps[[#This Row],[Column22]]</f>
        <v>-1.25</v>
      </c>
      <c r="AN74" s="3">
        <f>temps[[#This Row],[Column18]]-temps[[#This Row],[Column22]]</f>
        <v>-1.25</v>
      </c>
      <c r="AO74" s="3">
        <f>temps[[#This Row],[Column19]]-temps[[#This Row],[Column22]]</f>
        <v>3.75</v>
      </c>
      <c r="AP74" s="3">
        <f>temps[[#This Row],[Column20]]-temps[[#This Row],[Column22]]</f>
        <v>0.75</v>
      </c>
      <c r="AQ74" s="3">
        <f>temps[[#This Row],[Column21]]-temps[[#This Row],[Column22]]</f>
        <v>-0.25</v>
      </c>
      <c r="AR74">
        <f t="shared" si="1"/>
        <v>0.25</v>
      </c>
    </row>
    <row r="75" spans="1:44" x14ac:dyDescent="0.55000000000000004">
      <c r="A75" s="1" t="s">
        <v>94</v>
      </c>
      <c r="B75">
        <v>86</v>
      </c>
      <c r="C75">
        <v>82</v>
      </c>
      <c r="D75">
        <v>81</v>
      </c>
      <c r="E75">
        <v>87</v>
      </c>
      <c r="F75">
        <v>84</v>
      </c>
      <c r="G75">
        <v>87</v>
      </c>
      <c r="H75">
        <v>95</v>
      </c>
      <c r="I75">
        <v>80</v>
      </c>
      <c r="J75">
        <v>84</v>
      </c>
      <c r="K75">
        <v>84</v>
      </c>
      <c r="L75">
        <v>84</v>
      </c>
      <c r="M75">
        <v>89</v>
      </c>
      <c r="N75">
        <v>83</v>
      </c>
      <c r="O75">
        <v>75</v>
      </c>
      <c r="P75">
        <v>96</v>
      </c>
      <c r="Q75">
        <v>86</v>
      </c>
      <c r="R75">
        <v>83</v>
      </c>
      <c r="S75">
        <v>89</v>
      </c>
      <c r="T75">
        <v>90</v>
      </c>
      <c r="U75">
        <v>86</v>
      </c>
      <c r="V75" s="2">
        <f>(SUM(temps[[#This Row],[Column2]:[Column21]]))/20</f>
        <v>85.55</v>
      </c>
      <c r="X75" s="3">
        <f>temps[[#This Row],[Column2]]-temps[[#This Row],[Column22]]</f>
        <v>0.45000000000000284</v>
      </c>
      <c r="Y75" s="3">
        <f>temps[[#This Row],[Column3]]-temps[[#This Row],[Column22]]</f>
        <v>-3.5499999999999972</v>
      </c>
      <c r="Z75" s="3">
        <f>temps[[#This Row],[Column4]]-temps[[#This Row],[Column22]]</f>
        <v>-4.5499999999999972</v>
      </c>
      <c r="AA75" s="3">
        <f>temps[[#This Row],[Column5]]-temps[[#This Row],[Column22]]</f>
        <v>1.4500000000000028</v>
      </c>
      <c r="AB75" s="3">
        <f>temps[[#This Row],[Column6]]-temps[[#This Row],[Column22]]</f>
        <v>-1.5499999999999972</v>
      </c>
      <c r="AC75" s="3">
        <f>temps[[#This Row],[Column7]]-temps[[#This Row],[Column22]]</f>
        <v>1.4500000000000028</v>
      </c>
      <c r="AD75" s="3">
        <f>temps[[#This Row],[Column8]]-temps[[#This Row],[Column22]]</f>
        <v>9.4500000000000028</v>
      </c>
      <c r="AE75" s="3">
        <f>temps[[#This Row],[Column9]]-temps[[#This Row],[Column22]]</f>
        <v>-5.5499999999999972</v>
      </c>
      <c r="AF75" s="3">
        <f>temps[[#This Row],[Column10]]-temps[[#This Row],[Column22]]</f>
        <v>-1.5499999999999972</v>
      </c>
      <c r="AG75" s="3">
        <f>temps[[#This Row],[Column11]]-temps[[#This Row],[Column22]]</f>
        <v>-1.5499999999999972</v>
      </c>
      <c r="AH75" s="3">
        <f>temps[[#This Row],[Column12]]-temps[[#This Row],[Column22]]</f>
        <v>-1.5499999999999972</v>
      </c>
      <c r="AI75" s="3">
        <f>temps[[#This Row],[Column13]]-temps[[#This Row],[Column22]]</f>
        <v>3.4500000000000028</v>
      </c>
      <c r="AJ75" s="3">
        <f>temps[[#This Row],[Column14]]-temps[[#This Row],[Column22]]</f>
        <v>-2.5499999999999972</v>
      </c>
      <c r="AK75" s="3">
        <f>temps[[#This Row],[Column15]]-temps[[#This Row],[Column22]]</f>
        <v>-10.549999999999997</v>
      </c>
      <c r="AL75" s="3">
        <f>temps[[#This Row],[Column16]]-temps[[#This Row],[Column22]]</f>
        <v>10.450000000000003</v>
      </c>
      <c r="AM75" s="3">
        <f>temps[[#This Row],[Column17]]-temps[[#This Row],[Column22]]</f>
        <v>0.45000000000000284</v>
      </c>
      <c r="AN75" s="3">
        <f>temps[[#This Row],[Column18]]-temps[[#This Row],[Column22]]</f>
        <v>-2.5499999999999972</v>
      </c>
      <c r="AO75" s="3">
        <f>temps[[#This Row],[Column19]]-temps[[#This Row],[Column22]]</f>
        <v>3.4500000000000028</v>
      </c>
      <c r="AP75" s="3">
        <f>temps[[#This Row],[Column20]]-temps[[#This Row],[Column22]]</f>
        <v>4.4500000000000028</v>
      </c>
      <c r="AQ75" s="3">
        <f>temps[[#This Row],[Column21]]-temps[[#This Row],[Column22]]</f>
        <v>0.45000000000000284</v>
      </c>
      <c r="AR75">
        <f t="shared" si="1"/>
        <v>-0.449999999999946</v>
      </c>
    </row>
    <row r="76" spans="1:44" x14ac:dyDescent="0.55000000000000004">
      <c r="A76" s="1" t="s">
        <v>95</v>
      </c>
      <c r="B76">
        <v>88</v>
      </c>
      <c r="C76">
        <v>86</v>
      </c>
      <c r="D76">
        <v>84</v>
      </c>
      <c r="E76">
        <v>87</v>
      </c>
      <c r="F76">
        <v>86</v>
      </c>
      <c r="G76">
        <v>84</v>
      </c>
      <c r="H76">
        <v>90</v>
      </c>
      <c r="I76">
        <v>81</v>
      </c>
      <c r="J76">
        <v>81</v>
      </c>
      <c r="K76">
        <v>86</v>
      </c>
      <c r="L76">
        <v>82</v>
      </c>
      <c r="M76">
        <v>86</v>
      </c>
      <c r="N76">
        <v>87</v>
      </c>
      <c r="O76">
        <v>81</v>
      </c>
      <c r="P76">
        <v>89</v>
      </c>
      <c r="Q76">
        <v>87</v>
      </c>
      <c r="R76">
        <v>81</v>
      </c>
      <c r="S76">
        <v>90</v>
      </c>
      <c r="T76">
        <v>92</v>
      </c>
      <c r="U76">
        <v>78</v>
      </c>
      <c r="V76" s="2">
        <f>(SUM(temps[[#This Row],[Column2]:[Column21]]))/20</f>
        <v>85.3</v>
      </c>
      <c r="X76" s="3">
        <f>temps[[#This Row],[Column2]]-temps[[#This Row],[Column22]]</f>
        <v>2.7000000000000028</v>
      </c>
      <c r="Y76" s="3">
        <f>temps[[#This Row],[Column3]]-temps[[#This Row],[Column22]]</f>
        <v>0.70000000000000284</v>
      </c>
      <c r="Z76" s="3">
        <f>temps[[#This Row],[Column4]]-temps[[#This Row],[Column22]]</f>
        <v>-1.2999999999999972</v>
      </c>
      <c r="AA76" s="3">
        <f>temps[[#This Row],[Column5]]-temps[[#This Row],[Column22]]</f>
        <v>1.7000000000000028</v>
      </c>
      <c r="AB76" s="3">
        <f>temps[[#This Row],[Column6]]-temps[[#This Row],[Column22]]</f>
        <v>0.70000000000000284</v>
      </c>
      <c r="AC76" s="3">
        <f>temps[[#This Row],[Column7]]-temps[[#This Row],[Column22]]</f>
        <v>-1.2999999999999972</v>
      </c>
      <c r="AD76" s="3">
        <f>temps[[#This Row],[Column8]]-temps[[#This Row],[Column22]]</f>
        <v>4.7000000000000028</v>
      </c>
      <c r="AE76" s="3">
        <f>temps[[#This Row],[Column9]]-temps[[#This Row],[Column22]]</f>
        <v>-4.2999999999999972</v>
      </c>
      <c r="AF76" s="3">
        <f>temps[[#This Row],[Column10]]-temps[[#This Row],[Column22]]</f>
        <v>-4.2999999999999972</v>
      </c>
      <c r="AG76" s="3">
        <f>temps[[#This Row],[Column11]]-temps[[#This Row],[Column22]]</f>
        <v>0.70000000000000284</v>
      </c>
      <c r="AH76" s="3">
        <f>temps[[#This Row],[Column12]]-temps[[#This Row],[Column22]]</f>
        <v>-3.2999999999999972</v>
      </c>
      <c r="AI76" s="3">
        <f>temps[[#This Row],[Column13]]-temps[[#This Row],[Column22]]</f>
        <v>0.70000000000000284</v>
      </c>
      <c r="AJ76" s="3">
        <f>temps[[#This Row],[Column14]]-temps[[#This Row],[Column22]]</f>
        <v>1.7000000000000028</v>
      </c>
      <c r="AK76" s="3">
        <f>temps[[#This Row],[Column15]]-temps[[#This Row],[Column22]]</f>
        <v>-4.2999999999999972</v>
      </c>
      <c r="AL76" s="3">
        <f>temps[[#This Row],[Column16]]-temps[[#This Row],[Column22]]</f>
        <v>3.7000000000000028</v>
      </c>
      <c r="AM76" s="3">
        <f>temps[[#This Row],[Column17]]-temps[[#This Row],[Column22]]</f>
        <v>1.7000000000000028</v>
      </c>
      <c r="AN76" s="3">
        <f>temps[[#This Row],[Column18]]-temps[[#This Row],[Column22]]</f>
        <v>-4.2999999999999972</v>
      </c>
      <c r="AO76" s="3">
        <f>temps[[#This Row],[Column19]]-temps[[#This Row],[Column22]]</f>
        <v>4.7000000000000028</v>
      </c>
      <c r="AP76" s="3">
        <f>temps[[#This Row],[Column20]]-temps[[#This Row],[Column22]]</f>
        <v>6.7000000000000028</v>
      </c>
      <c r="AQ76" s="3">
        <f>temps[[#This Row],[Column21]]-temps[[#This Row],[Column22]]</f>
        <v>-7.2999999999999972</v>
      </c>
      <c r="AR76">
        <f t="shared" si="1"/>
        <v>7.300000000000054</v>
      </c>
    </row>
    <row r="77" spans="1:44" x14ac:dyDescent="0.55000000000000004">
      <c r="A77" s="1" t="s">
        <v>96</v>
      </c>
      <c r="B77">
        <v>78</v>
      </c>
      <c r="C77">
        <v>87</v>
      </c>
      <c r="D77">
        <v>89</v>
      </c>
      <c r="E77">
        <v>86</v>
      </c>
      <c r="F77">
        <v>87</v>
      </c>
      <c r="G77">
        <v>84</v>
      </c>
      <c r="H77">
        <v>75</v>
      </c>
      <c r="I77">
        <v>84</v>
      </c>
      <c r="J77">
        <v>79</v>
      </c>
      <c r="K77">
        <v>88</v>
      </c>
      <c r="L77">
        <v>70</v>
      </c>
      <c r="M77">
        <v>85</v>
      </c>
      <c r="N77">
        <v>86</v>
      </c>
      <c r="O77">
        <v>80</v>
      </c>
      <c r="P77">
        <v>86</v>
      </c>
      <c r="Q77">
        <v>89</v>
      </c>
      <c r="R77">
        <v>81</v>
      </c>
      <c r="S77">
        <v>87</v>
      </c>
      <c r="T77">
        <v>86</v>
      </c>
      <c r="U77">
        <v>75</v>
      </c>
      <c r="V77" s="2">
        <f>(SUM(temps[[#This Row],[Column2]:[Column21]]))/20</f>
        <v>83.1</v>
      </c>
      <c r="X77" s="3">
        <f>temps[[#This Row],[Column2]]-temps[[#This Row],[Column22]]</f>
        <v>-5.0999999999999943</v>
      </c>
      <c r="Y77" s="3">
        <f>temps[[#This Row],[Column3]]-temps[[#This Row],[Column22]]</f>
        <v>3.9000000000000057</v>
      </c>
      <c r="Z77" s="3">
        <f>temps[[#This Row],[Column4]]-temps[[#This Row],[Column22]]</f>
        <v>5.9000000000000057</v>
      </c>
      <c r="AA77" s="3">
        <f>temps[[#This Row],[Column5]]-temps[[#This Row],[Column22]]</f>
        <v>2.9000000000000057</v>
      </c>
      <c r="AB77" s="3">
        <f>temps[[#This Row],[Column6]]-temps[[#This Row],[Column22]]</f>
        <v>3.9000000000000057</v>
      </c>
      <c r="AC77" s="3">
        <f>temps[[#This Row],[Column7]]-temps[[#This Row],[Column22]]</f>
        <v>0.90000000000000568</v>
      </c>
      <c r="AD77" s="3">
        <f>temps[[#This Row],[Column8]]-temps[[#This Row],[Column22]]</f>
        <v>-8.0999999999999943</v>
      </c>
      <c r="AE77" s="3">
        <f>temps[[#This Row],[Column9]]-temps[[#This Row],[Column22]]</f>
        <v>0.90000000000000568</v>
      </c>
      <c r="AF77" s="3">
        <f>temps[[#This Row],[Column10]]-temps[[#This Row],[Column22]]</f>
        <v>-4.0999999999999943</v>
      </c>
      <c r="AG77" s="3">
        <f>temps[[#This Row],[Column11]]-temps[[#This Row],[Column22]]</f>
        <v>4.9000000000000057</v>
      </c>
      <c r="AH77" s="3">
        <f>temps[[#This Row],[Column12]]-temps[[#This Row],[Column22]]</f>
        <v>-13.099999999999994</v>
      </c>
      <c r="AI77" s="3">
        <f>temps[[#This Row],[Column13]]-temps[[#This Row],[Column22]]</f>
        <v>1.9000000000000057</v>
      </c>
      <c r="AJ77" s="3">
        <f>temps[[#This Row],[Column14]]-temps[[#This Row],[Column22]]</f>
        <v>2.9000000000000057</v>
      </c>
      <c r="AK77" s="3">
        <f>temps[[#This Row],[Column15]]-temps[[#This Row],[Column22]]</f>
        <v>-3.0999999999999943</v>
      </c>
      <c r="AL77" s="3">
        <f>temps[[#This Row],[Column16]]-temps[[#This Row],[Column22]]</f>
        <v>2.9000000000000057</v>
      </c>
      <c r="AM77" s="3">
        <f>temps[[#This Row],[Column17]]-temps[[#This Row],[Column22]]</f>
        <v>5.9000000000000057</v>
      </c>
      <c r="AN77" s="3">
        <f>temps[[#This Row],[Column18]]-temps[[#This Row],[Column22]]</f>
        <v>-2.0999999999999943</v>
      </c>
      <c r="AO77" s="3">
        <f>temps[[#This Row],[Column19]]-temps[[#This Row],[Column22]]</f>
        <v>3.9000000000000057</v>
      </c>
      <c r="AP77" s="3">
        <f>temps[[#This Row],[Column20]]-temps[[#This Row],[Column22]]</f>
        <v>2.9000000000000057</v>
      </c>
      <c r="AQ77" s="3">
        <f>temps[[#This Row],[Column21]]-temps[[#This Row],[Column22]]</f>
        <v>-8.0999999999999943</v>
      </c>
      <c r="AR77">
        <f t="shared" si="1"/>
        <v>8.100000000000108</v>
      </c>
    </row>
    <row r="78" spans="1:44" x14ac:dyDescent="0.55000000000000004">
      <c r="A78" s="1" t="s">
        <v>97</v>
      </c>
      <c r="B78">
        <v>79</v>
      </c>
      <c r="C78">
        <v>87</v>
      </c>
      <c r="D78">
        <v>87</v>
      </c>
      <c r="E78">
        <v>87</v>
      </c>
      <c r="F78">
        <v>86</v>
      </c>
      <c r="G78">
        <v>86</v>
      </c>
      <c r="H78">
        <v>78</v>
      </c>
      <c r="I78">
        <v>82</v>
      </c>
      <c r="J78">
        <v>79</v>
      </c>
      <c r="K78">
        <v>88</v>
      </c>
      <c r="L78">
        <v>80</v>
      </c>
      <c r="M78">
        <v>81</v>
      </c>
      <c r="N78">
        <v>88</v>
      </c>
      <c r="O78">
        <v>82</v>
      </c>
      <c r="P78">
        <v>91</v>
      </c>
      <c r="Q78">
        <v>92</v>
      </c>
      <c r="R78">
        <v>83</v>
      </c>
      <c r="S78">
        <v>82</v>
      </c>
      <c r="T78">
        <v>78</v>
      </c>
      <c r="U78">
        <v>77</v>
      </c>
      <c r="V78" s="2">
        <f>(SUM(temps[[#This Row],[Column2]:[Column21]]))/20</f>
        <v>83.65</v>
      </c>
      <c r="X78" s="3">
        <f>temps[[#This Row],[Column2]]-temps[[#This Row],[Column22]]</f>
        <v>-4.6500000000000057</v>
      </c>
      <c r="Y78" s="3">
        <f>temps[[#This Row],[Column3]]-temps[[#This Row],[Column22]]</f>
        <v>3.3499999999999943</v>
      </c>
      <c r="Z78" s="3">
        <f>temps[[#This Row],[Column4]]-temps[[#This Row],[Column22]]</f>
        <v>3.3499999999999943</v>
      </c>
      <c r="AA78" s="3">
        <f>temps[[#This Row],[Column5]]-temps[[#This Row],[Column22]]</f>
        <v>3.3499999999999943</v>
      </c>
      <c r="AB78" s="3">
        <f>temps[[#This Row],[Column6]]-temps[[#This Row],[Column22]]</f>
        <v>2.3499999999999943</v>
      </c>
      <c r="AC78" s="3">
        <f>temps[[#This Row],[Column7]]-temps[[#This Row],[Column22]]</f>
        <v>2.3499999999999943</v>
      </c>
      <c r="AD78" s="3">
        <f>temps[[#This Row],[Column8]]-temps[[#This Row],[Column22]]</f>
        <v>-5.6500000000000057</v>
      </c>
      <c r="AE78" s="3">
        <f>temps[[#This Row],[Column9]]-temps[[#This Row],[Column22]]</f>
        <v>-1.6500000000000057</v>
      </c>
      <c r="AF78" s="3">
        <f>temps[[#This Row],[Column10]]-temps[[#This Row],[Column22]]</f>
        <v>-4.6500000000000057</v>
      </c>
      <c r="AG78" s="3">
        <f>temps[[#This Row],[Column11]]-temps[[#This Row],[Column22]]</f>
        <v>4.3499999999999943</v>
      </c>
      <c r="AH78" s="3">
        <f>temps[[#This Row],[Column12]]-temps[[#This Row],[Column22]]</f>
        <v>-3.6500000000000057</v>
      </c>
      <c r="AI78" s="3">
        <f>temps[[#This Row],[Column13]]-temps[[#This Row],[Column22]]</f>
        <v>-2.6500000000000057</v>
      </c>
      <c r="AJ78" s="3">
        <f>temps[[#This Row],[Column14]]-temps[[#This Row],[Column22]]</f>
        <v>4.3499999999999943</v>
      </c>
      <c r="AK78" s="3">
        <f>temps[[#This Row],[Column15]]-temps[[#This Row],[Column22]]</f>
        <v>-1.6500000000000057</v>
      </c>
      <c r="AL78" s="3">
        <f>temps[[#This Row],[Column16]]-temps[[#This Row],[Column22]]</f>
        <v>7.3499999999999943</v>
      </c>
      <c r="AM78" s="3">
        <f>temps[[#This Row],[Column17]]-temps[[#This Row],[Column22]]</f>
        <v>8.3499999999999943</v>
      </c>
      <c r="AN78" s="3">
        <f>temps[[#This Row],[Column18]]-temps[[#This Row],[Column22]]</f>
        <v>-0.65000000000000568</v>
      </c>
      <c r="AO78" s="3">
        <f>temps[[#This Row],[Column19]]-temps[[#This Row],[Column22]]</f>
        <v>-1.6500000000000057</v>
      </c>
      <c r="AP78" s="3">
        <f>temps[[#This Row],[Column20]]-temps[[#This Row],[Column22]]</f>
        <v>-5.6500000000000057</v>
      </c>
      <c r="AQ78" s="3">
        <f>temps[[#This Row],[Column21]]-temps[[#This Row],[Column22]]</f>
        <v>-6.6500000000000057</v>
      </c>
      <c r="AR78">
        <f t="shared" si="1"/>
        <v>6.649999999999892</v>
      </c>
    </row>
    <row r="79" spans="1:44" x14ac:dyDescent="0.55000000000000004">
      <c r="A79" s="1" t="s">
        <v>98</v>
      </c>
      <c r="B79">
        <v>86</v>
      </c>
      <c r="C79">
        <v>88</v>
      </c>
      <c r="D79">
        <v>87</v>
      </c>
      <c r="E79">
        <v>89</v>
      </c>
      <c r="F79">
        <v>80</v>
      </c>
      <c r="G79">
        <v>77</v>
      </c>
      <c r="H79">
        <v>91</v>
      </c>
      <c r="I79">
        <v>82</v>
      </c>
      <c r="J79">
        <v>73</v>
      </c>
      <c r="K79">
        <v>91</v>
      </c>
      <c r="L79">
        <v>82</v>
      </c>
      <c r="M79">
        <v>82</v>
      </c>
      <c r="N79">
        <v>79</v>
      </c>
      <c r="O79">
        <v>79</v>
      </c>
      <c r="P79">
        <v>91</v>
      </c>
      <c r="Q79">
        <v>86</v>
      </c>
      <c r="R79">
        <v>87</v>
      </c>
      <c r="S79">
        <v>84</v>
      </c>
      <c r="T79">
        <v>80</v>
      </c>
      <c r="U79">
        <v>80</v>
      </c>
      <c r="V79" s="2">
        <f>(SUM(temps[[#This Row],[Column2]:[Column21]]))/20</f>
        <v>83.7</v>
      </c>
      <c r="X79" s="3">
        <f>temps[[#This Row],[Column2]]-temps[[#This Row],[Column22]]</f>
        <v>2.2999999999999972</v>
      </c>
      <c r="Y79" s="3">
        <f>temps[[#This Row],[Column3]]-temps[[#This Row],[Column22]]</f>
        <v>4.2999999999999972</v>
      </c>
      <c r="Z79" s="3">
        <f>temps[[#This Row],[Column4]]-temps[[#This Row],[Column22]]</f>
        <v>3.2999999999999972</v>
      </c>
      <c r="AA79" s="3">
        <f>temps[[#This Row],[Column5]]-temps[[#This Row],[Column22]]</f>
        <v>5.2999999999999972</v>
      </c>
      <c r="AB79" s="3">
        <f>temps[[#This Row],[Column6]]-temps[[#This Row],[Column22]]</f>
        <v>-3.7000000000000028</v>
      </c>
      <c r="AC79" s="3">
        <f>temps[[#This Row],[Column7]]-temps[[#This Row],[Column22]]</f>
        <v>-6.7000000000000028</v>
      </c>
      <c r="AD79" s="3">
        <f>temps[[#This Row],[Column8]]-temps[[#This Row],[Column22]]</f>
        <v>7.2999999999999972</v>
      </c>
      <c r="AE79" s="3">
        <f>temps[[#This Row],[Column9]]-temps[[#This Row],[Column22]]</f>
        <v>-1.7000000000000028</v>
      </c>
      <c r="AF79" s="3">
        <f>temps[[#This Row],[Column10]]-temps[[#This Row],[Column22]]</f>
        <v>-10.700000000000003</v>
      </c>
      <c r="AG79" s="3">
        <f>temps[[#This Row],[Column11]]-temps[[#This Row],[Column22]]</f>
        <v>7.2999999999999972</v>
      </c>
      <c r="AH79" s="3">
        <f>temps[[#This Row],[Column12]]-temps[[#This Row],[Column22]]</f>
        <v>-1.7000000000000028</v>
      </c>
      <c r="AI79" s="3">
        <f>temps[[#This Row],[Column13]]-temps[[#This Row],[Column22]]</f>
        <v>-1.7000000000000028</v>
      </c>
      <c r="AJ79" s="3">
        <f>temps[[#This Row],[Column14]]-temps[[#This Row],[Column22]]</f>
        <v>-4.7000000000000028</v>
      </c>
      <c r="AK79" s="3">
        <f>temps[[#This Row],[Column15]]-temps[[#This Row],[Column22]]</f>
        <v>-4.7000000000000028</v>
      </c>
      <c r="AL79" s="3">
        <f>temps[[#This Row],[Column16]]-temps[[#This Row],[Column22]]</f>
        <v>7.2999999999999972</v>
      </c>
      <c r="AM79" s="3">
        <f>temps[[#This Row],[Column17]]-temps[[#This Row],[Column22]]</f>
        <v>2.2999999999999972</v>
      </c>
      <c r="AN79" s="3">
        <f>temps[[#This Row],[Column18]]-temps[[#This Row],[Column22]]</f>
        <v>3.2999999999999972</v>
      </c>
      <c r="AO79" s="3">
        <f>temps[[#This Row],[Column19]]-temps[[#This Row],[Column22]]</f>
        <v>0.29999999999999716</v>
      </c>
      <c r="AP79" s="3">
        <f>temps[[#This Row],[Column20]]-temps[[#This Row],[Column22]]</f>
        <v>-3.7000000000000028</v>
      </c>
      <c r="AQ79" s="3">
        <f>temps[[#This Row],[Column21]]-temps[[#This Row],[Column22]]</f>
        <v>-3.7000000000000028</v>
      </c>
      <c r="AR79">
        <f t="shared" si="1"/>
        <v>3.699999999999946</v>
      </c>
    </row>
    <row r="80" spans="1:44" x14ac:dyDescent="0.55000000000000004">
      <c r="A80" s="1" t="s">
        <v>99</v>
      </c>
      <c r="B80">
        <v>82</v>
      </c>
      <c r="C80">
        <v>88</v>
      </c>
      <c r="D80">
        <v>88</v>
      </c>
      <c r="E80">
        <v>81</v>
      </c>
      <c r="F80">
        <v>75</v>
      </c>
      <c r="G80">
        <v>77</v>
      </c>
      <c r="H80">
        <v>88</v>
      </c>
      <c r="I80">
        <v>81</v>
      </c>
      <c r="J80">
        <v>75</v>
      </c>
      <c r="K80">
        <v>88</v>
      </c>
      <c r="L80">
        <v>83</v>
      </c>
      <c r="M80">
        <v>76</v>
      </c>
      <c r="N80">
        <v>80</v>
      </c>
      <c r="O80">
        <v>82</v>
      </c>
      <c r="P80">
        <v>89</v>
      </c>
      <c r="Q80">
        <v>72</v>
      </c>
      <c r="R80">
        <v>86</v>
      </c>
      <c r="S80">
        <v>89</v>
      </c>
      <c r="T80">
        <v>86</v>
      </c>
      <c r="U80">
        <v>79</v>
      </c>
      <c r="V80" s="2">
        <f>(SUM(temps[[#This Row],[Column2]:[Column21]]))/20</f>
        <v>82.25</v>
      </c>
      <c r="X80" s="3">
        <f>temps[[#This Row],[Column2]]-temps[[#This Row],[Column22]]</f>
        <v>-0.25</v>
      </c>
      <c r="Y80" s="3">
        <f>temps[[#This Row],[Column3]]-temps[[#This Row],[Column22]]</f>
        <v>5.75</v>
      </c>
      <c r="Z80" s="3">
        <f>temps[[#This Row],[Column4]]-temps[[#This Row],[Column22]]</f>
        <v>5.75</v>
      </c>
      <c r="AA80" s="3">
        <f>temps[[#This Row],[Column5]]-temps[[#This Row],[Column22]]</f>
        <v>-1.25</v>
      </c>
      <c r="AB80" s="3">
        <f>temps[[#This Row],[Column6]]-temps[[#This Row],[Column22]]</f>
        <v>-7.25</v>
      </c>
      <c r="AC80" s="3">
        <f>temps[[#This Row],[Column7]]-temps[[#This Row],[Column22]]</f>
        <v>-5.25</v>
      </c>
      <c r="AD80" s="3">
        <f>temps[[#This Row],[Column8]]-temps[[#This Row],[Column22]]</f>
        <v>5.75</v>
      </c>
      <c r="AE80" s="3">
        <f>temps[[#This Row],[Column9]]-temps[[#This Row],[Column22]]</f>
        <v>-1.25</v>
      </c>
      <c r="AF80" s="3">
        <f>temps[[#This Row],[Column10]]-temps[[#This Row],[Column22]]</f>
        <v>-7.25</v>
      </c>
      <c r="AG80" s="3">
        <f>temps[[#This Row],[Column11]]-temps[[#This Row],[Column22]]</f>
        <v>5.75</v>
      </c>
      <c r="AH80" s="3">
        <f>temps[[#This Row],[Column12]]-temps[[#This Row],[Column22]]</f>
        <v>0.75</v>
      </c>
      <c r="AI80" s="3">
        <f>temps[[#This Row],[Column13]]-temps[[#This Row],[Column22]]</f>
        <v>-6.25</v>
      </c>
      <c r="AJ80" s="3">
        <f>temps[[#This Row],[Column14]]-temps[[#This Row],[Column22]]</f>
        <v>-2.25</v>
      </c>
      <c r="AK80" s="3">
        <f>temps[[#This Row],[Column15]]-temps[[#This Row],[Column22]]</f>
        <v>-0.25</v>
      </c>
      <c r="AL80" s="3">
        <f>temps[[#This Row],[Column16]]-temps[[#This Row],[Column22]]</f>
        <v>6.75</v>
      </c>
      <c r="AM80" s="3">
        <f>temps[[#This Row],[Column17]]-temps[[#This Row],[Column22]]</f>
        <v>-10.25</v>
      </c>
      <c r="AN80" s="3">
        <f>temps[[#This Row],[Column18]]-temps[[#This Row],[Column22]]</f>
        <v>3.75</v>
      </c>
      <c r="AO80" s="3">
        <f>temps[[#This Row],[Column19]]-temps[[#This Row],[Column22]]</f>
        <v>6.75</v>
      </c>
      <c r="AP80" s="3">
        <f>temps[[#This Row],[Column20]]-temps[[#This Row],[Column22]]</f>
        <v>3.75</v>
      </c>
      <c r="AQ80" s="3">
        <f>temps[[#This Row],[Column21]]-temps[[#This Row],[Column22]]</f>
        <v>-3.25</v>
      </c>
      <c r="AR80">
        <f t="shared" si="1"/>
        <v>3.25</v>
      </c>
    </row>
    <row r="81" spans="1:44" x14ac:dyDescent="0.55000000000000004">
      <c r="A81" s="1" t="s">
        <v>100</v>
      </c>
      <c r="B81">
        <v>82</v>
      </c>
      <c r="C81">
        <v>90</v>
      </c>
      <c r="D81">
        <v>87</v>
      </c>
      <c r="E81">
        <v>81</v>
      </c>
      <c r="F81">
        <v>73</v>
      </c>
      <c r="G81">
        <v>81</v>
      </c>
      <c r="H81">
        <v>86</v>
      </c>
      <c r="I81">
        <v>81</v>
      </c>
      <c r="J81">
        <v>80</v>
      </c>
      <c r="K81">
        <v>86</v>
      </c>
      <c r="L81">
        <v>85</v>
      </c>
      <c r="M81">
        <v>78</v>
      </c>
      <c r="N81">
        <v>69</v>
      </c>
      <c r="O81">
        <v>73</v>
      </c>
      <c r="P81">
        <v>95</v>
      </c>
      <c r="Q81">
        <v>79</v>
      </c>
      <c r="R81">
        <v>83</v>
      </c>
      <c r="S81">
        <v>79</v>
      </c>
      <c r="T81">
        <v>86</v>
      </c>
      <c r="U81">
        <v>83</v>
      </c>
      <c r="V81" s="2">
        <f>(SUM(temps[[#This Row],[Column2]:[Column21]]))/20</f>
        <v>81.849999999999994</v>
      </c>
      <c r="X81" s="3">
        <f>temps[[#This Row],[Column2]]-temps[[#This Row],[Column22]]</f>
        <v>0.15000000000000568</v>
      </c>
      <c r="Y81" s="3">
        <f>temps[[#This Row],[Column3]]-temps[[#This Row],[Column22]]</f>
        <v>8.1500000000000057</v>
      </c>
      <c r="Z81" s="3">
        <f>temps[[#This Row],[Column4]]-temps[[#This Row],[Column22]]</f>
        <v>5.1500000000000057</v>
      </c>
      <c r="AA81" s="3">
        <f>temps[[#This Row],[Column5]]-temps[[#This Row],[Column22]]</f>
        <v>-0.84999999999999432</v>
      </c>
      <c r="AB81" s="3">
        <f>temps[[#This Row],[Column6]]-temps[[#This Row],[Column22]]</f>
        <v>-8.8499999999999943</v>
      </c>
      <c r="AC81" s="3">
        <f>temps[[#This Row],[Column7]]-temps[[#This Row],[Column22]]</f>
        <v>-0.84999999999999432</v>
      </c>
      <c r="AD81" s="3">
        <f>temps[[#This Row],[Column8]]-temps[[#This Row],[Column22]]</f>
        <v>4.1500000000000057</v>
      </c>
      <c r="AE81" s="3">
        <f>temps[[#This Row],[Column9]]-temps[[#This Row],[Column22]]</f>
        <v>-0.84999999999999432</v>
      </c>
      <c r="AF81" s="3">
        <f>temps[[#This Row],[Column10]]-temps[[#This Row],[Column22]]</f>
        <v>-1.8499999999999943</v>
      </c>
      <c r="AG81" s="3">
        <f>temps[[#This Row],[Column11]]-temps[[#This Row],[Column22]]</f>
        <v>4.1500000000000057</v>
      </c>
      <c r="AH81" s="3">
        <f>temps[[#This Row],[Column12]]-temps[[#This Row],[Column22]]</f>
        <v>3.1500000000000057</v>
      </c>
      <c r="AI81" s="3">
        <f>temps[[#This Row],[Column13]]-temps[[#This Row],[Column22]]</f>
        <v>-3.8499999999999943</v>
      </c>
      <c r="AJ81" s="3">
        <f>temps[[#This Row],[Column14]]-temps[[#This Row],[Column22]]</f>
        <v>-12.849999999999994</v>
      </c>
      <c r="AK81" s="3">
        <f>temps[[#This Row],[Column15]]-temps[[#This Row],[Column22]]</f>
        <v>-8.8499999999999943</v>
      </c>
      <c r="AL81" s="3">
        <f>temps[[#This Row],[Column16]]-temps[[#This Row],[Column22]]</f>
        <v>13.150000000000006</v>
      </c>
      <c r="AM81" s="3">
        <f>temps[[#This Row],[Column17]]-temps[[#This Row],[Column22]]</f>
        <v>-2.8499999999999943</v>
      </c>
      <c r="AN81" s="3">
        <f>temps[[#This Row],[Column18]]-temps[[#This Row],[Column22]]</f>
        <v>1.1500000000000057</v>
      </c>
      <c r="AO81" s="3">
        <f>temps[[#This Row],[Column19]]-temps[[#This Row],[Column22]]</f>
        <v>-2.8499999999999943</v>
      </c>
      <c r="AP81" s="3">
        <f>temps[[#This Row],[Column20]]-temps[[#This Row],[Column22]]</f>
        <v>4.1500000000000057</v>
      </c>
      <c r="AQ81" s="3">
        <f>temps[[#This Row],[Column21]]-temps[[#This Row],[Column22]]</f>
        <v>1.1500000000000057</v>
      </c>
      <c r="AR81">
        <f t="shared" si="1"/>
        <v>-1.149999999999892</v>
      </c>
    </row>
    <row r="82" spans="1:44" x14ac:dyDescent="0.55000000000000004">
      <c r="A82" s="1" t="s">
        <v>101</v>
      </c>
      <c r="B82">
        <v>78</v>
      </c>
      <c r="C82">
        <v>88</v>
      </c>
      <c r="D82">
        <v>82</v>
      </c>
      <c r="E82">
        <v>82</v>
      </c>
      <c r="F82">
        <v>73</v>
      </c>
      <c r="G82">
        <v>81</v>
      </c>
      <c r="H82">
        <v>81</v>
      </c>
      <c r="I82">
        <v>81</v>
      </c>
      <c r="J82">
        <v>79</v>
      </c>
      <c r="K82">
        <v>88</v>
      </c>
      <c r="L82">
        <v>85</v>
      </c>
      <c r="M82">
        <v>79</v>
      </c>
      <c r="N82">
        <v>82</v>
      </c>
      <c r="O82">
        <v>80</v>
      </c>
      <c r="P82">
        <v>93</v>
      </c>
      <c r="Q82">
        <v>77</v>
      </c>
      <c r="R82">
        <v>79</v>
      </c>
      <c r="S82">
        <v>78</v>
      </c>
      <c r="T82">
        <v>85</v>
      </c>
      <c r="U82">
        <v>83</v>
      </c>
      <c r="V82" s="2">
        <f>(SUM(temps[[#This Row],[Column2]:[Column21]]))/20</f>
        <v>81.7</v>
      </c>
      <c r="X82" s="3">
        <f>temps[[#This Row],[Column2]]-temps[[#This Row],[Column22]]</f>
        <v>-3.7000000000000028</v>
      </c>
      <c r="Y82" s="3">
        <f>temps[[#This Row],[Column3]]-temps[[#This Row],[Column22]]</f>
        <v>6.2999999999999972</v>
      </c>
      <c r="Z82" s="3">
        <f>temps[[#This Row],[Column4]]-temps[[#This Row],[Column22]]</f>
        <v>0.29999999999999716</v>
      </c>
      <c r="AA82" s="3">
        <f>temps[[#This Row],[Column5]]-temps[[#This Row],[Column22]]</f>
        <v>0.29999999999999716</v>
      </c>
      <c r="AB82" s="3">
        <f>temps[[#This Row],[Column6]]-temps[[#This Row],[Column22]]</f>
        <v>-8.7000000000000028</v>
      </c>
      <c r="AC82" s="3">
        <f>temps[[#This Row],[Column7]]-temps[[#This Row],[Column22]]</f>
        <v>-0.70000000000000284</v>
      </c>
      <c r="AD82" s="3">
        <f>temps[[#This Row],[Column8]]-temps[[#This Row],[Column22]]</f>
        <v>-0.70000000000000284</v>
      </c>
      <c r="AE82" s="3">
        <f>temps[[#This Row],[Column9]]-temps[[#This Row],[Column22]]</f>
        <v>-0.70000000000000284</v>
      </c>
      <c r="AF82" s="3">
        <f>temps[[#This Row],[Column10]]-temps[[#This Row],[Column22]]</f>
        <v>-2.7000000000000028</v>
      </c>
      <c r="AG82" s="3">
        <f>temps[[#This Row],[Column11]]-temps[[#This Row],[Column22]]</f>
        <v>6.2999999999999972</v>
      </c>
      <c r="AH82" s="3">
        <f>temps[[#This Row],[Column12]]-temps[[#This Row],[Column22]]</f>
        <v>3.2999999999999972</v>
      </c>
      <c r="AI82" s="3">
        <f>temps[[#This Row],[Column13]]-temps[[#This Row],[Column22]]</f>
        <v>-2.7000000000000028</v>
      </c>
      <c r="AJ82" s="3">
        <f>temps[[#This Row],[Column14]]-temps[[#This Row],[Column22]]</f>
        <v>0.29999999999999716</v>
      </c>
      <c r="AK82" s="3">
        <f>temps[[#This Row],[Column15]]-temps[[#This Row],[Column22]]</f>
        <v>-1.7000000000000028</v>
      </c>
      <c r="AL82" s="3">
        <f>temps[[#This Row],[Column16]]-temps[[#This Row],[Column22]]</f>
        <v>11.299999999999997</v>
      </c>
      <c r="AM82" s="3">
        <f>temps[[#This Row],[Column17]]-temps[[#This Row],[Column22]]</f>
        <v>-4.7000000000000028</v>
      </c>
      <c r="AN82" s="3">
        <f>temps[[#This Row],[Column18]]-temps[[#This Row],[Column22]]</f>
        <v>-2.7000000000000028</v>
      </c>
      <c r="AO82" s="3">
        <f>temps[[#This Row],[Column19]]-temps[[#This Row],[Column22]]</f>
        <v>-3.7000000000000028</v>
      </c>
      <c r="AP82" s="3">
        <f>temps[[#This Row],[Column20]]-temps[[#This Row],[Column22]]</f>
        <v>3.2999999999999972</v>
      </c>
      <c r="AQ82" s="3">
        <f>temps[[#This Row],[Column21]]-temps[[#This Row],[Column22]]</f>
        <v>1.2999999999999972</v>
      </c>
      <c r="AR82">
        <f t="shared" si="1"/>
        <v>-1.300000000000054</v>
      </c>
    </row>
    <row r="83" spans="1:44" x14ac:dyDescent="0.55000000000000004">
      <c r="A83" s="1" t="s">
        <v>102</v>
      </c>
      <c r="B83">
        <v>79</v>
      </c>
      <c r="C83">
        <v>91</v>
      </c>
      <c r="D83">
        <v>80</v>
      </c>
      <c r="E83">
        <v>79</v>
      </c>
      <c r="F83">
        <v>84</v>
      </c>
      <c r="G83">
        <v>82</v>
      </c>
      <c r="H83">
        <v>80</v>
      </c>
      <c r="I83">
        <v>84</v>
      </c>
      <c r="J83">
        <v>78</v>
      </c>
      <c r="K83">
        <v>90</v>
      </c>
      <c r="L83">
        <v>79</v>
      </c>
      <c r="M83">
        <v>82</v>
      </c>
      <c r="N83">
        <v>81</v>
      </c>
      <c r="O83">
        <v>74</v>
      </c>
      <c r="P83">
        <v>92</v>
      </c>
      <c r="Q83">
        <v>77</v>
      </c>
      <c r="R83">
        <v>81</v>
      </c>
      <c r="S83">
        <v>84</v>
      </c>
      <c r="T83">
        <v>84</v>
      </c>
      <c r="U83">
        <v>87</v>
      </c>
      <c r="V83" s="2">
        <f>(SUM(temps[[#This Row],[Column2]:[Column21]]))/20</f>
        <v>82.4</v>
      </c>
      <c r="X83" s="3">
        <f>temps[[#This Row],[Column2]]-temps[[#This Row],[Column22]]</f>
        <v>-3.4000000000000057</v>
      </c>
      <c r="Y83" s="3">
        <f>temps[[#This Row],[Column3]]-temps[[#This Row],[Column22]]</f>
        <v>8.5999999999999943</v>
      </c>
      <c r="Z83" s="3">
        <f>temps[[#This Row],[Column4]]-temps[[#This Row],[Column22]]</f>
        <v>-2.4000000000000057</v>
      </c>
      <c r="AA83" s="3">
        <f>temps[[#This Row],[Column5]]-temps[[#This Row],[Column22]]</f>
        <v>-3.4000000000000057</v>
      </c>
      <c r="AB83" s="3">
        <f>temps[[#This Row],[Column6]]-temps[[#This Row],[Column22]]</f>
        <v>1.5999999999999943</v>
      </c>
      <c r="AC83" s="3">
        <f>temps[[#This Row],[Column7]]-temps[[#This Row],[Column22]]</f>
        <v>-0.40000000000000568</v>
      </c>
      <c r="AD83" s="3">
        <f>temps[[#This Row],[Column8]]-temps[[#This Row],[Column22]]</f>
        <v>-2.4000000000000057</v>
      </c>
      <c r="AE83" s="3">
        <f>temps[[#This Row],[Column9]]-temps[[#This Row],[Column22]]</f>
        <v>1.5999999999999943</v>
      </c>
      <c r="AF83" s="3">
        <f>temps[[#This Row],[Column10]]-temps[[#This Row],[Column22]]</f>
        <v>-4.4000000000000057</v>
      </c>
      <c r="AG83" s="3">
        <f>temps[[#This Row],[Column11]]-temps[[#This Row],[Column22]]</f>
        <v>7.5999999999999943</v>
      </c>
      <c r="AH83" s="3">
        <f>temps[[#This Row],[Column12]]-temps[[#This Row],[Column22]]</f>
        <v>-3.4000000000000057</v>
      </c>
      <c r="AI83" s="3">
        <f>temps[[#This Row],[Column13]]-temps[[#This Row],[Column22]]</f>
        <v>-0.40000000000000568</v>
      </c>
      <c r="AJ83" s="3">
        <f>temps[[#This Row],[Column14]]-temps[[#This Row],[Column22]]</f>
        <v>-1.4000000000000057</v>
      </c>
      <c r="AK83" s="3">
        <f>temps[[#This Row],[Column15]]-temps[[#This Row],[Column22]]</f>
        <v>-8.4000000000000057</v>
      </c>
      <c r="AL83" s="3">
        <f>temps[[#This Row],[Column16]]-temps[[#This Row],[Column22]]</f>
        <v>9.5999999999999943</v>
      </c>
      <c r="AM83" s="3">
        <f>temps[[#This Row],[Column17]]-temps[[#This Row],[Column22]]</f>
        <v>-5.4000000000000057</v>
      </c>
      <c r="AN83" s="3">
        <f>temps[[#This Row],[Column18]]-temps[[#This Row],[Column22]]</f>
        <v>-1.4000000000000057</v>
      </c>
      <c r="AO83" s="3">
        <f>temps[[#This Row],[Column19]]-temps[[#This Row],[Column22]]</f>
        <v>1.5999999999999943</v>
      </c>
      <c r="AP83" s="3">
        <f>temps[[#This Row],[Column20]]-temps[[#This Row],[Column22]]</f>
        <v>1.5999999999999943</v>
      </c>
      <c r="AQ83" s="3">
        <f>temps[[#This Row],[Column21]]-temps[[#This Row],[Column22]]</f>
        <v>4.5999999999999943</v>
      </c>
      <c r="AR83">
        <f t="shared" si="1"/>
        <v>-4.600000000000108</v>
      </c>
    </row>
    <row r="84" spans="1:44" x14ac:dyDescent="0.55000000000000004">
      <c r="A84" s="1" t="s">
        <v>103</v>
      </c>
      <c r="B84">
        <v>79</v>
      </c>
      <c r="C84">
        <v>95</v>
      </c>
      <c r="D84">
        <v>82</v>
      </c>
      <c r="E84">
        <v>68</v>
      </c>
      <c r="F84">
        <v>87</v>
      </c>
      <c r="G84">
        <v>84</v>
      </c>
      <c r="H84">
        <v>86</v>
      </c>
      <c r="I84">
        <v>87</v>
      </c>
      <c r="J84">
        <v>73</v>
      </c>
      <c r="K84">
        <v>90</v>
      </c>
      <c r="L84">
        <v>73</v>
      </c>
      <c r="M84">
        <v>81</v>
      </c>
      <c r="N84">
        <v>79</v>
      </c>
      <c r="O84">
        <v>81</v>
      </c>
      <c r="P84">
        <v>96</v>
      </c>
      <c r="Q84">
        <v>82</v>
      </c>
      <c r="R84">
        <v>79</v>
      </c>
      <c r="S84">
        <v>86</v>
      </c>
      <c r="T84">
        <v>83</v>
      </c>
      <c r="U84">
        <v>89</v>
      </c>
      <c r="V84" s="2">
        <f>(SUM(temps[[#This Row],[Column2]:[Column21]]))/20</f>
        <v>83</v>
      </c>
      <c r="X84" s="3">
        <f>temps[[#This Row],[Column2]]-temps[[#This Row],[Column22]]</f>
        <v>-4</v>
      </c>
      <c r="Y84" s="3">
        <f>temps[[#This Row],[Column3]]-temps[[#This Row],[Column22]]</f>
        <v>12</v>
      </c>
      <c r="Z84" s="3">
        <f>temps[[#This Row],[Column4]]-temps[[#This Row],[Column22]]</f>
        <v>-1</v>
      </c>
      <c r="AA84" s="3">
        <f>temps[[#This Row],[Column5]]-temps[[#This Row],[Column22]]</f>
        <v>-15</v>
      </c>
      <c r="AB84" s="3">
        <f>temps[[#This Row],[Column6]]-temps[[#This Row],[Column22]]</f>
        <v>4</v>
      </c>
      <c r="AC84" s="3">
        <f>temps[[#This Row],[Column7]]-temps[[#This Row],[Column22]]</f>
        <v>1</v>
      </c>
      <c r="AD84" s="3">
        <f>temps[[#This Row],[Column8]]-temps[[#This Row],[Column22]]</f>
        <v>3</v>
      </c>
      <c r="AE84" s="3">
        <f>temps[[#This Row],[Column9]]-temps[[#This Row],[Column22]]</f>
        <v>4</v>
      </c>
      <c r="AF84" s="3">
        <f>temps[[#This Row],[Column10]]-temps[[#This Row],[Column22]]</f>
        <v>-10</v>
      </c>
      <c r="AG84" s="3">
        <f>temps[[#This Row],[Column11]]-temps[[#This Row],[Column22]]</f>
        <v>7</v>
      </c>
      <c r="AH84" s="3">
        <f>temps[[#This Row],[Column12]]-temps[[#This Row],[Column22]]</f>
        <v>-10</v>
      </c>
      <c r="AI84" s="3">
        <f>temps[[#This Row],[Column13]]-temps[[#This Row],[Column22]]</f>
        <v>-2</v>
      </c>
      <c r="AJ84" s="3">
        <f>temps[[#This Row],[Column14]]-temps[[#This Row],[Column22]]</f>
        <v>-4</v>
      </c>
      <c r="AK84" s="3">
        <f>temps[[#This Row],[Column15]]-temps[[#This Row],[Column22]]</f>
        <v>-2</v>
      </c>
      <c r="AL84" s="3">
        <f>temps[[#This Row],[Column16]]-temps[[#This Row],[Column22]]</f>
        <v>13</v>
      </c>
      <c r="AM84" s="3">
        <f>temps[[#This Row],[Column17]]-temps[[#This Row],[Column22]]</f>
        <v>-1</v>
      </c>
      <c r="AN84" s="3">
        <f>temps[[#This Row],[Column18]]-temps[[#This Row],[Column22]]</f>
        <v>-4</v>
      </c>
      <c r="AO84" s="3">
        <f>temps[[#This Row],[Column19]]-temps[[#This Row],[Column22]]</f>
        <v>3</v>
      </c>
      <c r="AP84" s="3">
        <f>temps[[#This Row],[Column20]]-temps[[#This Row],[Column22]]</f>
        <v>0</v>
      </c>
      <c r="AQ84" s="3">
        <f>temps[[#This Row],[Column21]]-temps[[#This Row],[Column22]]</f>
        <v>6</v>
      </c>
      <c r="AR84">
        <f t="shared" si="1"/>
        <v>-6</v>
      </c>
    </row>
    <row r="85" spans="1:44" x14ac:dyDescent="0.55000000000000004">
      <c r="A85" s="1" t="s">
        <v>104</v>
      </c>
      <c r="B85">
        <v>78</v>
      </c>
      <c r="C85">
        <v>89</v>
      </c>
      <c r="D85">
        <v>82</v>
      </c>
      <c r="E85">
        <v>79</v>
      </c>
      <c r="F85">
        <v>77</v>
      </c>
      <c r="G85">
        <v>86</v>
      </c>
      <c r="H85">
        <v>84</v>
      </c>
      <c r="I85">
        <v>82</v>
      </c>
      <c r="J85">
        <v>75</v>
      </c>
      <c r="K85">
        <v>90</v>
      </c>
      <c r="L85">
        <v>75</v>
      </c>
      <c r="M85">
        <v>78</v>
      </c>
      <c r="N85">
        <v>75</v>
      </c>
      <c r="O85">
        <v>79</v>
      </c>
      <c r="P85">
        <v>95</v>
      </c>
      <c r="Q85">
        <v>86</v>
      </c>
      <c r="R85">
        <v>85</v>
      </c>
      <c r="S85">
        <v>73</v>
      </c>
      <c r="T85">
        <v>87</v>
      </c>
      <c r="U85">
        <v>77</v>
      </c>
      <c r="V85" s="2">
        <f>(SUM(temps[[#This Row],[Column2]:[Column21]]))/20</f>
        <v>81.599999999999994</v>
      </c>
      <c r="X85" s="3">
        <f>temps[[#This Row],[Column2]]-temps[[#This Row],[Column22]]</f>
        <v>-3.5999999999999943</v>
      </c>
      <c r="Y85" s="3">
        <f>temps[[#This Row],[Column3]]-temps[[#This Row],[Column22]]</f>
        <v>7.4000000000000057</v>
      </c>
      <c r="Z85" s="3">
        <f>temps[[#This Row],[Column4]]-temps[[#This Row],[Column22]]</f>
        <v>0.40000000000000568</v>
      </c>
      <c r="AA85" s="3">
        <f>temps[[#This Row],[Column5]]-temps[[#This Row],[Column22]]</f>
        <v>-2.5999999999999943</v>
      </c>
      <c r="AB85" s="3">
        <f>temps[[#This Row],[Column6]]-temps[[#This Row],[Column22]]</f>
        <v>-4.5999999999999943</v>
      </c>
      <c r="AC85" s="3">
        <f>temps[[#This Row],[Column7]]-temps[[#This Row],[Column22]]</f>
        <v>4.4000000000000057</v>
      </c>
      <c r="AD85" s="3">
        <f>temps[[#This Row],[Column8]]-temps[[#This Row],[Column22]]</f>
        <v>2.4000000000000057</v>
      </c>
      <c r="AE85" s="3">
        <f>temps[[#This Row],[Column9]]-temps[[#This Row],[Column22]]</f>
        <v>0.40000000000000568</v>
      </c>
      <c r="AF85" s="3">
        <f>temps[[#This Row],[Column10]]-temps[[#This Row],[Column22]]</f>
        <v>-6.5999999999999943</v>
      </c>
      <c r="AG85" s="3">
        <f>temps[[#This Row],[Column11]]-temps[[#This Row],[Column22]]</f>
        <v>8.4000000000000057</v>
      </c>
      <c r="AH85" s="3">
        <f>temps[[#This Row],[Column12]]-temps[[#This Row],[Column22]]</f>
        <v>-6.5999999999999943</v>
      </c>
      <c r="AI85" s="3">
        <f>temps[[#This Row],[Column13]]-temps[[#This Row],[Column22]]</f>
        <v>-3.5999999999999943</v>
      </c>
      <c r="AJ85" s="3">
        <f>temps[[#This Row],[Column14]]-temps[[#This Row],[Column22]]</f>
        <v>-6.5999999999999943</v>
      </c>
      <c r="AK85" s="3">
        <f>temps[[#This Row],[Column15]]-temps[[#This Row],[Column22]]</f>
        <v>-2.5999999999999943</v>
      </c>
      <c r="AL85" s="3">
        <f>temps[[#This Row],[Column16]]-temps[[#This Row],[Column22]]</f>
        <v>13.400000000000006</v>
      </c>
      <c r="AM85" s="3">
        <f>temps[[#This Row],[Column17]]-temps[[#This Row],[Column22]]</f>
        <v>4.4000000000000057</v>
      </c>
      <c r="AN85" s="3">
        <f>temps[[#This Row],[Column18]]-temps[[#This Row],[Column22]]</f>
        <v>3.4000000000000057</v>
      </c>
      <c r="AO85" s="3">
        <f>temps[[#This Row],[Column19]]-temps[[#This Row],[Column22]]</f>
        <v>-8.5999999999999943</v>
      </c>
      <c r="AP85" s="3">
        <f>temps[[#This Row],[Column20]]-temps[[#This Row],[Column22]]</f>
        <v>5.4000000000000057</v>
      </c>
      <c r="AQ85" s="3">
        <f>temps[[#This Row],[Column21]]-temps[[#This Row],[Column22]]</f>
        <v>-4.5999999999999943</v>
      </c>
      <c r="AR85">
        <f t="shared" si="1"/>
        <v>4.600000000000108</v>
      </c>
    </row>
    <row r="86" spans="1:44" x14ac:dyDescent="0.55000000000000004">
      <c r="A86" s="1" t="s">
        <v>105</v>
      </c>
      <c r="B86">
        <v>81</v>
      </c>
      <c r="C86">
        <v>70</v>
      </c>
      <c r="D86">
        <v>88</v>
      </c>
      <c r="E86">
        <v>72</v>
      </c>
      <c r="F86">
        <v>73</v>
      </c>
      <c r="G86">
        <v>87</v>
      </c>
      <c r="H86">
        <v>77</v>
      </c>
      <c r="I86">
        <v>75</v>
      </c>
      <c r="J86">
        <v>80</v>
      </c>
      <c r="K86">
        <v>86</v>
      </c>
      <c r="L86">
        <v>82</v>
      </c>
      <c r="M86">
        <v>86</v>
      </c>
      <c r="N86">
        <v>84</v>
      </c>
      <c r="O86">
        <v>84</v>
      </c>
      <c r="P86">
        <v>92</v>
      </c>
      <c r="Q86">
        <v>80</v>
      </c>
      <c r="R86">
        <v>87</v>
      </c>
      <c r="S86">
        <v>82</v>
      </c>
      <c r="T86">
        <v>82</v>
      </c>
      <c r="U86">
        <v>76</v>
      </c>
      <c r="V86" s="2">
        <f>(SUM(temps[[#This Row],[Column2]:[Column21]]))/20</f>
        <v>81.2</v>
      </c>
      <c r="X86" s="3">
        <f>temps[[#This Row],[Column2]]-temps[[#This Row],[Column22]]</f>
        <v>-0.20000000000000284</v>
      </c>
      <c r="Y86" s="3">
        <f>temps[[#This Row],[Column3]]-temps[[#This Row],[Column22]]</f>
        <v>-11.200000000000003</v>
      </c>
      <c r="Z86" s="3">
        <f>temps[[#This Row],[Column4]]-temps[[#This Row],[Column22]]</f>
        <v>6.7999999999999972</v>
      </c>
      <c r="AA86" s="3">
        <f>temps[[#This Row],[Column5]]-temps[[#This Row],[Column22]]</f>
        <v>-9.2000000000000028</v>
      </c>
      <c r="AB86" s="3">
        <f>temps[[#This Row],[Column6]]-temps[[#This Row],[Column22]]</f>
        <v>-8.2000000000000028</v>
      </c>
      <c r="AC86" s="3">
        <f>temps[[#This Row],[Column7]]-temps[[#This Row],[Column22]]</f>
        <v>5.7999999999999972</v>
      </c>
      <c r="AD86" s="3">
        <f>temps[[#This Row],[Column8]]-temps[[#This Row],[Column22]]</f>
        <v>-4.2000000000000028</v>
      </c>
      <c r="AE86" s="3">
        <f>temps[[#This Row],[Column9]]-temps[[#This Row],[Column22]]</f>
        <v>-6.2000000000000028</v>
      </c>
      <c r="AF86" s="3">
        <f>temps[[#This Row],[Column10]]-temps[[#This Row],[Column22]]</f>
        <v>-1.2000000000000028</v>
      </c>
      <c r="AG86" s="3">
        <f>temps[[#This Row],[Column11]]-temps[[#This Row],[Column22]]</f>
        <v>4.7999999999999972</v>
      </c>
      <c r="AH86" s="3">
        <f>temps[[#This Row],[Column12]]-temps[[#This Row],[Column22]]</f>
        <v>0.79999999999999716</v>
      </c>
      <c r="AI86" s="3">
        <f>temps[[#This Row],[Column13]]-temps[[#This Row],[Column22]]</f>
        <v>4.7999999999999972</v>
      </c>
      <c r="AJ86" s="3">
        <f>temps[[#This Row],[Column14]]-temps[[#This Row],[Column22]]</f>
        <v>2.7999999999999972</v>
      </c>
      <c r="AK86" s="3">
        <f>temps[[#This Row],[Column15]]-temps[[#This Row],[Column22]]</f>
        <v>2.7999999999999972</v>
      </c>
      <c r="AL86" s="3">
        <f>temps[[#This Row],[Column16]]-temps[[#This Row],[Column22]]</f>
        <v>10.799999999999997</v>
      </c>
      <c r="AM86" s="3">
        <f>temps[[#This Row],[Column17]]-temps[[#This Row],[Column22]]</f>
        <v>-1.2000000000000028</v>
      </c>
      <c r="AN86" s="3">
        <f>temps[[#This Row],[Column18]]-temps[[#This Row],[Column22]]</f>
        <v>5.7999999999999972</v>
      </c>
      <c r="AO86" s="3">
        <f>temps[[#This Row],[Column19]]-temps[[#This Row],[Column22]]</f>
        <v>0.79999999999999716</v>
      </c>
      <c r="AP86" s="3">
        <f>temps[[#This Row],[Column20]]-temps[[#This Row],[Column22]]</f>
        <v>0.79999999999999716</v>
      </c>
      <c r="AQ86" s="3">
        <f>temps[[#This Row],[Column21]]-temps[[#This Row],[Column22]]</f>
        <v>-5.2000000000000028</v>
      </c>
      <c r="AR86">
        <f t="shared" si="1"/>
        <v>5.199999999999946</v>
      </c>
    </row>
    <row r="87" spans="1:44" x14ac:dyDescent="0.55000000000000004">
      <c r="A87" s="1" t="s">
        <v>106</v>
      </c>
      <c r="B87">
        <v>84</v>
      </c>
      <c r="C87">
        <v>80</v>
      </c>
      <c r="D87">
        <v>84</v>
      </c>
      <c r="E87">
        <v>75</v>
      </c>
      <c r="F87">
        <v>81</v>
      </c>
      <c r="G87">
        <v>88</v>
      </c>
      <c r="H87">
        <v>82</v>
      </c>
      <c r="I87">
        <v>81</v>
      </c>
      <c r="J87">
        <v>84</v>
      </c>
      <c r="K87">
        <v>87</v>
      </c>
      <c r="L87">
        <v>86</v>
      </c>
      <c r="M87">
        <v>83</v>
      </c>
      <c r="N87">
        <v>82</v>
      </c>
      <c r="O87">
        <v>83</v>
      </c>
      <c r="P87">
        <v>91</v>
      </c>
      <c r="Q87">
        <v>83</v>
      </c>
      <c r="R87">
        <v>81</v>
      </c>
      <c r="S87">
        <v>82</v>
      </c>
      <c r="T87">
        <v>77</v>
      </c>
      <c r="U87">
        <v>81</v>
      </c>
      <c r="V87" s="2">
        <f>(SUM(temps[[#This Row],[Column2]:[Column21]]))/20</f>
        <v>82.75</v>
      </c>
      <c r="X87" s="3">
        <f>temps[[#This Row],[Column2]]-temps[[#This Row],[Column22]]</f>
        <v>1.25</v>
      </c>
      <c r="Y87" s="3">
        <f>temps[[#This Row],[Column3]]-temps[[#This Row],[Column22]]</f>
        <v>-2.75</v>
      </c>
      <c r="Z87" s="3">
        <f>temps[[#This Row],[Column4]]-temps[[#This Row],[Column22]]</f>
        <v>1.25</v>
      </c>
      <c r="AA87" s="3">
        <f>temps[[#This Row],[Column5]]-temps[[#This Row],[Column22]]</f>
        <v>-7.75</v>
      </c>
      <c r="AB87" s="3">
        <f>temps[[#This Row],[Column6]]-temps[[#This Row],[Column22]]</f>
        <v>-1.75</v>
      </c>
      <c r="AC87" s="3">
        <f>temps[[#This Row],[Column7]]-temps[[#This Row],[Column22]]</f>
        <v>5.25</v>
      </c>
      <c r="AD87" s="3">
        <f>temps[[#This Row],[Column8]]-temps[[#This Row],[Column22]]</f>
        <v>-0.75</v>
      </c>
      <c r="AE87" s="3">
        <f>temps[[#This Row],[Column9]]-temps[[#This Row],[Column22]]</f>
        <v>-1.75</v>
      </c>
      <c r="AF87" s="3">
        <f>temps[[#This Row],[Column10]]-temps[[#This Row],[Column22]]</f>
        <v>1.25</v>
      </c>
      <c r="AG87" s="3">
        <f>temps[[#This Row],[Column11]]-temps[[#This Row],[Column22]]</f>
        <v>4.25</v>
      </c>
      <c r="AH87" s="3">
        <f>temps[[#This Row],[Column12]]-temps[[#This Row],[Column22]]</f>
        <v>3.25</v>
      </c>
      <c r="AI87" s="3">
        <f>temps[[#This Row],[Column13]]-temps[[#This Row],[Column22]]</f>
        <v>0.25</v>
      </c>
      <c r="AJ87" s="3">
        <f>temps[[#This Row],[Column14]]-temps[[#This Row],[Column22]]</f>
        <v>-0.75</v>
      </c>
      <c r="AK87" s="3">
        <f>temps[[#This Row],[Column15]]-temps[[#This Row],[Column22]]</f>
        <v>0.25</v>
      </c>
      <c r="AL87" s="3">
        <f>temps[[#This Row],[Column16]]-temps[[#This Row],[Column22]]</f>
        <v>8.25</v>
      </c>
      <c r="AM87" s="3">
        <f>temps[[#This Row],[Column17]]-temps[[#This Row],[Column22]]</f>
        <v>0.25</v>
      </c>
      <c r="AN87" s="3">
        <f>temps[[#This Row],[Column18]]-temps[[#This Row],[Column22]]</f>
        <v>-1.75</v>
      </c>
      <c r="AO87" s="3">
        <f>temps[[#This Row],[Column19]]-temps[[#This Row],[Column22]]</f>
        <v>-0.75</v>
      </c>
      <c r="AP87" s="3">
        <f>temps[[#This Row],[Column20]]-temps[[#This Row],[Column22]]</f>
        <v>-5.75</v>
      </c>
      <c r="AQ87" s="3">
        <f>temps[[#This Row],[Column21]]-temps[[#This Row],[Column22]]</f>
        <v>-1.75</v>
      </c>
      <c r="AR87">
        <f t="shared" si="1"/>
        <v>1.75</v>
      </c>
    </row>
    <row r="88" spans="1:44" x14ac:dyDescent="0.55000000000000004">
      <c r="A88" s="1" t="s">
        <v>107</v>
      </c>
      <c r="B88">
        <v>84</v>
      </c>
      <c r="C88">
        <v>82</v>
      </c>
      <c r="D88">
        <v>81</v>
      </c>
      <c r="E88">
        <v>78</v>
      </c>
      <c r="F88">
        <v>84</v>
      </c>
      <c r="G88">
        <v>69</v>
      </c>
      <c r="H88">
        <v>73</v>
      </c>
      <c r="I88">
        <v>80</v>
      </c>
      <c r="J88">
        <v>82</v>
      </c>
      <c r="K88">
        <v>88</v>
      </c>
      <c r="L88">
        <v>84</v>
      </c>
      <c r="M88">
        <v>89</v>
      </c>
      <c r="N88">
        <v>78</v>
      </c>
      <c r="O88">
        <v>85</v>
      </c>
      <c r="P88">
        <v>88</v>
      </c>
      <c r="Q88">
        <v>82</v>
      </c>
      <c r="R88">
        <v>78</v>
      </c>
      <c r="S88">
        <v>71</v>
      </c>
      <c r="T88">
        <v>78</v>
      </c>
      <c r="U88">
        <v>74</v>
      </c>
      <c r="V88" s="2">
        <f>(SUM(temps[[#This Row],[Column2]:[Column21]]))/20</f>
        <v>80.400000000000006</v>
      </c>
      <c r="X88" s="3">
        <f>temps[[#This Row],[Column2]]-temps[[#This Row],[Column22]]</f>
        <v>3.5999999999999943</v>
      </c>
      <c r="Y88" s="3">
        <f>temps[[#This Row],[Column3]]-temps[[#This Row],[Column22]]</f>
        <v>1.5999999999999943</v>
      </c>
      <c r="Z88" s="3">
        <f>temps[[#This Row],[Column4]]-temps[[#This Row],[Column22]]</f>
        <v>0.59999999999999432</v>
      </c>
      <c r="AA88" s="3">
        <f>temps[[#This Row],[Column5]]-temps[[#This Row],[Column22]]</f>
        <v>-2.4000000000000057</v>
      </c>
      <c r="AB88" s="3">
        <f>temps[[#This Row],[Column6]]-temps[[#This Row],[Column22]]</f>
        <v>3.5999999999999943</v>
      </c>
      <c r="AC88" s="3">
        <f>temps[[#This Row],[Column7]]-temps[[#This Row],[Column22]]</f>
        <v>-11.400000000000006</v>
      </c>
      <c r="AD88" s="3">
        <f>temps[[#This Row],[Column8]]-temps[[#This Row],[Column22]]</f>
        <v>-7.4000000000000057</v>
      </c>
      <c r="AE88" s="3">
        <f>temps[[#This Row],[Column9]]-temps[[#This Row],[Column22]]</f>
        <v>-0.40000000000000568</v>
      </c>
      <c r="AF88" s="3">
        <f>temps[[#This Row],[Column10]]-temps[[#This Row],[Column22]]</f>
        <v>1.5999999999999943</v>
      </c>
      <c r="AG88" s="3">
        <f>temps[[#This Row],[Column11]]-temps[[#This Row],[Column22]]</f>
        <v>7.5999999999999943</v>
      </c>
      <c r="AH88" s="3">
        <f>temps[[#This Row],[Column12]]-temps[[#This Row],[Column22]]</f>
        <v>3.5999999999999943</v>
      </c>
      <c r="AI88" s="3">
        <f>temps[[#This Row],[Column13]]-temps[[#This Row],[Column22]]</f>
        <v>8.5999999999999943</v>
      </c>
      <c r="AJ88" s="3">
        <f>temps[[#This Row],[Column14]]-temps[[#This Row],[Column22]]</f>
        <v>-2.4000000000000057</v>
      </c>
      <c r="AK88" s="3">
        <f>temps[[#This Row],[Column15]]-temps[[#This Row],[Column22]]</f>
        <v>4.5999999999999943</v>
      </c>
      <c r="AL88" s="3">
        <f>temps[[#This Row],[Column16]]-temps[[#This Row],[Column22]]</f>
        <v>7.5999999999999943</v>
      </c>
      <c r="AM88" s="3">
        <f>temps[[#This Row],[Column17]]-temps[[#This Row],[Column22]]</f>
        <v>1.5999999999999943</v>
      </c>
      <c r="AN88" s="3">
        <f>temps[[#This Row],[Column18]]-temps[[#This Row],[Column22]]</f>
        <v>-2.4000000000000057</v>
      </c>
      <c r="AO88" s="3">
        <f>temps[[#This Row],[Column19]]-temps[[#This Row],[Column22]]</f>
        <v>-9.4000000000000057</v>
      </c>
      <c r="AP88" s="3">
        <f>temps[[#This Row],[Column20]]-temps[[#This Row],[Column22]]</f>
        <v>-2.4000000000000057</v>
      </c>
      <c r="AQ88" s="3">
        <f>temps[[#This Row],[Column21]]-temps[[#This Row],[Column22]]</f>
        <v>-6.4000000000000057</v>
      </c>
      <c r="AR88">
        <f t="shared" si="1"/>
        <v>6.399999999999892</v>
      </c>
    </row>
    <row r="89" spans="1:44" x14ac:dyDescent="0.55000000000000004">
      <c r="A89" s="1" t="s">
        <v>108</v>
      </c>
      <c r="B89">
        <v>87</v>
      </c>
      <c r="C89">
        <v>66</v>
      </c>
      <c r="D89">
        <v>82</v>
      </c>
      <c r="E89">
        <v>81</v>
      </c>
      <c r="F89">
        <v>82</v>
      </c>
      <c r="G89">
        <v>66</v>
      </c>
      <c r="H89">
        <v>69</v>
      </c>
      <c r="I89">
        <v>82</v>
      </c>
      <c r="J89">
        <v>81</v>
      </c>
      <c r="K89">
        <v>85</v>
      </c>
      <c r="L89">
        <v>75</v>
      </c>
      <c r="M89">
        <v>87</v>
      </c>
      <c r="N89">
        <v>82</v>
      </c>
      <c r="O89">
        <v>87</v>
      </c>
      <c r="P89">
        <v>93</v>
      </c>
      <c r="Q89">
        <v>88</v>
      </c>
      <c r="R89">
        <v>82</v>
      </c>
      <c r="S89">
        <v>67</v>
      </c>
      <c r="T89">
        <v>77</v>
      </c>
      <c r="U89">
        <v>67</v>
      </c>
      <c r="V89" s="2">
        <f>(SUM(temps[[#This Row],[Column2]:[Column21]]))/20</f>
        <v>79.3</v>
      </c>
      <c r="X89" s="3">
        <f>temps[[#This Row],[Column2]]-temps[[#This Row],[Column22]]</f>
        <v>7.7000000000000028</v>
      </c>
      <c r="Y89" s="3">
        <f>temps[[#This Row],[Column3]]-temps[[#This Row],[Column22]]</f>
        <v>-13.299999999999997</v>
      </c>
      <c r="Z89" s="3">
        <f>temps[[#This Row],[Column4]]-temps[[#This Row],[Column22]]</f>
        <v>2.7000000000000028</v>
      </c>
      <c r="AA89" s="3">
        <f>temps[[#This Row],[Column5]]-temps[[#This Row],[Column22]]</f>
        <v>1.7000000000000028</v>
      </c>
      <c r="AB89" s="3">
        <f>temps[[#This Row],[Column6]]-temps[[#This Row],[Column22]]</f>
        <v>2.7000000000000028</v>
      </c>
      <c r="AC89" s="3">
        <f>temps[[#This Row],[Column7]]-temps[[#This Row],[Column22]]</f>
        <v>-13.299999999999997</v>
      </c>
      <c r="AD89" s="3">
        <f>temps[[#This Row],[Column8]]-temps[[#This Row],[Column22]]</f>
        <v>-10.299999999999997</v>
      </c>
      <c r="AE89" s="3">
        <f>temps[[#This Row],[Column9]]-temps[[#This Row],[Column22]]</f>
        <v>2.7000000000000028</v>
      </c>
      <c r="AF89" s="3">
        <f>temps[[#This Row],[Column10]]-temps[[#This Row],[Column22]]</f>
        <v>1.7000000000000028</v>
      </c>
      <c r="AG89" s="3">
        <f>temps[[#This Row],[Column11]]-temps[[#This Row],[Column22]]</f>
        <v>5.7000000000000028</v>
      </c>
      <c r="AH89" s="3">
        <f>temps[[#This Row],[Column12]]-temps[[#This Row],[Column22]]</f>
        <v>-4.2999999999999972</v>
      </c>
      <c r="AI89" s="3">
        <f>temps[[#This Row],[Column13]]-temps[[#This Row],[Column22]]</f>
        <v>7.7000000000000028</v>
      </c>
      <c r="AJ89" s="3">
        <f>temps[[#This Row],[Column14]]-temps[[#This Row],[Column22]]</f>
        <v>2.7000000000000028</v>
      </c>
      <c r="AK89" s="3">
        <f>temps[[#This Row],[Column15]]-temps[[#This Row],[Column22]]</f>
        <v>7.7000000000000028</v>
      </c>
      <c r="AL89" s="3">
        <f>temps[[#This Row],[Column16]]-temps[[#This Row],[Column22]]</f>
        <v>13.700000000000003</v>
      </c>
      <c r="AM89" s="3">
        <f>temps[[#This Row],[Column17]]-temps[[#This Row],[Column22]]</f>
        <v>8.7000000000000028</v>
      </c>
      <c r="AN89" s="3">
        <f>temps[[#This Row],[Column18]]-temps[[#This Row],[Column22]]</f>
        <v>2.7000000000000028</v>
      </c>
      <c r="AO89" s="3">
        <f>temps[[#This Row],[Column19]]-temps[[#This Row],[Column22]]</f>
        <v>-12.299999999999997</v>
      </c>
      <c r="AP89" s="3">
        <f>temps[[#This Row],[Column20]]-temps[[#This Row],[Column22]]</f>
        <v>-2.2999999999999972</v>
      </c>
      <c r="AQ89" s="3">
        <f>temps[[#This Row],[Column21]]-temps[[#This Row],[Column22]]</f>
        <v>-12.299999999999997</v>
      </c>
      <c r="AR89">
        <f t="shared" si="1"/>
        <v>12.300000000000054</v>
      </c>
    </row>
    <row r="90" spans="1:44" x14ac:dyDescent="0.55000000000000004">
      <c r="A90" s="1" t="s">
        <v>109</v>
      </c>
      <c r="B90">
        <v>84</v>
      </c>
      <c r="C90">
        <v>70</v>
      </c>
      <c r="D90">
        <v>84</v>
      </c>
      <c r="E90">
        <v>82</v>
      </c>
      <c r="F90">
        <v>68</v>
      </c>
      <c r="G90">
        <v>72</v>
      </c>
      <c r="H90">
        <v>75</v>
      </c>
      <c r="I90">
        <v>82</v>
      </c>
      <c r="J90">
        <v>79</v>
      </c>
      <c r="K90">
        <v>77</v>
      </c>
      <c r="L90">
        <v>78</v>
      </c>
      <c r="M90">
        <v>84</v>
      </c>
      <c r="N90">
        <v>80</v>
      </c>
      <c r="O90">
        <v>85</v>
      </c>
      <c r="P90">
        <v>76</v>
      </c>
      <c r="Q90">
        <v>86</v>
      </c>
      <c r="R90">
        <v>86</v>
      </c>
      <c r="S90">
        <v>78</v>
      </c>
      <c r="T90">
        <v>74</v>
      </c>
      <c r="U90">
        <v>71</v>
      </c>
      <c r="V90" s="2">
        <f>(SUM(temps[[#This Row],[Column2]:[Column21]]))/20</f>
        <v>78.55</v>
      </c>
      <c r="X90" s="3">
        <f>temps[[#This Row],[Column2]]-temps[[#This Row],[Column22]]</f>
        <v>5.4500000000000028</v>
      </c>
      <c r="Y90" s="3">
        <f>temps[[#This Row],[Column3]]-temps[[#This Row],[Column22]]</f>
        <v>-8.5499999999999972</v>
      </c>
      <c r="Z90" s="3">
        <f>temps[[#This Row],[Column4]]-temps[[#This Row],[Column22]]</f>
        <v>5.4500000000000028</v>
      </c>
      <c r="AA90" s="3">
        <f>temps[[#This Row],[Column5]]-temps[[#This Row],[Column22]]</f>
        <v>3.4500000000000028</v>
      </c>
      <c r="AB90" s="3">
        <f>temps[[#This Row],[Column6]]-temps[[#This Row],[Column22]]</f>
        <v>-10.549999999999997</v>
      </c>
      <c r="AC90" s="3">
        <f>temps[[#This Row],[Column7]]-temps[[#This Row],[Column22]]</f>
        <v>-6.5499999999999972</v>
      </c>
      <c r="AD90" s="3">
        <f>temps[[#This Row],[Column8]]-temps[[#This Row],[Column22]]</f>
        <v>-3.5499999999999972</v>
      </c>
      <c r="AE90" s="3">
        <f>temps[[#This Row],[Column9]]-temps[[#This Row],[Column22]]</f>
        <v>3.4500000000000028</v>
      </c>
      <c r="AF90" s="3">
        <f>temps[[#This Row],[Column10]]-temps[[#This Row],[Column22]]</f>
        <v>0.45000000000000284</v>
      </c>
      <c r="AG90" s="3">
        <f>temps[[#This Row],[Column11]]-temps[[#This Row],[Column22]]</f>
        <v>-1.5499999999999972</v>
      </c>
      <c r="AH90" s="3">
        <f>temps[[#This Row],[Column12]]-temps[[#This Row],[Column22]]</f>
        <v>-0.54999999999999716</v>
      </c>
      <c r="AI90" s="3">
        <f>temps[[#This Row],[Column13]]-temps[[#This Row],[Column22]]</f>
        <v>5.4500000000000028</v>
      </c>
      <c r="AJ90" s="3">
        <f>temps[[#This Row],[Column14]]-temps[[#This Row],[Column22]]</f>
        <v>1.4500000000000028</v>
      </c>
      <c r="AK90" s="3">
        <f>temps[[#This Row],[Column15]]-temps[[#This Row],[Column22]]</f>
        <v>6.4500000000000028</v>
      </c>
      <c r="AL90" s="3">
        <f>temps[[#This Row],[Column16]]-temps[[#This Row],[Column22]]</f>
        <v>-2.5499999999999972</v>
      </c>
      <c r="AM90" s="3">
        <f>temps[[#This Row],[Column17]]-temps[[#This Row],[Column22]]</f>
        <v>7.4500000000000028</v>
      </c>
      <c r="AN90" s="3">
        <f>temps[[#This Row],[Column18]]-temps[[#This Row],[Column22]]</f>
        <v>7.4500000000000028</v>
      </c>
      <c r="AO90" s="3">
        <f>temps[[#This Row],[Column19]]-temps[[#This Row],[Column22]]</f>
        <v>-0.54999999999999716</v>
      </c>
      <c r="AP90" s="3">
        <f>temps[[#This Row],[Column20]]-temps[[#This Row],[Column22]]</f>
        <v>-4.5499999999999972</v>
      </c>
      <c r="AQ90" s="3">
        <f>temps[[#This Row],[Column21]]-temps[[#This Row],[Column22]]</f>
        <v>-7.5499999999999972</v>
      </c>
      <c r="AR90">
        <f t="shared" si="1"/>
        <v>7.550000000000054</v>
      </c>
    </row>
    <row r="91" spans="1:44" x14ac:dyDescent="0.55000000000000004">
      <c r="A91" s="1" t="s">
        <v>110</v>
      </c>
      <c r="B91">
        <v>79</v>
      </c>
      <c r="C91">
        <v>64</v>
      </c>
      <c r="D91">
        <v>87</v>
      </c>
      <c r="E91">
        <v>78</v>
      </c>
      <c r="F91">
        <v>71</v>
      </c>
      <c r="G91">
        <v>75</v>
      </c>
      <c r="H91">
        <v>75</v>
      </c>
      <c r="I91">
        <v>82</v>
      </c>
      <c r="J91">
        <v>72</v>
      </c>
      <c r="K91">
        <v>86</v>
      </c>
      <c r="L91">
        <v>79</v>
      </c>
      <c r="M91">
        <v>85</v>
      </c>
      <c r="N91">
        <v>77</v>
      </c>
      <c r="O91">
        <v>80</v>
      </c>
      <c r="P91">
        <v>81</v>
      </c>
      <c r="Q91">
        <v>84</v>
      </c>
      <c r="R91">
        <v>88</v>
      </c>
      <c r="S91">
        <v>79</v>
      </c>
      <c r="T91">
        <v>78</v>
      </c>
      <c r="U91">
        <v>71</v>
      </c>
      <c r="V91" s="2">
        <f>(SUM(temps[[#This Row],[Column2]:[Column21]]))/20</f>
        <v>78.55</v>
      </c>
      <c r="X91" s="3">
        <f>temps[[#This Row],[Column2]]-temps[[#This Row],[Column22]]</f>
        <v>0.45000000000000284</v>
      </c>
      <c r="Y91" s="3">
        <f>temps[[#This Row],[Column3]]-temps[[#This Row],[Column22]]</f>
        <v>-14.549999999999997</v>
      </c>
      <c r="Z91" s="3">
        <f>temps[[#This Row],[Column4]]-temps[[#This Row],[Column22]]</f>
        <v>8.4500000000000028</v>
      </c>
      <c r="AA91" s="3">
        <f>temps[[#This Row],[Column5]]-temps[[#This Row],[Column22]]</f>
        <v>-0.54999999999999716</v>
      </c>
      <c r="AB91" s="3">
        <f>temps[[#This Row],[Column6]]-temps[[#This Row],[Column22]]</f>
        <v>-7.5499999999999972</v>
      </c>
      <c r="AC91" s="3">
        <f>temps[[#This Row],[Column7]]-temps[[#This Row],[Column22]]</f>
        <v>-3.5499999999999972</v>
      </c>
      <c r="AD91" s="3">
        <f>temps[[#This Row],[Column8]]-temps[[#This Row],[Column22]]</f>
        <v>-3.5499999999999972</v>
      </c>
      <c r="AE91" s="3">
        <f>temps[[#This Row],[Column9]]-temps[[#This Row],[Column22]]</f>
        <v>3.4500000000000028</v>
      </c>
      <c r="AF91" s="3">
        <f>temps[[#This Row],[Column10]]-temps[[#This Row],[Column22]]</f>
        <v>-6.5499999999999972</v>
      </c>
      <c r="AG91" s="3">
        <f>temps[[#This Row],[Column11]]-temps[[#This Row],[Column22]]</f>
        <v>7.4500000000000028</v>
      </c>
      <c r="AH91" s="3">
        <f>temps[[#This Row],[Column12]]-temps[[#This Row],[Column22]]</f>
        <v>0.45000000000000284</v>
      </c>
      <c r="AI91" s="3">
        <f>temps[[#This Row],[Column13]]-temps[[#This Row],[Column22]]</f>
        <v>6.4500000000000028</v>
      </c>
      <c r="AJ91" s="3">
        <f>temps[[#This Row],[Column14]]-temps[[#This Row],[Column22]]</f>
        <v>-1.5499999999999972</v>
      </c>
      <c r="AK91" s="3">
        <f>temps[[#This Row],[Column15]]-temps[[#This Row],[Column22]]</f>
        <v>1.4500000000000028</v>
      </c>
      <c r="AL91" s="3">
        <f>temps[[#This Row],[Column16]]-temps[[#This Row],[Column22]]</f>
        <v>2.4500000000000028</v>
      </c>
      <c r="AM91" s="3">
        <f>temps[[#This Row],[Column17]]-temps[[#This Row],[Column22]]</f>
        <v>5.4500000000000028</v>
      </c>
      <c r="AN91" s="3">
        <f>temps[[#This Row],[Column18]]-temps[[#This Row],[Column22]]</f>
        <v>9.4500000000000028</v>
      </c>
      <c r="AO91" s="3">
        <f>temps[[#This Row],[Column19]]-temps[[#This Row],[Column22]]</f>
        <v>0.45000000000000284</v>
      </c>
      <c r="AP91" s="3">
        <f>temps[[#This Row],[Column20]]-temps[[#This Row],[Column22]]</f>
        <v>-0.54999999999999716</v>
      </c>
      <c r="AQ91" s="3">
        <f>temps[[#This Row],[Column21]]-temps[[#This Row],[Column22]]</f>
        <v>-7.5499999999999972</v>
      </c>
      <c r="AR91">
        <f t="shared" si="1"/>
        <v>7.550000000000054</v>
      </c>
    </row>
    <row r="92" spans="1:44" x14ac:dyDescent="0.55000000000000004">
      <c r="A92" s="1" t="s">
        <v>111</v>
      </c>
      <c r="B92">
        <v>75</v>
      </c>
      <c r="C92">
        <v>68</v>
      </c>
      <c r="D92">
        <v>80</v>
      </c>
      <c r="E92">
        <v>80</v>
      </c>
      <c r="F92">
        <v>75</v>
      </c>
      <c r="G92">
        <v>78</v>
      </c>
      <c r="H92">
        <v>79</v>
      </c>
      <c r="I92">
        <v>73</v>
      </c>
      <c r="J92">
        <v>78</v>
      </c>
      <c r="K92">
        <v>85</v>
      </c>
      <c r="L92">
        <v>81</v>
      </c>
      <c r="M92">
        <v>85</v>
      </c>
      <c r="N92">
        <v>86</v>
      </c>
      <c r="O92">
        <v>83</v>
      </c>
      <c r="P92">
        <v>76</v>
      </c>
      <c r="Q92">
        <v>79</v>
      </c>
      <c r="R92">
        <v>86</v>
      </c>
      <c r="S92">
        <v>77</v>
      </c>
      <c r="T92">
        <v>74</v>
      </c>
      <c r="U92">
        <v>75</v>
      </c>
      <c r="V92" s="2">
        <f>(SUM(temps[[#This Row],[Column2]:[Column21]]))/20</f>
        <v>78.650000000000006</v>
      </c>
      <c r="X92" s="3">
        <f>temps[[#This Row],[Column2]]-temps[[#This Row],[Column22]]</f>
        <v>-3.6500000000000057</v>
      </c>
      <c r="Y92" s="3">
        <f>temps[[#This Row],[Column3]]-temps[[#This Row],[Column22]]</f>
        <v>-10.650000000000006</v>
      </c>
      <c r="Z92" s="3">
        <f>temps[[#This Row],[Column4]]-temps[[#This Row],[Column22]]</f>
        <v>1.3499999999999943</v>
      </c>
      <c r="AA92" s="3">
        <f>temps[[#This Row],[Column5]]-temps[[#This Row],[Column22]]</f>
        <v>1.3499999999999943</v>
      </c>
      <c r="AB92" s="3">
        <f>temps[[#This Row],[Column6]]-temps[[#This Row],[Column22]]</f>
        <v>-3.6500000000000057</v>
      </c>
      <c r="AC92" s="3">
        <f>temps[[#This Row],[Column7]]-temps[[#This Row],[Column22]]</f>
        <v>-0.65000000000000568</v>
      </c>
      <c r="AD92" s="3">
        <f>temps[[#This Row],[Column8]]-temps[[#This Row],[Column22]]</f>
        <v>0.34999999999999432</v>
      </c>
      <c r="AE92" s="3">
        <f>temps[[#This Row],[Column9]]-temps[[#This Row],[Column22]]</f>
        <v>-5.6500000000000057</v>
      </c>
      <c r="AF92" s="3">
        <f>temps[[#This Row],[Column10]]-temps[[#This Row],[Column22]]</f>
        <v>-0.65000000000000568</v>
      </c>
      <c r="AG92" s="3">
        <f>temps[[#This Row],[Column11]]-temps[[#This Row],[Column22]]</f>
        <v>6.3499999999999943</v>
      </c>
      <c r="AH92" s="3">
        <f>temps[[#This Row],[Column12]]-temps[[#This Row],[Column22]]</f>
        <v>2.3499999999999943</v>
      </c>
      <c r="AI92" s="3">
        <f>temps[[#This Row],[Column13]]-temps[[#This Row],[Column22]]</f>
        <v>6.3499999999999943</v>
      </c>
      <c r="AJ92" s="3">
        <f>temps[[#This Row],[Column14]]-temps[[#This Row],[Column22]]</f>
        <v>7.3499999999999943</v>
      </c>
      <c r="AK92" s="3">
        <f>temps[[#This Row],[Column15]]-temps[[#This Row],[Column22]]</f>
        <v>4.3499999999999943</v>
      </c>
      <c r="AL92" s="3">
        <f>temps[[#This Row],[Column16]]-temps[[#This Row],[Column22]]</f>
        <v>-2.6500000000000057</v>
      </c>
      <c r="AM92" s="3">
        <f>temps[[#This Row],[Column17]]-temps[[#This Row],[Column22]]</f>
        <v>0.34999999999999432</v>
      </c>
      <c r="AN92" s="3">
        <f>temps[[#This Row],[Column18]]-temps[[#This Row],[Column22]]</f>
        <v>7.3499999999999943</v>
      </c>
      <c r="AO92" s="3">
        <f>temps[[#This Row],[Column19]]-temps[[#This Row],[Column22]]</f>
        <v>-1.6500000000000057</v>
      </c>
      <c r="AP92" s="3">
        <f>temps[[#This Row],[Column20]]-temps[[#This Row],[Column22]]</f>
        <v>-4.6500000000000057</v>
      </c>
      <c r="AQ92" s="3">
        <f>temps[[#This Row],[Column21]]-temps[[#This Row],[Column22]]</f>
        <v>-3.6500000000000057</v>
      </c>
      <c r="AR92">
        <f t="shared" si="1"/>
        <v>3.649999999999892</v>
      </c>
    </row>
    <row r="93" spans="1:44" x14ac:dyDescent="0.55000000000000004">
      <c r="A93" s="1" t="s">
        <v>112</v>
      </c>
      <c r="B93">
        <v>72</v>
      </c>
      <c r="C93">
        <v>77</v>
      </c>
      <c r="D93">
        <v>75</v>
      </c>
      <c r="E93">
        <v>77</v>
      </c>
      <c r="F93">
        <v>73</v>
      </c>
      <c r="G93">
        <v>71</v>
      </c>
      <c r="H93">
        <v>73</v>
      </c>
      <c r="I93">
        <v>66</v>
      </c>
      <c r="J93">
        <v>78</v>
      </c>
      <c r="K93">
        <v>85</v>
      </c>
      <c r="L93">
        <v>70</v>
      </c>
      <c r="M93">
        <v>81</v>
      </c>
      <c r="N93">
        <v>86</v>
      </c>
      <c r="O93">
        <v>72</v>
      </c>
      <c r="P93">
        <v>79</v>
      </c>
      <c r="Q93">
        <v>84</v>
      </c>
      <c r="R93">
        <v>84</v>
      </c>
      <c r="S93">
        <v>76</v>
      </c>
      <c r="T93">
        <v>71</v>
      </c>
      <c r="U93">
        <v>77</v>
      </c>
      <c r="V93" s="2">
        <f>(SUM(temps[[#This Row],[Column2]:[Column21]]))/20</f>
        <v>76.349999999999994</v>
      </c>
      <c r="X93" s="3">
        <f>temps[[#This Row],[Column2]]-temps[[#This Row],[Column22]]</f>
        <v>-4.3499999999999943</v>
      </c>
      <c r="Y93" s="3">
        <f>temps[[#This Row],[Column3]]-temps[[#This Row],[Column22]]</f>
        <v>0.65000000000000568</v>
      </c>
      <c r="Z93" s="3">
        <f>temps[[#This Row],[Column4]]-temps[[#This Row],[Column22]]</f>
        <v>-1.3499999999999943</v>
      </c>
      <c r="AA93" s="3">
        <f>temps[[#This Row],[Column5]]-temps[[#This Row],[Column22]]</f>
        <v>0.65000000000000568</v>
      </c>
      <c r="AB93" s="3">
        <f>temps[[#This Row],[Column6]]-temps[[#This Row],[Column22]]</f>
        <v>-3.3499999999999943</v>
      </c>
      <c r="AC93" s="3">
        <f>temps[[#This Row],[Column7]]-temps[[#This Row],[Column22]]</f>
        <v>-5.3499999999999943</v>
      </c>
      <c r="AD93" s="3">
        <f>temps[[#This Row],[Column8]]-temps[[#This Row],[Column22]]</f>
        <v>-3.3499999999999943</v>
      </c>
      <c r="AE93" s="3">
        <f>temps[[#This Row],[Column9]]-temps[[#This Row],[Column22]]</f>
        <v>-10.349999999999994</v>
      </c>
      <c r="AF93" s="3">
        <f>temps[[#This Row],[Column10]]-temps[[#This Row],[Column22]]</f>
        <v>1.6500000000000057</v>
      </c>
      <c r="AG93" s="3">
        <f>temps[[#This Row],[Column11]]-temps[[#This Row],[Column22]]</f>
        <v>8.6500000000000057</v>
      </c>
      <c r="AH93" s="3">
        <f>temps[[#This Row],[Column12]]-temps[[#This Row],[Column22]]</f>
        <v>-6.3499999999999943</v>
      </c>
      <c r="AI93" s="3">
        <f>temps[[#This Row],[Column13]]-temps[[#This Row],[Column22]]</f>
        <v>4.6500000000000057</v>
      </c>
      <c r="AJ93" s="3">
        <f>temps[[#This Row],[Column14]]-temps[[#This Row],[Column22]]</f>
        <v>9.6500000000000057</v>
      </c>
      <c r="AK93" s="3">
        <f>temps[[#This Row],[Column15]]-temps[[#This Row],[Column22]]</f>
        <v>-4.3499999999999943</v>
      </c>
      <c r="AL93" s="3">
        <f>temps[[#This Row],[Column16]]-temps[[#This Row],[Column22]]</f>
        <v>2.6500000000000057</v>
      </c>
      <c r="AM93" s="3">
        <f>temps[[#This Row],[Column17]]-temps[[#This Row],[Column22]]</f>
        <v>7.6500000000000057</v>
      </c>
      <c r="AN93" s="3">
        <f>temps[[#This Row],[Column18]]-temps[[#This Row],[Column22]]</f>
        <v>7.6500000000000057</v>
      </c>
      <c r="AO93" s="3">
        <f>temps[[#This Row],[Column19]]-temps[[#This Row],[Column22]]</f>
        <v>-0.34999999999999432</v>
      </c>
      <c r="AP93" s="3">
        <f>temps[[#This Row],[Column20]]-temps[[#This Row],[Column22]]</f>
        <v>-5.3499999999999943</v>
      </c>
      <c r="AQ93" s="3">
        <f>temps[[#This Row],[Column21]]-temps[[#This Row],[Column22]]</f>
        <v>0.65000000000000568</v>
      </c>
      <c r="AR93">
        <f t="shared" si="1"/>
        <v>-0.649999999999892</v>
      </c>
    </row>
    <row r="94" spans="1:44" x14ac:dyDescent="0.55000000000000004">
      <c r="A94" s="1" t="s">
        <v>113</v>
      </c>
      <c r="B94">
        <v>64</v>
      </c>
      <c r="C94">
        <v>86</v>
      </c>
      <c r="D94">
        <v>75</v>
      </c>
      <c r="E94">
        <v>71</v>
      </c>
      <c r="F94">
        <v>75</v>
      </c>
      <c r="G94">
        <v>71</v>
      </c>
      <c r="H94">
        <v>79</v>
      </c>
      <c r="I94">
        <v>71</v>
      </c>
      <c r="J94">
        <v>80</v>
      </c>
      <c r="K94">
        <v>82</v>
      </c>
      <c r="L94">
        <v>75</v>
      </c>
      <c r="M94">
        <v>79</v>
      </c>
      <c r="N94">
        <v>86</v>
      </c>
      <c r="O94">
        <v>74</v>
      </c>
      <c r="P94">
        <v>76</v>
      </c>
      <c r="Q94">
        <v>78</v>
      </c>
      <c r="R94">
        <v>72</v>
      </c>
      <c r="S94">
        <v>77</v>
      </c>
      <c r="T94">
        <v>84</v>
      </c>
      <c r="U94">
        <v>85</v>
      </c>
      <c r="V94" s="2">
        <f>(SUM(temps[[#This Row],[Column2]:[Column21]]))/20</f>
        <v>77</v>
      </c>
      <c r="X94" s="3">
        <f>temps[[#This Row],[Column2]]-temps[[#This Row],[Column22]]</f>
        <v>-13</v>
      </c>
      <c r="Y94" s="3">
        <f>temps[[#This Row],[Column3]]-temps[[#This Row],[Column22]]</f>
        <v>9</v>
      </c>
      <c r="Z94" s="3">
        <f>temps[[#This Row],[Column4]]-temps[[#This Row],[Column22]]</f>
        <v>-2</v>
      </c>
      <c r="AA94" s="3">
        <f>temps[[#This Row],[Column5]]-temps[[#This Row],[Column22]]</f>
        <v>-6</v>
      </c>
      <c r="AB94" s="3">
        <f>temps[[#This Row],[Column6]]-temps[[#This Row],[Column22]]</f>
        <v>-2</v>
      </c>
      <c r="AC94" s="3">
        <f>temps[[#This Row],[Column7]]-temps[[#This Row],[Column22]]</f>
        <v>-6</v>
      </c>
      <c r="AD94" s="3">
        <f>temps[[#This Row],[Column8]]-temps[[#This Row],[Column22]]</f>
        <v>2</v>
      </c>
      <c r="AE94" s="3">
        <f>temps[[#This Row],[Column9]]-temps[[#This Row],[Column22]]</f>
        <v>-6</v>
      </c>
      <c r="AF94" s="3">
        <f>temps[[#This Row],[Column10]]-temps[[#This Row],[Column22]]</f>
        <v>3</v>
      </c>
      <c r="AG94" s="3">
        <f>temps[[#This Row],[Column11]]-temps[[#This Row],[Column22]]</f>
        <v>5</v>
      </c>
      <c r="AH94" s="3">
        <f>temps[[#This Row],[Column12]]-temps[[#This Row],[Column22]]</f>
        <v>-2</v>
      </c>
      <c r="AI94" s="3">
        <f>temps[[#This Row],[Column13]]-temps[[#This Row],[Column22]]</f>
        <v>2</v>
      </c>
      <c r="AJ94" s="3">
        <f>temps[[#This Row],[Column14]]-temps[[#This Row],[Column22]]</f>
        <v>9</v>
      </c>
      <c r="AK94" s="3">
        <f>temps[[#This Row],[Column15]]-temps[[#This Row],[Column22]]</f>
        <v>-3</v>
      </c>
      <c r="AL94" s="3">
        <f>temps[[#This Row],[Column16]]-temps[[#This Row],[Column22]]</f>
        <v>-1</v>
      </c>
      <c r="AM94" s="3">
        <f>temps[[#This Row],[Column17]]-temps[[#This Row],[Column22]]</f>
        <v>1</v>
      </c>
      <c r="AN94" s="3">
        <f>temps[[#This Row],[Column18]]-temps[[#This Row],[Column22]]</f>
        <v>-5</v>
      </c>
      <c r="AO94" s="3">
        <f>temps[[#This Row],[Column19]]-temps[[#This Row],[Column22]]</f>
        <v>0</v>
      </c>
      <c r="AP94" s="3">
        <f>temps[[#This Row],[Column20]]-temps[[#This Row],[Column22]]</f>
        <v>7</v>
      </c>
      <c r="AQ94" s="3">
        <f>temps[[#This Row],[Column21]]-temps[[#This Row],[Column22]]</f>
        <v>8</v>
      </c>
      <c r="AR94">
        <f t="shared" si="1"/>
        <v>-8</v>
      </c>
    </row>
    <row r="95" spans="1:44" x14ac:dyDescent="0.55000000000000004">
      <c r="A95" s="1" t="s">
        <v>114</v>
      </c>
      <c r="B95">
        <v>66</v>
      </c>
      <c r="C95">
        <v>75</v>
      </c>
      <c r="D95">
        <v>86</v>
      </c>
      <c r="E95">
        <v>73</v>
      </c>
      <c r="F95">
        <v>77</v>
      </c>
      <c r="G95">
        <v>75</v>
      </c>
      <c r="H95">
        <v>82</v>
      </c>
      <c r="I95">
        <v>72</v>
      </c>
      <c r="J95">
        <v>82</v>
      </c>
      <c r="K95">
        <v>83</v>
      </c>
      <c r="L95">
        <v>83</v>
      </c>
      <c r="M95">
        <v>80</v>
      </c>
      <c r="N95">
        <v>74</v>
      </c>
      <c r="O95">
        <v>76</v>
      </c>
      <c r="P95">
        <v>79</v>
      </c>
      <c r="Q95">
        <v>65</v>
      </c>
      <c r="R95">
        <v>75</v>
      </c>
      <c r="S95">
        <v>82</v>
      </c>
      <c r="T95">
        <v>86</v>
      </c>
      <c r="U95">
        <v>71</v>
      </c>
      <c r="V95" s="2">
        <f>(SUM(temps[[#This Row],[Column2]:[Column21]]))/20</f>
        <v>77.099999999999994</v>
      </c>
      <c r="X95" s="3">
        <f>temps[[#This Row],[Column2]]-temps[[#This Row],[Column22]]</f>
        <v>-11.099999999999994</v>
      </c>
      <c r="Y95" s="3">
        <f>temps[[#This Row],[Column3]]-temps[[#This Row],[Column22]]</f>
        <v>-2.0999999999999943</v>
      </c>
      <c r="Z95" s="3">
        <f>temps[[#This Row],[Column4]]-temps[[#This Row],[Column22]]</f>
        <v>8.9000000000000057</v>
      </c>
      <c r="AA95" s="3">
        <f>temps[[#This Row],[Column5]]-temps[[#This Row],[Column22]]</f>
        <v>-4.0999999999999943</v>
      </c>
      <c r="AB95" s="3">
        <f>temps[[#This Row],[Column6]]-temps[[#This Row],[Column22]]</f>
        <v>-9.9999999999994316E-2</v>
      </c>
      <c r="AC95" s="3">
        <f>temps[[#This Row],[Column7]]-temps[[#This Row],[Column22]]</f>
        <v>-2.0999999999999943</v>
      </c>
      <c r="AD95" s="3">
        <f>temps[[#This Row],[Column8]]-temps[[#This Row],[Column22]]</f>
        <v>4.9000000000000057</v>
      </c>
      <c r="AE95" s="3">
        <f>temps[[#This Row],[Column9]]-temps[[#This Row],[Column22]]</f>
        <v>-5.0999999999999943</v>
      </c>
      <c r="AF95" s="3">
        <f>temps[[#This Row],[Column10]]-temps[[#This Row],[Column22]]</f>
        <v>4.9000000000000057</v>
      </c>
      <c r="AG95" s="3">
        <f>temps[[#This Row],[Column11]]-temps[[#This Row],[Column22]]</f>
        <v>5.9000000000000057</v>
      </c>
      <c r="AH95" s="3">
        <f>temps[[#This Row],[Column12]]-temps[[#This Row],[Column22]]</f>
        <v>5.9000000000000057</v>
      </c>
      <c r="AI95" s="3">
        <f>temps[[#This Row],[Column13]]-temps[[#This Row],[Column22]]</f>
        <v>2.9000000000000057</v>
      </c>
      <c r="AJ95" s="3">
        <f>temps[[#This Row],[Column14]]-temps[[#This Row],[Column22]]</f>
        <v>-3.0999999999999943</v>
      </c>
      <c r="AK95" s="3">
        <f>temps[[#This Row],[Column15]]-temps[[#This Row],[Column22]]</f>
        <v>-1.0999999999999943</v>
      </c>
      <c r="AL95" s="3">
        <f>temps[[#This Row],[Column16]]-temps[[#This Row],[Column22]]</f>
        <v>1.9000000000000057</v>
      </c>
      <c r="AM95" s="3">
        <f>temps[[#This Row],[Column17]]-temps[[#This Row],[Column22]]</f>
        <v>-12.099999999999994</v>
      </c>
      <c r="AN95" s="3">
        <f>temps[[#This Row],[Column18]]-temps[[#This Row],[Column22]]</f>
        <v>-2.0999999999999943</v>
      </c>
      <c r="AO95" s="3">
        <f>temps[[#This Row],[Column19]]-temps[[#This Row],[Column22]]</f>
        <v>4.9000000000000057</v>
      </c>
      <c r="AP95" s="3">
        <f>temps[[#This Row],[Column20]]-temps[[#This Row],[Column22]]</f>
        <v>8.9000000000000057</v>
      </c>
      <c r="AQ95" s="3">
        <f>temps[[#This Row],[Column21]]-temps[[#This Row],[Column22]]</f>
        <v>-6.0999999999999943</v>
      </c>
      <c r="AR95">
        <f t="shared" si="1"/>
        <v>6.100000000000108</v>
      </c>
    </row>
    <row r="96" spans="1:44" x14ac:dyDescent="0.55000000000000004">
      <c r="A96" s="1" t="s">
        <v>115</v>
      </c>
      <c r="B96">
        <v>72</v>
      </c>
      <c r="C96">
        <v>73</v>
      </c>
      <c r="D96">
        <v>78</v>
      </c>
      <c r="E96">
        <v>75</v>
      </c>
      <c r="F96">
        <v>79</v>
      </c>
      <c r="G96">
        <v>80</v>
      </c>
      <c r="H96">
        <v>84</v>
      </c>
      <c r="I96">
        <v>68</v>
      </c>
      <c r="J96">
        <v>82</v>
      </c>
      <c r="K96">
        <v>85</v>
      </c>
      <c r="L96">
        <v>81</v>
      </c>
      <c r="M96">
        <v>82</v>
      </c>
      <c r="N96">
        <v>74</v>
      </c>
      <c r="O96">
        <v>75</v>
      </c>
      <c r="P96">
        <v>78</v>
      </c>
      <c r="Q96">
        <v>68</v>
      </c>
      <c r="R96">
        <v>72</v>
      </c>
      <c r="S96">
        <v>82</v>
      </c>
      <c r="T96">
        <v>85</v>
      </c>
      <c r="U96">
        <v>66</v>
      </c>
      <c r="V96" s="2">
        <f>(SUM(temps[[#This Row],[Column2]:[Column21]]))/20</f>
        <v>76.95</v>
      </c>
      <c r="X96" s="3">
        <f>temps[[#This Row],[Column2]]-temps[[#This Row],[Column22]]</f>
        <v>-4.9500000000000028</v>
      </c>
      <c r="Y96" s="3">
        <f>temps[[#This Row],[Column3]]-temps[[#This Row],[Column22]]</f>
        <v>-3.9500000000000028</v>
      </c>
      <c r="Z96" s="3">
        <f>temps[[#This Row],[Column4]]-temps[[#This Row],[Column22]]</f>
        <v>1.0499999999999972</v>
      </c>
      <c r="AA96" s="3">
        <f>temps[[#This Row],[Column5]]-temps[[#This Row],[Column22]]</f>
        <v>-1.9500000000000028</v>
      </c>
      <c r="AB96" s="3">
        <f>temps[[#This Row],[Column6]]-temps[[#This Row],[Column22]]</f>
        <v>2.0499999999999972</v>
      </c>
      <c r="AC96" s="3">
        <f>temps[[#This Row],[Column7]]-temps[[#This Row],[Column22]]</f>
        <v>3.0499999999999972</v>
      </c>
      <c r="AD96" s="3">
        <f>temps[[#This Row],[Column8]]-temps[[#This Row],[Column22]]</f>
        <v>7.0499999999999972</v>
      </c>
      <c r="AE96" s="3">
        <f>temps[[#This Row],[Column9]]-temps[[#This Row],[Column22]]</f>
        <v>-8.9500000000000028</v>
      </c>
      <c r="AF96" s="3">
        <f>temps[[#This Row],[Column10]]-temps[[#This Row],[Column22]]</f>
        <v>5.0499999999999972</v>
      </c>
      <c r="AG96" s="3">
        <f>temps[[#This Row],[Column11]]-temps[[#This Row],[Column22]]</f>
        <v>8.0499999999999972</v>
      </c>
      <c r="AH96" s="3">
        <f>temps[[#This Row],[Column12]]-temps[[#This Row],[Column22]]</f>
        <v>4.0499999999999972</v>
      </c>
      <c r="AI96" s="3">
        <f>temps[[#This Row],[Column13]]-temps[[#This Row],[Column22]]</f>
        <v>5.0499999999999972</v>
      </c>
      <c r="AJ96" s="3">
        <f>temps[[#This Row],[Column14]]-temps[[#This Row],[Column22]]</f>
        <v>-2.9500000000000028</v>
      </c>
      <c r="AK96" s="3">
        <f>temps[[#This Row],[Column15]]-temps[[#This Row],[Column22]]</f>
        <v>-1.9500000000000028</v>
      </c>
      <c r="AL96" s="3">
        <f>temps[[#This Row],[Column16]]-temps[[#This Row],[Column22]]</f>
        <v>1.0499999999999972</v>
      </c>
      <c r="AM96" s="3">
        <f>temps[[#This Row],[Column17]]-temps[[#This Row],[Column22]]</f>
        <v>-8.9500000000000028</v>
      </c>
      <c r="AN96" s="3">
        <f>temps[[#This Row],[Column18]]-temps[[#This Row],[Column22]]</f>
        <v>-4.9500000000000028</v>
      </c>
      <c r="AO96" s="3">
        <f>temps[[#This Row],[Column19]]-temps[[#This Row],[Column22]]</f>
        <v>5.0499999999999972</v>
      </c>
      <c r="AP96" s="3">
        <f>temps[[#This Row],[Column20]]-temps[[#This Row],[Column22]]</f>
        <v>8.0499999999999972</v>
      </c>
      <c r="AQ96" s="3">
        <f>temps[[#This Row],[Column21]]-temps[[#This Row],[Column22]]</f>
        <v>-10.950000000000003</v>
      </c>
      <c r="AR96">
        <f t="shared" si="1"/>
        <v>10.949999999999946</v>
      </c>
    </row>
    <row r="97" spans="1:44" x14ac:dyDescent="0.55000000000000004">
      <c r="A97" s="1" t="s">
        <v>116</v>
      </c>
      <c r="B97">
        <v>84</v>
      </c>
      <c r="C97">
        <v>75</v>
      </c>
      <c r="D97">
        <v>77</v>
      </c>
      <c r="E97">
        <v>84</v>
      </c>
      <c r="F97">
        <v>82</v>
      </c>
      <c r="G97">
        <v>81</v>
      </c>
      <c r="H97">
        <v>84</v>
      </c>
      <c r="I97">
        <v>66</v>
      </c>
      <c r="J97">
        <v>80</v>
      </c>
      <c r="K97">
        <v>83</v>
      </c>
      <c r="L97">
        <v>82</v>
      </c>
      <c r="M97">
        <v>77</v>
      </c>
      <c r="N97">
        <v>80</v>
      </c>
      <c r="O97">
        <v>76</v>
      </c>
      <c r="P97">
        <v>68</v>
      </c>
      <c r="Q97">
        <v>75</v>
      </c>
      <c r="R97">
        <v>74</v>
      </c>
      <c r="S97">
        <v>82</v>
      </c>
      <c r="T97">
        <v>78</v>
      </c>
      <c r="U97">
        <v>66</v>
      </c>
      <c r="V97" s="2">
        <f>(SUM(temps[[#This Row],[Column2]:[Column21]]))/20</f>
        <v>77.7</v>
      </c>
      <c r="X97" s="3">
        <f>temps[[#This Row],[Column2]]-temps[[#This Row],[Column22]]</f>
        <v>6.2999999999999972</v>
      </c>
      <c r="Y97" s="3">
        <f>temps[[#This Row],[Column3]]-temps[[#This Row],[Column22]]</f>
        <v>-2.7000000000000028</v>
      </c>
      <c r="Z97" s="3">
        <f>temps[[#This Row],[Column4]]-temps[[#This Row],[Column22]]</f>
        <v>-0.70000000000000284</v>
      </c>
      <c r="AA97" s="3">
        <f>temps[[#This Row],[Column5]]-temps[[#This Row],[Column22]]</f>
        <v>6.2999999999999972</v>
      </c>
      <c r="AB97" s="3">
        <f>temps[[#This Row],[Column6]]-temps[[#This Row],[Column22]]</f>
        <v>4.2999999999999972</v>
      </c>
      <c r="AC97" s="3">
        <f>temps[[#This Row],[Column7]]-temps[[#This Row],[Column22]]</f>
        <v>3.2999999999999972</v>
      </c>
      <c r="AD97" s="3">
        <f>temps[[#This Row],[Column8]]-temps[[#This Row],[Column22]]</f>
        <v>6.2999999999999972</v>
      </c>
      <c r="AE97" s="3">
        <f>temps[[#This Row],[Column9]]-temps[[#This Row],[Column22]]</f>
        <v>-11.700000000000003</v>
      </c>
      <c r="AF97" s="3">
        <f>temps[[#This Row],[Column10]]-temps[[#This Row],[Column22]]</f>
        <v>2.2999999999999972</v>
      </c>
      <c r="AG97" s="3">
        <f>temps[[#This Row],[Column11]]-temps[[#This Row],[Column22]]</f>
        <v>5.2999999999999972</v>
      </c>
      <c r="AH97" s="3">
        <f>temps[[#This Row],[Column12]]-temps[[#This Row],[Column22]]</f>
        <v>4.2999999999999972</v>
      </c>
      <c r="AI97" s="3">
        <f>temps[[#This Row],[Column13]]-temps[[#This Row],[Column22]]</f>
        <v>-0.70000000000000284</v>
      </c>
      <c r="AJ97" s="3">
        <f>temps[[#This Row],[Column14]]-temps[[#This Row],[Column22]]</f>
        <v>2.2999999999999972</v>
      </c>
      <c r="AK97" s="3">
        <f>temps[[#This Row],[Column15]]-temps[[#This Row],[Column22]]</f>
        <v>-1.7000000000000028</v>
      </c>
      <c r="AL97" s="3">
        <f>temps[[#This Row],[Column16]]-temps[[#This Row],[Column22]]</f>
        <v>-9.7000000000000028</v>
      </c>
      <c r="AM97" s="3">
        <f>temps[[#This Row],[Column17]]-temps[[#This Row],[Column22]]</f>
        <v>-2.7000000000000028</v>
      </c>
      <c r="AN97" s="3">
        <f>temps[[#This Row],[Column18]]-temps[[#This Row],[Column22]]</f>
        <v>-3.7000000000000028</v>
      </c>
      <c r="AO97" s="3">
        <f>temps[[#This Row],[Column19]]-temps[[#This Row],[Column22]]</f>
        <v>4.2999999999999972</v>
      </c>
      <c r="AP97" s="3">
        <f>temps[[#This Row],[Column20]]-temps[[#This Row],[Column22]]</f>
        <v>0.29999999999999716</v>
      </c>
      <c r="AQ97" s="3">
        <f>temps[[#This Row],[Column21]]-temps[[#This Row],[Column22]]</f>
        <v>-11.700000000000003</v>
      </c>
      <c r="AR97">
        <f t="shared" si="1"/>
        <v>11.699999999999946</v>
      </c>
    </row>
    <row r="98" spans="1:44" x14ac:dyDescent="0.55000000000000004">
      <c r="A98" s="1" t="s">
        <v>117</v>
      </c>
      <c r="B98">
        <v>70</v>
      </c>
      <c r="C98">
        <v>78</v>
      </c>
      <c r="D98">
        <v>82</v>
      </c>
      <c r="E98">
        <v>71</v>
      </c>
      <c r="F98">
        <v>81</v>
      </c>
      <c r="G98">
        <v>80</v>
      </c>
      <c r="H98">
        <v>82</v>
      </c>
      <c r="I98">
        <v>77</v>
      </c>
      <c r="J98">
        <v>81</v>
      </c>
      <c r="K98">
        <v>85</v>
      </c>
      <c r="L98">
        <v>84</v>
      </c>
      <c r="M98">
        <v>80</v>
      </c>
      <c r="N98">
        <v>83</v>
      </c>
      <c r="O98">
        <v>74</v>
      </c>
      <c r="P98">
        <v>67</v>
      </c>
      <c r="Q98">
        <v>80</v>
      </c>
      <c r="R98">
        <v>82</v>
      </c>
      <c r="S98">
        <v>85</v>
      </c>
      <c r="T98">
        <v>65</v>
      </c>
      <c r="U98">
        <v>70</v>
      </c>
      <c r="V98" s="2">
        <f>(SUM(temps[[#This Row],[Column2]:[Column21]]))/20</f>
        <v>77.849999999999994</v>
      </c>
      <c r="X98" s="3">
        <f>temps[[#This Row],[Column2]]-temps[[#This Row],[Column22]]</f>
        <v>-7.8499999999999943</v>
      </c>
      <c r="Y98" s="3">
        <f>temps[[#This Row],[Column3]]-temps[[#This Row],[Column22]]</f>
        <v>0.15000000000000568</v>
      </c>
      <c r="Z98" s="3">
        <f>temps[[#This Row],[Column4]]-temps[[#This Row],[Column22]]</f>
        <v>4.1500000000000057</v>
      </c>
      <c r="AA98" s="3">
        <f>temps[[#This Row],[Column5]]-temps[[#This Row],[Column22]]</f>
        <v>-6.8499999999999943</v>
      </c>
      <c r="AB98" s="3">
        <f>temps[[#This Row],[Column6]]-temps[[#This Row],[Column22]]</f>
        <v>3.1500000000000057</v>
      </c>
      <c r="AC98" s="3">
        <f>temps[[#This Row],[Column7]]-temps[[#This Row],[Column22]]</f>
        <v>2.1500000000000057</v>
      </c>
      <c r="AD98" s="3">
        <f>temps[[#This Row],[Column8]]-temps[[#This Row],[Column22]]</f>
        <v>4.1500000000000057</v>
      </c>
      <c r="AE98" s="3">
        <f>temps[[#This Row],[Column9]]-temps[[#This Row],[Column22]]</f>
        <v>-0.84999999999999432</v>
      </c>
      <c r="AF98" s="3">
        <f>temps[[#This Row],[Column10]]-temps[[#This Row],[Column22]]</f>
        <v>3.1500000000000057</v>
      </c>
      <c r="AG98" s="3">
        <f>temps[[#This Row],[Column11]]-temps[[#This Row],[Column22]]</f>
        <v>7.1500000000000057</v>
      </c>
      <c r="AH98" s="3">
        <f>temps[[#This Row],[Column12]]-temps[[#This Row],[Column22]]</f>
        <v>6.1500000000000057</v>
      </c>
      <c r="AI98" s="3">
        <f>temps[[#This Row],[Column13]]-temps[[#This Row],[Column22]]</f>
        <v>2.1500000000000057</v>
      </c>
      <c r="AJ98" s="3">
        <f>temps[[#This Row],[Column14]]-temps[[#This Row],[Column22]]</f>
        <v>5.1500000000000057</v>
      </c>
      <c r="AK98" s="3">
        <f>temps[[#This Row],[Column15]]-temps[[#This Row],[Column22]]</f>
        <v>-3.8499999999999943</v>
      </c>
      <c r="AL98" s="3">
        <f>temps[[#This Row],[Column16]]-temps[[#This Row],[Column22]]</f>
        <v>-10.849999999999994</v>
      </c>
      <c r="AM98" s="3">
        <f>temps[[#This Row],[Column17]]-temps[[#This Row],[Column22]]</f>
        <v>2.1500000000000057</v>
      </c>
      <c r="AN98" s="3">
        <f>temps[[#This Row],[Column18]]-temps[[#This Row],[Column22]]</f>
        <v>4.1500000000000057</v>
      </c>
      <c r="AO98" s="3">
        <f>temps[[#This Row],[Column19]]-temps[[#This Row],[Column22]]</f>
        <v>7.1500000000000057</v>
      </c>
      <c r="AP98" s="3">
        <f>temps[[#This Row],[Column20]]-temps[[#This Row],[Column22]]</f>
        <v>-12.849999999999994</v>
      </c>
      <c r="AQ98" s="3">
        <f>temps[[#This Row],[Column21]]-temps[[#This Row],[Column22]]</f>
        <v>-7.8499999999999943</v>
      </c>
      <c r="AR98">
        <f t="shared" si="1"/>
        <v>7.850000000000108</v>
      </c>
    </row>
    <row r="99" spans="1:44" x14ac:dyDescent="0.55000000000000004">
      <c r="A99" s="1" t="s">
        <v>118</v>
      </c>
      <c r="B99">
        <v>66</v>
      </c>
      <c r="C99">
        <v>81</v>
      </c>
      <c r="D99">
        <v>82</v>
      </c>
      <c r="E99">
        <v>73</v>
      </c>
      <c r="F99">
        <v>82</v>
      </c>
      <c r="G99">
        <v>79</v>
      </c>
      <c r="H99">
        <v>87</v>
      </c>
      <c r="I99">
        <v>78</v>
      </c>
      <c r="J99">
        <v>80</v>
      </c>
      <c r="K99">
        <v>81</v>
      </c>
      <c r="L99">
        <v>86</v>
      </c>
      <c r="M99">
        <v>81</v>
      </c>
      <c r="N99">
        <v>83</v>
      </c>
      <c r="O99">
        <v>62</v>
      </c>
      <c r="P99">
        <v>70</v>
      </c>
      <c r="Q99">
        <v>83</v>
      </c>
      <c r="R99">
        <v>82</v>
      </c>
      <c r="S99">
        <v>84</v>
      </c>
      <c r="T99">
        <v>71</v>
      </c>
      <c r="U99">
        <v>73</v>
      </c>
      <c r="V99" s="2">
        <f>(SUM(temps[[#This Row],[Column2]:[Column21]]))/20</f>
        <v>78.2</v>
      </c>
      <c r="X99" s="3">
        <f>temps[[#This Row],[Column2]]-temps[[#This Row],[Column22]]</f>
        <v>-12.200000000000003</v>
      </c>
      <c r="Y99" s="3">
        <f>temps[[#This Row],[Column3]]-temps[[#This Row],[Column22]]</f>
        <v>2.7999999999999972</v>
      </c>
      <c r="Z99" s="3">
        <f>temps[[#This Row],[Column4]]-temps[[#This Row],[Column22]]</f>
        <v>3.7999999999999972</v>
      </c>
      <c r="AA99" s="3">
        <f>temps[[#This Row],[Column5]]-temps[[#This Row],[Column22]]</f>
        <v>-5.2000000000000028</v>
      </c>
      <c r="AB99" s="3">
        <f>temps[[#This Row],[Column6]]-temps[[#This Row],[Column22]]</f>
        <v>3.7999999999999972</v>
      </c>
      <c r="AC99" s="3">
        <f>temps[[#This Row],[Column7]]-temps[[#This Row],[Column22]]</f>
        <v>0.79999999999999716</v>
      </c>
      <c r="AD99" s="3">
        <f>temps[[#This Row],[Column8]]-temps[[#This Row],[Column22]]</f>
        <v>8.7999999999999972</v>
      </c>
      <c r="AE99" s="3">
        <f>temps[[#This Row],[Column9]]-temps[[#This Row],[Column22]]</f>
        <v>-0.20000000000000284</v>
      </c>
      <c r="AF99" s="3">
        <f>temps[[#This Row],[Column10]]-temps[[#This Row],[Column22]]</f>
        <v>1.7999999999999972</v>
      </c>
      <c r="AG99" s="3">
        <f>temps[[#This Row],[Column11]]-temps[[#This Row],[Column22]]</f>
        <v>2.7999999999999972</v>
      </c>
      <c r="AH99" s="3">
        <f>temps[[#This Row],[Column12]]-temps[[#This Row],[Column22]]</f>
        <v>7.7999999999999972</v>
      </c>
      <c r="AI99" s="3">
        <f>temps[[#This Row],[Column13]]-temps[[#This Row],[Column22]]</f>
        <v>2.7999999999999972</v>
      </c>
      <c r="AJ99" s="3">
        <f>temps[[#This Row],[Column14]]-temps[[#This Row],[Column22]]</f>
        <v>4.7999999999999972</v>
      </c>
      <c r="AK99" s="3">
        <f>temps[[#This Row],[Column15]]-temps[[#This Row],[Column22]]</f>
        <v>-16.200000000000003</v>
      </c>
      <c r="AL99" s="3">
        <f>temps[[#This Row],[Column16]]-temps[[#This Row],[Column22]]</f>
        <v>-8.2000000000000028</v>
      </c>
      <c r="AM99" s="3">
        <f>temps[[#This Row],[Column17]]-temps[[#This Row],[Column22]]</f>
        <v>4.7999999999999972</v>
      </c>
      <c r="AN99" s="3">
        <f>temps[[#This Row],[Column18]]-temps[[#This Row],[Column22]]</f>
        <v>3.7999999999999972</v>
      </c>
      <c r="AO99" s="3">
        <f>temps[[#This Row],[Column19]]-temps[[#This Row],[Column22]]</f>
        <v>5.7999999999999972</v>
      </c>
      <c r="AP99" s="3">
        <f>temps[[#This Row],[Column20]]-temps[[#This Row],[Column22]]</f>
        <v>-7.2000000000000028</v>
      </c>
      <c r="AQ99" s="3">
        <f>temps[[#This Row],[Column21]]-temps[[#This Row],[Column22]]</f>
        <v>-5.2000000000000028</v>
      </c>
      <c r="AR99">
        <f t="shared" si="1"/>
        <v>5.199999999999946</v>
      </c>
    </row>
    <row r="100" spans="1:44" x14ac:dyDescent="0.55000000000000004">
      <c r="A100" s="1" t="s">
        <v>119</v>
      </c>
      <c r="B100">
        <v>64</v>
      </c>
      <c r="C100">
        <v>82</v>
      </c>
      <c r="D100">
        <v>73</v>
      </c>
      <c r="E100">
        <v>71</v>
      </c>
      <c r="F100">
        <v>73</v>
      </c>
      <c r="G100">
        <v>70</v>
      </c>
      <c r="H100">
        <v>86</v>
      </c>
      <c r="I100">
        <v>75</v>
      </c>
      <c r="J100">
        <v>75</v>
      </c>
      <c r="K100">
        <v>72</v>
      </c>
      <c r="L100">
        <v>76</v>
      </c>
      <c r="M100">
        <v>82</v>
      </c>
      <c r="N100">
        <v>82</v>
      </c>
      <c r="O100">
        <v>71</v>
      </c>
      <c r="P100">
        <v>73</v>
      </c>
      <c r="Q100">
        <v>81</v>
      </c>
      <c r="R100">
        <v>83</v>
      </c>
      <c r="S100">
        <v>84</v>
      </c>
      <c r="T100">
        <v>78</v>
      </c>
      <c r="U100">
        <v>76</v>
      </c>
      <c r="V100" s="2">
        <f>(SUM(temps[[#This Row],[Column2]:[Column21]]))/20</f>
        <v>76.349999999999994</v>
      </c>
      <c r="X100" s="3">
        <f>temps[[#This Row],[Column2]]-temps[[#This Row],[Column22]]</f>
        <v>-12.349999999999994</v>
      </c>
      <c r="Y100" s="3">
        <f>temps[[#This Row],[Column3]]-temps[[#This Row],[Column22]]</f>
        <v>5.6500000000000057</v>
      </c>
      <c r="Z100" s="3">
        <f>temps[[#This Row],[Column4]]-temps[[#This Row],[Column22]]</f>
        <v>-3.3499999999999943</v>
      </c>
      <c r="AA100" s="3">
        <f>temps[[#This Row],[Column5]]-temps[[#This Row],[Column22]]</f>
        <v>-5.3499999999999943</v>
      </c>
      <c r="AB100" s="3">
        <f>temps[[#This Row],[Column6]]-temps[[#This Row],[Column22]]</f>
        <v>-3.3499999999999943</v>
      </c>
      <c r="AC100" s="3">
        <f>temps[[#This Row],[Column7]]-temps[[#This Row],[Column22]]</f>
        <v>-6.3499999999999943</v>
      </c>
      <c r="AD100" s="3">
        <f>temps[[#This Row],[Column8]]-temps[[#This Row],[Column22]]</f>
        <v>9.6500000000000057</v>
      </c>
      <c r="AE100" s="3">
        <f>temps[[#This Row],[Column9]]-temps[[#This Row],[Column22]]</f>
        <v>-1.3499999999999943</v>
      </c>
      <c r="AF100" s="3">
        <f>temps[[#This Row],[Column10]]-temps[[#This Row],[Column22]]</f>
        <v>-1.3499999999999943</v>
      </c>
      <c r="AG100" s="3">
        <f>temps[[#This Row],[Column11]]-temps[[#This Row],[Column22]]</f>
        <v>-4.3499999999999943</v>
      </c>
      <c r="AH100" s="3">
        <f>temps[[#This Row],[Column12]]-temps[[#This Row],[Column22]]</f>
        <v>-0.34999999999999432</v>
      </c>
      <c r="AI100" s="3">
        <f>temps[[#This Row],[Column13]]-temps[[#This Row],[Column22]]</f>
        <v>5.6500000000000057</v>
      </c>
      <c r="AJ100" s="3">
        <f>temps[[#This Row],[Column14]]-temps[[#This Row],[Column22]]</f>
        <v>5.6500000000000057</v>
      </c>
      <c r="AK100" s="3">
        <f>temps[[#This Row],[Column15]]-temps[[#This Row],[Column22]]</f>
        <v>-5.3499999999999943</v>
      </c>
      <c r="AL100" s="3">
        <f>temps[[#This Row],[Column16]]-temps[[#This Row],[Column22]]</f>
        <v>-3.3499999999999943</v>
      </c>
      <c r="AM100" s="3">
        <f>temps[[#This Row],[Column17]]-temps[[#This Row],[Column22]]</f>
        <v>4.6500000000000057</v>
      </c>
      <c r="AN100" s="3">
        <f>temps[[#This Row],[Column18]]-temps[[#This Row],[Column22]]</f>
        <v>6.6500000000000057</v>
      </c>
      <c r="AO100" s="3">
        <f>temps[[#This Row],[Column19]]-temps[[#This Row],[Column22]]</f>
        <v>7.6500000000000057</v>
      </c>
      <c r="AP100" s="3">
        <f>temps[[#This Row],[Column20]]-temps[[#This Row],[Column22]]</f>
        <v>1.6500000000000057</v>
      </c>
      <c r="AQ100" s="3">
        <f>temps[[#This Row],[Column21]]-temps[[#This Row],[Column22]]</f>
        <v>-0.34999999999999432</v>
      </c>
      <c r="AR100">
        <f t="shared" si="1"/>
        <v>0.350000000000108</v>
      </c>
    </row>
    <row r="101" spans="1:44" x14ac:dyDescent="0.55000000000000004">
      <c r="A101" s="1" t="s">
        <v>120</v>
      </c>
      <c r="B101">
        <v>60</v>
      </c>
      <c r="C101">
        <v>82</v>
      </c>
      <c r="D101">
        <v>82</v>
      </c>
      <c r="E101">
        <v>73</v>
      </c>
      <c r="F101">
        <v>66</v>
      </c>
      <c r="G101">
        <v>68</v>
      </c>
      <c r="H101">
        <v>80</v>
      </c>
      <c r="I101">
        <v>73</v>
      </c>
      <c r="J101">
        <v>75</v>
      </c>
      <c r="K101">
        <v>72</v>
      </c>
      <c r="L101">
        <v>72</v>
      </c>
      <c r="M101">
        <v>83</v>
      </c>
      <c r="N101">
        <v>82</v>
      </c>
      <c r="O101">
        <v>79</v>
      </c>
      <c r="P101">
        <v>81</v>
      </c>
      <c r="Q101">
        <v>79</v>
      </c>
      <c r="R101">
        <v>68</v>
      </c>
      <c r="S101">
        <v>74</v>
      </c>
      <c r="T101">
        <v>82</v>
      </c>
      <c r="U101">
        <v>81</v>
      </c>
      <c r="V101" s="2">
        <f>(SUM(temps[[#This Row],[Column2]:[Column21]]))/20</f>
        <v>75.599999999999994</v>
      </c>
      <c r="X101" s="3">
        <f>temps[[#This Row],[Column2]]-temps[[#This Row],[Column22]]</f>
        <v>-15.599999999999994</v>
      </c>
      <c r="Y101" s="3">
        <f>temps[[#This Row],[Column3]]-temps[[#This Row],[Column22]]</f>
        <v>6.4000000000000057</v>
      </c>
      <c r="Z101" s="3">
        <f>temps[[#This Row],[Column4]]-temps[[#This Row],[Column22]]</f>
        <v>6.4000000000000057</v>
      </c>
      <c r="AA101" s="3">
        <f>temps[[#This Row],[Column5]]-temps[[#This Row],[Column22]]</f>
        <v>-2.5999999999999943</v>
      </c>
      <c r="AB101" s="3">
        <f>temps[[#This Row],[Column6]]-temps[[#This Row],[Column22]]</f>
        <v>-9.5999999999999943</v>
      </c>
      <c r="AC101" s="3">
        <f>temps[[#This Row],[Column7]]-temps[[#This Row],[Column22]]</f>
        <v>-7.5999999999999943</v>
      </c>
      <c r="AD101" s="3">
        <f>temps[[#This Row],[Column8]]-temps[[#This Row],[Column22]]</f>
        <v>4.4000000000000057</v>
      </c>
      <c r="AE101" s="3">
        <f>temps[[#This Row],[Column9]]-temps[[#This Row],[Column22]]</f>
        <v>-2.5999999999999943</v>
      </c>
      <c r="AF101" s="3">
        <f>temps[[#This Row],[Column10]]-temps[[#This Row],[Column22]]</f>
        <v>-0.59999999999999432</v>
      </c>
      <c r="AG101" s="3">
        <f>temps[[#This Row],[Column11]]-temps[[#This Row],[Column22]]</f>
        <v>-3.5999999999999943</v>
      </c>
      <c r="AH101" s="3">
        <f>temps[[#This Row],[Column12]]-temps[[#This Row],[Column22]]</f>
        <v>-3.5999999999999943</v>
      </c>
      <c r="AI101" s="3">
        <f>temps[[#This Row],[Column13]]-temps[[#This Row],[Column22]]</f>
        <v>7.4000000000000057</v>
      </c>
      <c r="AJ101" s="3">
        <f>temps[[#This Row],[Column14]]-temps[[#This Row],[Column22]]</f>
        <v>6.4000000000000057</v>
      </c>
      <c r="AK101" s="3">
        <f>temps[[#This Row],[Column15]]-temps[[#This Row],[Column22]]</f>
        <v>3.4000000000000057</v>
      </c>
      <c r="AL101" s="3">
        <f>temps[[#This Row],[Column16]]-temps[[#This Row],[Column22]]</f>
        <v>5.4000000000000057</v>
      </c>
      <c r="AM101" s="3">
        <f>temps[[#This Row],[Column17]]-temps[[#This Row],[Column22]]</f>
        <v>3.4000000000000057</v>
      </c>
      <c r="AN101" s="3">
        <f>temps[[#This Row],[Column18]]-temps[[#This Row],[Column22]]</f>
        <v>-7.5999999999999943</v>
      </c>
      <c r="AO101" s="3">
        <f>temps[[#This Row],[Column19]]-temps[[#This Row],[Column22]]</f>
        <v>-1.5999999999999943</v>
      </c>
      <c r="AP101" s="3">
        <f>temps[[#This Row],[Column20]]-temps[[#This Row],[Column22]]</f>
        <v>6.4000000000000057</v>
      </c>
      <c r="AQ101" s="3">
        <f>temps[[#This Row],[Column21]]-temps[[#This Row],[Column22]]</f>
        <v>5.4000000000000057</v>
      </c>
      <c r="AR101">
        <f t="shared" si="1"/>
        <v>-5.399999999999892</v>
      </c>
    </row>
    <row r="102" spans="1:44" x14ac:dyDescent="0.55000000000000004">
      <c r="A102" s="1" t="s">
        <v>121</v>
      </c>
      <c r="B102">
        <v>78</v>
      </c>
      <c r="C102">
        <v>82</v>
      </c>
      <c r="D102">
        <v>69</v>
      </c>
      <c r="E102">
        <v>73</v>
      </c>
      <c r="F102">
        <v>55</v>
      </c>
      <c r="G102">
        <v>79</v>
      </c>
      <c r="H102">
        <v>71</v>
      </c>
      <c r="I102">
        <v>73</v>
      </c>
      <c r="J102">
        <v>73</v>
      </c>
      <c r="K102">
        <v>73</v>
      </c>
      <c r="L102">
        <v>72</v>
      </c>
      <c r="M102">
        <v>83</v>
      </c>
      <c r="N102">
        <v>72</v>
      </c>
      <c r="O102">
        <v>80</v>
      </c>
      <c r="P102">
        <v>82</v>
      </c>
      <c r="Q102">
        <v>78</v>
      </c>
      <c r="R102">
        <v>63</v>
      </c>
      <c r="S102">
        <v>72</v>
      </c>
      <c r="T102">
        <v>86</v>
      </c>
      <c r="U102">
        <v>82</v>
      </c>
      <c r="V102" s="2">
        <f>(SUM(temps[[#This Row],[Column2]:[Column21]]))/20</f>
        <v>74.8</v>
      </c>
      <c r="X102" s="3">
        <f>temps[[#This Row],[Column2]]-temps[[#This Row],[Column22]]</f>
        <v>3.2000000000000028</v>
      </c>
      <c r="Y102" s="3">
        <f>temps[[#This Row],[Column3]]-temps[[#This Row],[Column22]]</f>
        <v>7.2000000000000028</v>
      </c>
      <c r="Z102" s="3">
        <f>temps[[#This Row],[Column4]]-temps[[#This Row],[Column22]]</f>
        <v>-5.7999999999999972</v>
      </c>
      <c r="AA102" s="3">
        <f>temps[[#This Row],[Column5]]-temps[[#This Row],[Column22]]</f>
        <v>-1.7999999999999972</v>
      </c>
      <c r="AB102" s="3">
        <f>temps[[#This Row],[Column6]]-temps[[#This Row],[Column22]]</f>
        <v>-19.799999999999997</v>
      </c>
      <c r="AC102" s="3">
        <f>temps[[#This Row],[Column7]]-temps[[#This Row],[Column22]]</f>
        <v>4.2000000000000028</v>
      </c>
      <c r="AD102" s="3">
        <f>temps[[#This Row],[Column8]]-temps[[#This Row],[Column22]]</f>
        <v>-3.7999999999999972</v>
      </c>
      <c r="AE102" s="3">
        <f>temps[[#This Row],[Column9]]-temps[[#This Row],[Column22]]</f>
        <v>-1.7999999999999972</v>
      </c>
      <c r="AF102" s="3">
        <f>temps[[#This Row],[Column10]]-temps[[#This Row],[Column22]]</f>
        <v>-1.7999999999999972</v>
      </c>
      <c r="AG102" s="3">
        <f>temps[[#This Row],[Column11]]-temps[[#This Row],[Column22]]</f>
        <v>-1.7999999999999972</v>
      </c>
      <c r="AH102" s="3">
        <f>temps[[#This Row],[Column12]]-temps[[#This Row],[Column22]]</f>
        <v>-2.7999999999999972</v>
      </c>
      <c r="AI102" s="3">
        <f>temps[[#This Row],[Column13]]-temps[[#This Row],[Column22]]</f>
        <v>8.2000000000000028</v>
      </c>
      <c r="AJ102" s="3">
        <f>temps[[#This Row],[Column14]]-temps[[#This Row],[Column22]]</f>
        <v>-2.7999999999999972</v>
      </c>
      <c r="AK102" s="3">
        <f>temps[[#This Row],[Column15]]-temps[[#This Row],[Column22]]</f>
        <v>5.2000000000000028</v>
      </c>
      <c r="AL102" s="3">
        <f>temps[[#This Row],[Column16]]-temps[[#This Row],[Column22]]</f>
        <v>7.2000000000000028</v>
      </c>
      <c r="AM102" s="3">
        <f>temps[[#This Row],[Column17]]-temps[[#This Row],[Column22]]</f>
        <v>3.2000000000000028</v>
      </c>
      <c r="AN102" s="3">
        <f>temps[[#This Row],[Column18]]-temps[[#This Row],[Column22]]</f>
        <v>-11.799999999999997</v>
      </c>
      <c r="AO102" s="3">
        <f>temps[[#This Row],[Column19]]-temps[[#This Row],[Column22]]</f>
        <v>-2.7999999999999972</v>
      </c>
      <c r="AP102" s="3">
        <f>temps[[#This Row],[Column20]]-temps[[#This Row],[Column22]]</f>
        <v>11.200000000000003</v>
      </c>
      <c r="AQ102" s="3">
        <f>temps[[#This Row],[Column21]]-temps[[#This Row],[Column22]]</f>
        <v>7.2000000000000028</v>
      </c>
      <c r="AR102">
        <f t="shared" si="1"/>
        <v>-7.199999999999946</v>
      </c>
    </row>
    <row r="103" spans="1:44" x14ac:dyDescent="0.55000000000000004">
      <c r="A103" s="1" t="s">
        <v>122</v>
      </c>
      <c r="B103">
        <v>70</v>
      </c>
      <c r="C103">
        <v>80</v>
      </c>
      <c r="D103">
        <v>72</v>
      </c>
      <c r="E103">
        <v>72</v>
      </c>
      <c r="F103">
        <v>55</v>
      </c>
      <c r="G103">
        <v>66</v>
      </c>
      <c r="H103">
        <v>66</v>
      </c>
      <c r="I103">
        <v>73</v>
      </c>
      <c r="J103">
        <v>71</v>
      </c>
      <c r="K103">
        <v>70</v>
      </c>
      <c r="L103">
        <v>79</v>
      </c>
      <c r="M103">
        <v>81</v>
      </c>
      <c r="N103">
        <v>75</v>
      </c>
      <c r="O103">
        <v>85</v>
      </c>
      <c r="P103">
        <v>85</v>
      </c>
      <c r="Q103">
        <v>72</v>
      </c>
      <c r="R103">
        <v>70</v>
      </c>
      <c r="S103">
        <v>76</v>
      </c>
      <c r="T103">
        <v>86</v>
      </c>
      <c r="U103">
        <v>81</v>
      </c>
      <c r="V103" s="2">
        <f>(SUM(temps[[#This Row],[Column2]:[Column21]]))/20</f>
        <v>74.25</v>
      </c>
      <c r="X103" s="3">
        <f>temps[[#This Row],[Column2]]-temps[[#This Row],[Column22]]</f>
        <v>-4.25</v>
      </c>
      <c r="Y103" s="3">
        <f>temps[[#This Row],[Column3]]-temps[[#This Row],[Column22]]</f>
        <v>5.75</v>
      </c>
      <c r="Z103" s="3">
        <f>temps[[#This Row],[Column4]]-temps[[#This Row],[Column22]]</f>
        <v>-2.25</v>
      </c>
      <c r="AA103" s="3">
        <f>temps[[#This Row],[Column5]]-temps[[#This Row],[Column22]]</f>
        <v>-2.25</v>
      </c>
      <c r="AB103" s="3">
        <f>temps[[#This Row],[Column6]]-temps[[#This Row],[Column22]]</f>
        <v>-19.25</v>
      </c>
      <c r="AC103" s="3">
        <f>temps[[#This Row],[Column7]]-temps[[#This Row],[Column22]]</f>
        <v>-8.25</v>
      </c>
      <c r="AD103" s="3">
        <f>temps[[#This Row],[Column8]]-temps[[#This Row],[Column22]]</f>
        <v>-8.25</v>
      </c>
      <c r="AE103" s="3">
        <f>temps[[#This Row],[Column9]]-temps[[#This Row],[Column22]]</f>
        <v>-1.25</v>
      </c>
      <c r="AF103" s="3">
        <f>temps[[#This Row],[Column10]]-temps[[#This Row],[Column22]]</f>
        <v>-3.25</v>
      </c>
      <c r="AG103" s="3">
        <f>temps[[#This Row],[Column11]]-temps[[#This Row],[Column22]]</f>
        <v>-4.25</v>
      </c>
      <c r="AH103" s="3">
        <f>temps[[#This Row],[Column12]]-temps[[#This Row],[Column22]]</f>
        <v>4.75</v>
      </c>
      <c r="AI103" s="3">
        <f>temps[[#This Row],[Column13]]-temps[[#This Row],[Column22]]</f>
        <v>6.75</v>
      </c>
      <c r="AJ103" s="3">
        <f>temps[[#This Row],[Column14]]-temps[[#This Row],[Column22]]</f>
        <v>0.75</v>
      </c>
      <c r="AK103" s="3">
        <f>temps[[#This Row],[Column15]]-temps[[#This Row],[Column22]]</f>
        <v>10.75</v>
      </c>
      <c r="AL103" s="3">
        <f>temps[[#This Row],[Column16]]-temps[[#This Row],[Column22]]</f>
        <v>10.75</v>
      </c>
      <c r="AM103" s="3">
        <f>temps[[#This Row],[Column17]]-temps[[#This Row],[Column22]]</f>
        <v>-2.25</v>
      </c>
      <c r="AN103" s="3">
        <f>temps[[#This Row],[Column18]]-temps[[#This Row],[Column22]]</f>
        <v>-4.25</v>
      </c>
      <c r="AO103" s="3">
        <f>temps[[#This Row],[Column19]]-temps[[#This Row],[Column22]]</f>
        <v>1.75</v>
      </c>
      <c r="AP103" s="3">
        <f>temps[[#This Row],[Column20]]-temps[[#This Row],[Column22]]</f>
        <v>11.75</v>
      </c>
      <c r="AQ103" s="3">
        <f>temps[[#This Row],[Column21]]-temps[[#This Row],[Column22]]</f>
        <v>6.75</v>
      </c>
      <c r="AR103">
        <f t="shared" si="1"/>
        <v>-6.75</v>
      </c>
    </row>
    <row r="104" spans="1:44" x14ac:dyDescent="0.55000000000000004">
      <c r="A104" s="1" t="s">
        <v>123</v>
      </c>
      <c r="B104">
        <v>72</v>
      </c>
      <c r="C104">
        <v>82</v>
      </c>
      <c r="D104">
        <v>73</v>
      </c>
      <c r="E104">
        <v>72</v>
      </c>
      <c r="F104">
        <v>64</v>
      </c>
      <c r="G104">
        <v>73</v>
      </c>
      <c r="H104">
        <v>70</v>
      </c>
      <c r="I104">
        <v>73</v>
      </c>
      <c r="J104">
        <v>71</v>
      </c>
      <c r="K104">
        <v>77</v>
      </c>
      <c r="L104">
        <v>80</v>
      </c>
      <c r="M104">
        <v>81</v>
      </c>
      <c r="N104">
        <v>77</v>
      </c>
      <c r="O104">
        <v>74</v>
      </c>
      <c r="P104">
        <v>86</v>
      </c>
      <c r="Q104">
        <v>68</v>
      </c>
      <c r="R104">
        <v>73</v>
      </c>
      <c r="S104">
        <v>80</v>
      </c>
      <c r="T104">
        <v>86</v>
      </c>
      <c r="U104">
        <v>71</v>
      </c>
      <c r="V104" s="2">
        <f>(SUM(temps[[#This Row],[Column2]:[Column21]]))/20</f>
        <v>75.150000000000006</v>
      </c>
      <c r="X104" s="3">
        <f>temps[[#This Row],[Column2]]-temps[[#This Row],[Column22]]</f>
        <v>-3.1500000000000057</v>
      </c>
      <c r="Y104" s="3">
        <f>temps[[#This Row],[Column3]]-temps[[#This Row],[Column22]]</f>
        <v>6.8499999999999943</v>
      </c>
      <c r="Z104" s="3">
        <f>temps[[#This Row],[Column4]]-temps[[#This Row],[Column22]]</f>
        <v>-2.1500000000000057</v>
      </c>
      <c r="AA104" s="3">
        <f>temps[[#This Row],[Column5]]-temps[[#This Row],[Column22]]</f>
        <v>-3.1500000000000057</v>
      </c>
      <c r="AB104" s="3">
        <f>temps[[#This Row],[Column6]]-temps[[#This Row],[Column22]]</f>
        <v>-11.150000000000006</v>
      </c>
      <c r="AC104" s="3">
        <f>temps[[#This Row],[Column7]]-temps[[#This Row],[Column22]]</f>
        <v>-2.1500000000000057</v>
      </c>
      <c r="AD104" s="3">
        <f>temps[[#This Row],[Column8]]-temps[[#This Row],[Column22]]</f>
        <v>-5.1500000000000057</v>
      </c>
      <c r="AE104" s="3">
        <f>temps[[#This Row],[Column9]]-temps[[#This Row],[Column22]]</f>
        <v>-2.1500000000000057</v>
      </c>
      <c r="AF104" s="3">
        <f>temps[[#This Row],[Column10]]-temps[[#This Row],[Column22]]</f>
        <v>-4.1500000000000057</v>
      </c>
      <c r="AG104" s="3">
        <f>temps[[#This Row],[Column11]]-temps[[#This Row],[Column22]]</f>
        <v>1.8499999999999943</v>
      </c>
      <c r="AH104" s="3">
        <f>temps[[#This Row],[Column12]]-temps[[#This Row],[Column22]]</f>
        <v>4.8499999999999943</v>
      </c>
      <c r="AI104" s="3">
        <f>temps[[#This Row],[Column13]]-temps[[#This Row],[Column22]]</f>
        <v>5.8499999999999943</v>
      </c>
      <c r="AJ104" s="3">
        <f>temps[[#This Row],[Column14]]-temps[[#This Row],[Column22]]</f>
        <v>1.8499999999999943</v>
      </c>
      <c r="AK104" s="3">
        <f>temps[[#This Row],[Column15]]-temps[[#This Row],[Column22]]</f>
        <v>-1.1500000000000057</v>
      </c>
      <c r="AL104" s="3">
        <f>temps[[#This Row],[Column16]]-temps[[#This Row],[Column22]]</f>
        <v>10.849999999999994</v>
      </c>
      <c r="AM104" s="3">
        <f>temps[[#This Row],[Column17]]-temps[[#This Row],[Column22]]</f>
        <v>-7.1500000000000057</v>
      </c>
      <c r="AN104" s="3">
        <f>temps[[#This Row],[Column18]]-temps[[#This Row],[Column22]]</f>
        <v>-2.1500000000000057</v>
      </c>
      <c r="AO104" s="3">
        <f>temps[[#This Row],[Column19]]-temps[[#This Row],[Column22]]</f>
        <v>4.8499999999999943</v>
      </c>
      <c r="AP104" s="3">
        <f>temps[[#This Row],[Column20]]-temps[[#This Row],[Column22]]</f>
        <v>10.849999999999994</v>
      </c>
      <c r="AQ104" s="3">
        <f>temps[[#This Row],[Column21]]-temps[[#This Row],[Column22]]</f>
        <v>-4.1500000000000057</v>
      </c>
      <c r="AR104">
        <f t="shared" si="1"/>
        <v>4.149999999999892</v>
      </c>
    </row>
    <row r="105" spans="1:44" x14ac:dyDescent="0.55000000000000004">
      <c r="A105" s="1" t="s">
        <v>124</v>
      </c>
      <c r="B105">
        <v>69</v>
      </c>
      <c r="C105">
        <v>82</v>
      </c>
      <c r="D105">
        <v>78</v>
      </c>
      <c r="E105">
        <v>73</v>
      </c>
      <c r="F105">
        <v>71</v>
      </c>
      <c r="G105">
        <v>75</v>
      </c>
      <c r="H105">
        <v>78</v>
      </c>
      <c r="I105">
        <v>66</v>
      </c>
      <c r="J105">
        <v>77</v>
      </c>
      <c r="K105">
        <v>82</v>
      </c>
      <c r="L105">
        <v>80</v>
      </c>
      <c r="M105">
        <v>67</v>
      </c>
      <c r="N105">
        <v>78</v>
      </c>
      <c r="O105">
        <v>77</v>
      </c>
      <c r="P105">
        <v>86</v>
      </c>
      <c r="Q105">
        <v>65</v>
      </c>
      <c r="R105">
        <v>75</v>
      </c>
      <c r="S105">
        <v>79</v>
      </c>
      <c r="T105">
        <v>86</v>
      </c>
      <c r="U105">
        <v>73</v>
      </c>
      <c r="V105" s="2">
        <f>(SUM(temps[[#This Row],[Column2]:[Column21]]))/20</f>
        <v>75.849999999999994</v>
      </c>
      <c r="X105" s="3">
        <f>temps[[#This Row],[Column2]]-temps[[#This Row],[Column22]]</f>
        <v>-6.8499999999999943</v>
      </c>
      <c r="Y105" s="3">
        <f>temps[[#This Row],[Column3]]-temps[[#This Row],[Column22]]</f>
        <v>6.1500000000000057</v>
      </c>
      <c r="Z105" s="3">
        <f>temps[[#This Row],[Column4]]-temps[[#This Row],[Column22]]</f>
        <v>2.1500000000000057</v>
      </c>
      <c r="AA105" s="3">
        <f>temps[[#This Row],[Column5]]-temps[[#This Row],[Column22]]</f>
        <v>-2.8499999999999943</v>
      </c>
      <c r="AB105" s="3">
        <f>temps[[#This Row],[Column6]]-temps[[#This Row],[Column22]]</f>
        <v>-4.8499999999999943</v>
      </c>
      <c r="AC105" s="3">
        <f>temps[[#This Row],[Column7]]-temps[[#This Row],[Column22]]</f>
        <v>-0.84999999999999432</v>
      </c>
      <c r="AD105" s="3">
        <f>temps[[#This Row],[Column8]]-temps[[#This Row],[Column22]]</f>
        <v>2.1500000000000057</v>
      </c>
      <c r="AE105" s="3">
        <f>temps[[#This Row],[Column9]]-temps[[#This Row],[Column22]]</f>
        <v>-9.8499999999999943</v>
      </c>
      <c r="AF105" s="3">
        <f>temps[[#This Row],[Column10]]-temps[[#This Row],[Column22]]</f>
        <v>1.1500000000000057</v>
      </c>
      <c r="AG105" s="3">
        <f>temps[[#This Row],[Column11]]-temps[[#This Row],[Column22]]</f>
        <v>6.1500000000000057</v>
      </c>
      <c r="AH105" s="3">
        <f>temps[[#This Row],[Column12]]-temps[[#This Row],[Column22]]</f>
        <v>4.1500000000000057</v>
      </c>
      <c r="AI105" s="3">
        <f>temps[[#This Row],[Column13]]-temps[[#This Row],[Column22]]</f>
        <v>-8.8499999999999943</v>
      </c>
      <c r="AJ105" s="3">
        <f>temps[[#This Row],[Column14]]-temps[[#This Row],[Column22]]</f>
        <v>2.1500000000000057</v>
      </c>
      <c r="AK105" s="3">
        <f>temps[[#This Row],[Column15]]-temps[[#This Row],[Column22]]</f>
        <v>1.1500000000000057</v>
      </c>
      <c r="AL105" s="3">
        <f>temps[[#This Row],[Column16]]-temps[[#This Row],[Column22]]</f>
        <v>10.150000000000006</v>
      </c>
      <c r="AM105" s="3">
        <f>temps[[#This Row],[Column17]]-temps[[#This Row],[Column22]]</f>
        <v>-10.849999999999994</v>
      </c>
      <c r="AN105" s="3">
        <f>temps[[#This Row],[Column18]]-temps[[#This Row],[Column22]]</f>
        <v>-0.84999999999999432</v>
      </c>
      <c r="AO105" s="3">
        <f>temps[[#This Row],[Column19]]-temps[[#This Row],[Column22]]</f>
        <v>3.1500000000000057</v>
      </c>
      <c r="AP105" s="3">
        <f>temps[[#This Row],[Column20]]-temps[[#This Row],[Column22]]</f>
        <v>10.150000000000006</v>
      </c>
      <c r="AQ105" s="3">
        <f>temps[[#This Row],[Column21]]-temps[[#This Row],[Column22]]</f>
        <v>-2.8499999999999943</v>
      </c>
      <c r="AR105">
        <f t="shared" si="1"/>
        <v>2.850000000000108</v>
      </c>
    </row>
    <row r="106" spans="1:44" x14ac:dyDescent="0.55000000000000004">
      <c r="A106" s="1" t="s">
        <v>125</v>
      </c>
      <c r="B106">
        <v>69</v>
      </c>
      <c r="C106">
        <v>79</v>
      </c>
      <c r="D106">
        <v>78</v>
      </c>
      <c r="E106">
        <v>70</v>
      </c>
      <c r="F106">
        <v>73</v>
      </c>
      <c r="G106">
        <v>78</v>
      </c>
      <c r="H106">
        <v>84</v>
      </c>
      <c r="I106">
        <v>78</v>
      </c>
      <c r="J106">
        <v>73</v>
      </c>
      <c r="K106">
        <v>74</v>
      </c>
      <c r="L106">
        <v>71</v>
      </c>
      <c r="M106">
        <v>72</v>
      </c>
      <c r="N106">
        <v>77</v>
      </c>
      <c r="O106">
        <v>66</v>
      </c>
      <c r="P106">
        <v>80</v>
      </c>
      <c r="Q106">
        <v>73</v>
      </c>
      <c r="R106">
        <v>79</v>
      </c>
      <c r="S106">
        <v>81</v>
      </c>
      <c r="T106">
        <v>85</v>
      </c>
      <c r="U106">
        <v>76</v>
      </c>
      <c r="V106" s="2">
        <f>(SUM(temps[[#This Row],[Column2]:[Column21]]))/20</f>
        <v>75.8</v>
      </c>
      <c r="X106" s="3">
        <f>temps[[#This Row],[Column2]]-temps[[#This Row],[Column22]]</f>
        <v>-6.7999999999999972</v>
      </c>
      <c r="Y106" s="3">
        <f>temps[[#This Row],[Column3]]-temps[[#This Row],[Column22]]</f>
        <v>3.2000000000000028</v>
      </c>
      <c r="Z106" s="3">
        <f>temps[[#This Row],[Column4]]-temps[[#This Row],[Column22]]</f>
        <v>2.2000000000000028</v>
      </c>
      <c r="AA106" s="3">
        <f>temps[[#This Row],[Column5]]-temps[[#This Row],[Column22]]</f>
        <v>-5.7999999999999972</v>
      </c>
      <c r="AB106" s="3">
        <f>temps[[#This Row],[Column6]]-temps[[#This Row],[Column22]]</f>
        <v>-2.7999999999999972</v>
      </c>
      <c r="AC106" s="3">
        <f>temps[[#This Row],[Column7]]-temps[[#This Row],[Column22]]</f>
        <v>2.2000000000000028</v>
      </c>
      <c r="AD106" s="3">
        <f>temps[[#This Row],[Column8]]-temps[[#This Row],[Column22]]</f>
        <v>8.2000000000000028</v>
      </c>
      <c r="AE106" s="3">
        <f>temps[[#This Row],[Column9]]-temps[[#This Row],[Column22]]</f>
        <v>2.2000000000000028</v>
      </c>
      <c r="AF106" s="3">
        <f>temps[[#This Row],[Column10]]-temps[[#This Row],[Column22]]</f>
        <v>-2.7999999999999972</v>
      </c>
      <c r="AG106" s="3">
        <f>temps[[#This Row],[Column11]]-temps[[#This Row],[Column22]]</f>
        <v>-1.7999999999999972</v>
      </c>
      <c r="AH106" s="3">
        <f>temps[[#This Row],[Column12]]-temps[[#This Row],[Column22]]</f>
        <v>-4.7999999999999972</v>
      </c>
      <c r="AI106" s="3">
        <f>temps[[#This Row],[Column13]]-temps[[#This Row],[Column22]]</f>
        <v>-3.7999999999999972</v>
      </c>
      <c r="AJ106" s="3">
        <f>temps[[#This Row],[Column14]]-temps[[#This Row],[Column22]]</f>
        <v>1.2000000000000028</v>
      </c>
      <c r="AK106" s="3">
        <f>temps[[#This Row],[Column15]]-temps[[#This Row],[Column22]]</f>
        <v>-9.7999999999999972</v>
      </c>
      <c r="AL106" s="3">
        <f>temps[[#This Row],[Column16]]-temps[[#This Row],[Column22]]</f>
        <v>4.2000000000000028</v>
      </c>
      <c r="AM106" s="3">
        <f>temps[[#This Row],[Column17]]-temps[[#This Row],[Column22]]</f>
        <v>-2.7999999999999972</v>
      </c>
      <c r="AN106" s="3">
        <f>temps[[#This Row],[Column18]]-temps[[#This Row],[Column22]]</f>
        <v>3.2000000000000028</v>
      </c>
      <c r="AO106" s="3">
        <f>temps[[#This Row],[Column19]]-temps[[#This Row],[Column22]]</f>
        <v>5.2000000000000028</v>
      </c>
      <c r="AP106" s="3">
        <f>temps[[#This Row],[Column20]]-temps[[#This Row],[Column22]]</f>
        <v>9.2000000000000028</v>
      </c>
      <c r="AQ106" s="3">
        <f>temps[[#This Row],[Column21]]-temps[[#This Row],[Column22]]</f>
        <v>0.20000000000000284</v>
      </c>
      <c r="AR106">
        <f t="shared" si="1"/>
        <v>-0.199999999999946</v>
      </c>
    </row>
    <row r="107" spans="1:44" x14ac:dyDescent="0.55000000000000004">
      <c r="A107" s="1" t="s">
        <v>126</v>
      </c>
      <c r="B107">
        <v>73</v>
      </c>
      <c r="C107">
        <v>80</v>
      </c>
      <c r="D107">
        <v>78</v>
      </c>
      <c r="E107">
        <v>64</v>
      </c>
      <c r="F107">
        <v>75</v>
      </c>
      <c r="G107">
        <v>78</v>
      </c>
      <c r="H107">
        <v>79</v>
      </c>
      <c r="I107">
        <v>78</v>
      </c>
      <c r="J107">
        <v>64</v>
      </c>
      <c r="K107">
        <v>77</v>
      </c>
      <c r="L107">
        <v>62</v>
      </c>
      <c r="M107">
        <v>74</v>
      </c>
      <c r="N107">
        <v>77</v>
      </c>
      <c r="O107">
        <v>73</v>
      </c>
      <c r="P107">
        <v>80</v>
      </c>
      <c r="Q107">
        <v>74</v>
      </c>
      <c r="R107">
        <v>75</v>
      </c>
      <c r="S107">
        <v>82</v>
      </c>
      <c r="T107">
        <v>85</v>
      </c>
      <c r="U107">
        <v>81</v>
      </c>
      <c r="V107" s="2">
        <f>(SUM(temps[[#This Row],[Column2]:[Column21]]))/20</f>
        <v>75.45</v>
      </c>
      <c r="X107" s="3">
        <f>temps[[#This Row],[Column2]]-temps[[#This Row],[Column22]]</f>
        <v>-2.4500000000000028</v>
      </c>
      <c r="Y107" s="3">
        <f>temps[[#This Row],[Column3]]-temps[[#This Row],[Column22]]</f>
        <v>4.5499999999999972</v>
      </c>
      <c r="Z107" s="3">
        <f>temps[[#This Row],[Column4]]-temps[[#This Row],[Column22]]</f>
        <v>2.5499999999999972</v>
      </c>
      <c r="AA107" s="3">
        <f>temps[[#This Row],[Column5]]-temps[[#This Row],[Column22]]</f>
        <v>-11.450000000000003</v>
      </c>
      <c r="AB107" s="3">
        <f>temps[[#This Row],[Column6]]-temps[[#This Row],[Column22]]</f>
        <v>-0.45000000000000284</v>
      </c>
      <c r="AC107" s="3">
        <f>temps[[#This Row],[Column7]]-temps[[#This Row],[Column22]]</f>
        <v>2.5499999999999972</v>
      </c>
      <c r="AD107" s="3">
        <f>temps[[#This Row],[Column8]]-temps[[#This Row],[Column22]]</f>
        <v>3.5499999999999972</v>
      </c>
      <c r="AE107" s="3">
        <f>temps[[#This Row],[Column9]]-temps[[#This Row],[Column22]]</f>
        <v>2.5499999999999972</v>
      </c>
      <c r="AF107" s="3">
        <f>temps[[#This Row],[Column10]]-temps[[#This Row],[Column22]]</f>
        <v>-11.450000000000003</v>
      </c>
      <c r="AG107" s="3">
        <f>temps[[#This Row],[Column11]]-temps[[#This Row],[Column22]]</f>
        <v>1.5499999999999972</v>
      </c>
      <c r="AH107" s="3">
        <f>temps[[#This Row],[Column12]]-temps[[#This Row],[Column22]]</f>
        <v>-13.450000000000003</v>
      </c>
      <c r="AI107" s="3">
        <f>temps[[#This Row],[Column13]]-temps[[#This Row],[Column22]]</f>
        <v>-1.4500000000000028</v>
      </c>
      <c r="AJ107" s="3">
        <f>temps[[#This Row],[Column14]]-temps[[#This Row],[Column22]]</f>
        <v>1.5499999999999972</v>
      </c>
      <c r="AK107" s="3">
        <f>temps[[#This Row],[Column15]]-temps[[#This Row],[Column22]]</f>
        <v>-2.4500000000000028</v>
      </c>
      <c r="AL107" s="3">
        <f>temps[[#This Row],[Column16]]-temps[[#This Row],[Column22]]</f>
        <v>4.5499999999999972</v>
      </c>
      <c r="AM107" s="3">
        <f>temps[[#This Row],[Column17]]-temps[[#This Row],[Column22]]</f>
        <v>-1.4500000000000028</v>
      </c>
      <c r="AN107" s="3">
        <f>temps[[#This Row],[Column18]]-temps[[#This Row],[Column22]]</f>
        <v>-0.45000000000000284</v>
      </c>
      <c r="AO107" s="3">
        <f>temps[[#This Row],[Column19]]-temps[[#This Row],[Column22]]</f>
        <v>6.5499999999999972</v>
      </c>
      <c r="AP107" s="3">
        <f>temps[[#This Row],[Column20]]-temps[[#This Row],[Column22]]</f>
        <v>9.5499999999999972</v>
      </c>
      <c r="AQ107" s="3">
        <f>temps[[#This Row],[Column21]]-temps[[#This Row],[Column22]]</f>
        <v>5.5499999999999972</v>
      </c>
      <c r="AR107">
        <f t="shared" si="1"/>
        <v>-5.550000000000054</v>
      </c>
    </row>
    <row r="108" spans="1:44" x14ac:dyDescent="0.55000000000000004">
      <c r="A108" s="1" t="s">
        <v>127</v>
      </c>
      <c r="B108">
        <v>79</v>
      </c>
      <c r="C108">
        <v>68</v>
      </c>
      <c r="D108">
        <v>75</v>
      </c>
      <c r="E108">
        <v>75</v>
      </c>
      <c r="F108">
        <v>75</v>
      </c>
      <c r="G108">
        <v>75</v>
      </c>
      <c r="H108">
        <v>68</v>
      </c>
      <c r="I108">
        <v>78</v>
      </c>
      <c r="J108">
        <v>63</v>
      </c>
      <c r="K108">
        <v>78</v>
      </c>
      <c r="L108">
        <v>69</v>
      </c>
      <c r="M108">
        <v>78</v>
      </c>
      <c r="N108">
        <v>80</v>
      </c>
      <c r="O108">
        <v>66</v>
      </c>
      <c r="P108">
        <v>73</v>
      </c>
      <c r="Q108">
        <v>77</v>
      </c>
      <c r="R108">
        <v>77</v>
      </c>
      <c r="S108">
        <v>77</v>
      </c>
      <c r="T108">
        <v>75</v>
      </c>
      <c r="U108">
        <v>78</v>
      </c>
      <c r="V108" s="2">
        <f>(SUM(temps[[#This Row],[Column2]:[Column21]]))/20</f>
        <v>74.2</v>
      </c>
      <c r="X108" s="3">
        <f>temps[[#This Row],[Column2]]-temps[[#This Row],[Column22]]</f>
        <v>4.7999999999999972</v>
      </c>
      <c r="Y108" s="3">
        <f>temps[[#This Row],[Column3]]-temps[[#This Row],[Column22]]</f>
        <v>-6.2000000000000028</v>
      </c>
      <c r="Z108" s="3">
        <f>temps[[#This Row],[Column4]]-temps[[#This Row],[Column22]]</f>
        <v>0.79999999999999716</v>
      </c>
      <c r="AA108" s="3">
        <f>temps[[#This Row],[Column5]]-temps[[#This Row],[Column22]]</f>
        <v>0.79999999999999716</v>
      </c>
      <c r="AB108" s="3">
        <f>temps[[#This Row],[Column6]]-temps[[#This Row],[Column22]]</f>
        <v>0.79999999999999716</v>
      </c>
      <c r="AC108" s="3">
        <f>temps[[#This Row],[Column7]]-temps[[#This Row],[Column22]]</f>
        <v>0.79999999999999716</v>
      </c>
      <c r="AD108" s="3">
        <f>temps[[#This Row],[Column8]]-temps[[#This Row],[Column22]]</f>
        <v>-6.2000000000000028</v>
      </c>
      <c r="AE108" s="3">
        <f>temps[[#This Row],[Column9]]-temps[[#This Row],[Column22]]</f>
        <v>3.7999999999999972</v>
      </c>
      <c r="AF108" s="3">
        <f>temps[[#This Row],[Column10]]-temps[[#This Row],[Column22]]</f>
        <v>-11.200000000000003</v>
      </c>
      <c r="AG108" s="3">
        <f>temps[[#This Row],[Column11]]-temps[[#This Row],[Column22]]</f>
        <v>3.7999999999999972</v>
      </c>
      <c r="AH108" s="3">
        <f>temps[[#This Row],[Column12]]-temps[[#This Row],[Column22]]</f>
        <v>-5.2000000000000028</v>
      </c>
      <c r="AI108" s="3">
        <f>temps[[#This Row],[Column13]]-temps[[#This Row],[Column22]]</f>
        <v>3.7999999999999972</v>
      </c>
      <c r="AJ108" s="3">
        <f>temps[[#This Row],[Column14]]-temps[[#This Row],[Column22]]</f>
        <v>5.7999999999999972</v>
      </c>
      <c r="AK108" s="3">
        <f>temps[[#This Row],[Column15]]-temps[[#This Row],[Column22]]</f>
        <v>-8.2000000000000028</v>
      </c>
      <c r="AL108" s="3">
        <f>temps[[#This Row],[Column16]]-temps[[#This Row],[Column22]]</f>
        <v>-1.2000000000000028</v>
      </c>
      <c r="AM108" s="3">
        <f>temps[[#This Row],[Column17]]-temps[[#This Row],[Column22]]</f>
        <v>2.7999999999999972</v>
      </c>
      <c r="AN108" s="3">
        <f>temps[[#This Row],[Column18]]-temps[[#This Row],[Column22]]</f>
        <v>2.7999999999999972</v>
      </c>
      <c r="AO108" s="3">
        <f>temps[[#This Row],[Column19]]-temps[[#This Row],[Column22]]</f>
        <v>2.7999999999999972</v>
      </c>
      <c r="AP108" s="3">
        <f>temps[[#This Row],[Column20]]-temps[[#This Row],[Column22]]</f>
        <v>0.79999999999999716</v>
      </c>
      <c r="AQ108" s="3">
        <f>temps[[#This Row],[Column21]]-temps[[#This Row],[Column22]]</f>
        <v>3.7999999999999972</v>
      </c>
      <c r="AR108">
        <f t="shared" si="1"/>
        <v>-3.800000000000054</v>
      </c>
    </row>
    <row r="109" spans="1:44" x14ac:dyDescent="0.55000000000000004">
      <c r="A109" s="1" t="s">
        <v>128</v>
      </c>
      <c r="B109">
        <v>81</v>
      </c>
      <c r="C109">
        <v>63</v>
      </c>
      <c r="D109">
        <v>79</v>
      </c>
      <c r="E109">
        <v>73</v>
      </c>
      <c r="F109">
        <v>77</v>
      </c>
      <c r="G109">
        <v>75</v>
      </c>
      <c r="H109">
        <v>57</v>
      </c>
      <c r="I109">
        <v>69</v>
      </c>
      <c r="J109">
        <v>62</v>
      </c>
      <c r="K109">
        <v>79</v>
      </c>
      <c r="L109">
        <v>70</v>
      </c>
      <c r="M109">
        <v>78</v>
      </c>
      <c r="N109">
        <v>81</v>
      </c>
      <c r="O109">
        <v>61</v>
      </c>
      <c r="P109">
        <v>78</v>
      </c>
      <c r="Q109">
        <v>80</v>
      </c>
      <c r="R109">
        <v>77</v>
      </c>
      <c r="S109">
        <v>68</v>
      </c>
      <c r="T109">
        <v>69</v>
      </c>
      <c r="U109">
        <v>81</v>
      </c>
      <c r="V109" s="2">
        <f>(SUM(temps[[#This Row],[Column2]:[Column21]]))/20</f>
        <v>72.900000000000006</v>
      </c>
      <c r="X109" s="3">
        <f>temps[[#This Row],[Column2]]-temps[[#This Row],[Column22]]</f>
        <v>8.0999999999999943</v>
      </c>
      <c r="Y109" s="3">
        <f>temps[[#This Row],[Column3]]-temps[[#This Row],[Column22]]</f>
        <v>-9.9000000000000057</v>
      </c>
      <c r="Z109" s="3">
        <f>temps[[#This Row],[Column4]]-temps[[#This Row],[Column22]]</f>
        <v>6.0999999999999943</v>
      </c>
      <c r="AA109" s="3">
        <f>temps[[#This Row],[Column5]]-temps[[#This Row],[Column22]]</f>
        <v>9.9999999999994316E-2</v>
      </c>
      <c r="AB109" s="3">
        <f>temps[[#This Row],[Column6]]-temps[[#This Row],[Column22]]</f>
        <v>4.0999999999999943</v>
      </c>
      <c r="AC109" s="3">
        <f>temps[[#This Row],[Column7]]-temps[[#This Row],[Column22]]</f>
        <v>2.0999999999999943</v>
      </c>
      <c r="AD109" s="3">
        <f>temps[[#This Row],[Column8]]-temps[[#This Row],[Column22]]</f>
        <v>-15.900000000000006</v>
      </c>
      <c r="AE109" s="3">
        <f>temps[[#This Row],[Column9]]-temps[[#This Row],[Column22]]</f>
        <v>-3.9000000000000057</v>
      </c>
      <c r="AF109" s="3">
        <f>temps[[#This Row],[Column10]]-temps[[#This Row],[Column22]]</f>
        <v>-10.900000000000006</v>
      </c>
      <c r="AG109" s="3">
        <f>temps[[#This Row],[Column11]]-temps[[#This Row],[Column22]]</f>
        <v>6.0999999999999943</v>
      </c>
      <c r="AH109" s="3">
        <f>temps[[#This Row],[Column12]]-temps[[#This Row],[Column22]]</f>
        <v>-2.9000000000000057</v>
      </c>
      <c r="AI109" s="3">
        <f>temps[[#This Row],[Column13]]-temps[[#This Row],[Column22]]</f>
        <v>5.0999999999999943</v>
      </c>
      <c r="AJ109" s="3">
        <f>temps[[#This Row],[Column14]]-temps[[#This Row],[Column22]]</f>
        <v>8.0999999999999943</v>
      </c>
      <c r="AK109" s="3">
        <f>temps[[#This Row],[Column15]]-temps[[#This Row],[Column22]]</f>
        <v>-11.900000000000006</v>
      </c>
      <c r="AL109" s="3">
        <f>temps[[#This Row],[Column16]]-temps[[#This Row],[Column22]]</f>
        <v>5.0999999999999943</v>
      </c>
      <c r="AM109" s="3">
        <f>temps[[#This Row],[Column17]]-temps[[#This Row],[Column22]]</f>
        <v>7.0999999999999943</v>
      </c>
      <c r="AN109" s="3">
        <f>temps[[#This Row],[Column18]]-temps[[#This Row],[Column22]]</f>
        <v>4.0999999999999943</v>
      </c>
      <c r="AO109" s="3">
        <f>temps[[#This Row],[Column19]]-temps[[#This Row],[Column22]]</f>
        <v>-4.9000000000000057</v>
      </c>
      <c r="AP109" s="3">
        <f>temps[[#This Row],[Column20]]-temps[[#This Row],[Column22]]</f>
        <v>-3.9000000000000057</v>
      </c>
      <c r="AQ109" s="3">
        <f>temps[[#This Row],[Column21]]-temps[[#This Row],[Column22]]</f>
        <v>8.0999999999999943</v>
      </c>
      <c r="AR109">
        <f t="shared" si="1"/>
        <v>-8.100000000000108</v>
      </c>
    </row>
    <row r="110" spans="1:44" x14ac:dyDescent="0.55000000000000004">
      <c r="A110" s="1" t="s">
        <v>129</v>
      </c>
      <c r="B110">
        <v>80</v>
      </c>
      <c r="C110">
        <v>57</v>
      </c>
      <c r="D110">
        <v>78</v>
      </c>
      <c r="E110">
        <v>77</v>
      </c>
      <c r="F110">
        <v>80</v>
      </c>
      <c r="G110">
        <v>62</v>
      </c>
      <c r="H110">
        <v>66</v>
      </c>
      <c r="I110">
        <v>72</v>
      </c>
      <c r="J110">
        <v>71</v>
      </c>
      <c r="K110">
        <v>76</v>
      </c>
      <c r="L110">
        <v>59</v>
      </c>
      <c r="M110">
        <v>76</v>
      </c>
      <c r="N110">
        <v>83</v>
      </c>
      <c r="O110">
        <v>61</v>
      </c>
      <c r="P110">
        <v>76</v>
      </c>
      <c r="Q110">
        <v>84</v>
      </c>
      <c r="R110">
        <v>74</v>
      </c>
      <c r="S110">
        <v>74</v>
      </c>
      <c r="T110">
        <v>70</v>
      </c>
      <c r="U110">
        <v>77</v>
      </c>
      <c r="V110" s="2">
        <f>(SUM(temps[[#This Row],[Column2]:[Column21]]))/20</f>
        <v>72.650000000000006</v>
      </c>
      <c r="X110" s="3">
        <f>temps[[#This Row],[Column2]]-temps[[#This Row],[Column22]]</f>
        <v>7.3499999999999943</v>
      </c>
      <c r="Y110" s="3">
        <f>temps[[#This Row],[Column3]]-temps[[#This Row],[Column22]]</f>
        <v>-15.650000000000006</v>
      </c>
      <c r="Z110" s="3">
        <f>temps[[#This Row],[Column4]]-temps[[#This Row],[Column22]]</f>
        <v>5.3499999999999943</v>
      </c>
      <c r="AA110" s="3">
        <f>temps[[#This Row],[Column5]]-temps[[#This Row],[Column22]]</f>
        <v>4.3499999999999943</v>
      </c>
      <c r="AB110" s="3">
        <f>temps[[#This Row],[Column6]]-temps[[#This Row],[Column22]]</f>
        <v>7.3499999999999943</v>
      </c>
      <c r="AC110" s="3">
        <f>temps[[#This Row],[Column7]]-temps[[#This Row],[Column22]]</f>
        <v>-10.650000000000006</v>
      </c>
      <c r="AD110" s="3">
        <f>temps[[#This Row],[Column8]]-temps[[#This Row],[Column22]]</f>
        <v>-6.6500000000000057</v>
      </c>
      <c r="AE110" s="3">
        <f>temps[[#This Row],[Column9]]-temps[[#This Row],[Column22]]</f>
        <v>-0.65000000000000568</v>
      </c>
      <c r="AF110" s="3">
        <f>temps[[#This Row],[Column10]]-temps[[#This Row],[Column22]]</f>
        <v>-1.6500000000000057</v>
      </c>
      <c r="AG110" s="3">
        <f>temps[[#This Row],[Column11]]-temps[[#This Row],[Column22]]</f>
        <v>3.3499999999999943</v>
      </c>
      <c r="AH110" s="3">
        <f>temps[[#This Row],[Column12]]-temps[[#This Row],[Column22]]</f>
        <v>-13.650000000000006</v>
      </c>
      <c r="AI110" s="3">
        <f>temps[[#This Row],[Column13]]-temps[[#This Row],[Column22]]</f>
        <v>3.3499999999999943</v>
      </c>
      <c r="AJ110" s="3">
        <f>temps[[#This Row],[Column14]]-temps[[#This Row],[Column22]]</f>
        <v>10.349999999999994</v>
      </c>
      <c r="AK110" s="3">
        <f>temps[[#This Row],[Column15]]-temps[[#This Row],[Column22]]</f>
        <v>-11.650000000000006</v>
      </c>
      <c r="AL110" s="3">
        <f>temps[[#This Row],[Column16]]-temps[[#This Row],[Column22]]</f>
        <v>3.3499999999999943</v>
      </c>
      <c r="AM110" s="3">
        <f>temps[[#This Row],[Column17]]-temps[[#This Row],[Column22]]</f>
        <v>11.349999999999994</v>
      </c>
      <c r="AN110" s="3">
        <f>temps[[#This Row],[Column18]]-temps[[#This Row],[Column22]]</f>
        <v>1.3499999999999943</v>
      </c>
      <c r="AO110" s="3">
        <f>temps[[#This Row],[Column19]]-temps[[#This Row],[Column22]]</f>
        <v>1.3499999999999943</v>
      </c>
      <c r="AP110" s="3">
        <f>temps[[#This Row],[Column20]]-temps[[#This Row],[Column22]]</f>
        <v>-2.6500000000000057</v>
      </c>
      <c r="AQ110" s="3">
        <f>temps[[#This Row],[Column21]]-temps[[#This Row],[Column22]]</f>
        <v>4.3499999999999943</v>
      </c>
      <c r="AR110">
        <f t="shared" si="1"/>
        <v>-4.350000000000108</v>
      </c>
    </row>
    <row r="111" spans="1:44" x14ac:dyDescent="0.55000000000000004">
      <c r="A111" s="1" t="s">
        <v>130</v>
      </c>
      <c r="B111">
        <v>82</v>
      </c>
      <c r="C111">
        <v>66</v>
      </c>
      <c r="D111">
        <v>77</v>
      </c>
      <c r="E111">
        <v>80</v>
      </c>
      <c r="F111">
        <v>80</v>
      </c>
      <c r="G111">
        <v>60</v>
      </c>
      <c r="H111">
        <v>64</v>
      </c>
      <c r="I111">
        <v>68</v>
      </c>
      <c r="J111">
        <v>75</v>
      </c>
      <c r="K111">
        <v>75</v>
      </c>
      <c r="L111">
        <v>71</v>
      </c>
      <c r="M111">
        <v>82</v>
      </c>
      <c r="N111">
        <v>69</v>
      </c>
      <c r="O111">
        <v>51</v>
      </c>
      <c r="P111">
        <v>80</v>
      </c>
      <c r="Q111">
        <v>85</v>
      </c>
      <c r="R111">
        <v>75</v>
      </c>
      <c r="S111">
        <v>72</v>
      </c>
      <c r="T111">
        <v>80</v>
      </c>
      <c r="U111">
        <v>70</v>
      </c>
      <c r="V111" s="2">
        <f>(SUM(temps[[#This Row],[Column2]:[Column21]]))/20</f>
        <v>73.099999999999994</v>
      </c>
      <c r="X111" s="3">
        <f>temps[[#This Row],[Column2]]-temps[[#This Row],[Column22]]</f>
        <v>8.9000000000000057</v>
      </c>
      <c r="Y111" s="3">
        <f>temps[[#This Row],[Column3]]-temps[[#This Row],[Column22]]</f>
        <v>-7.0999999999999943</v>
      </c>
      <c r="Z111" s="3">
        <f>temps[[#This Row],[Column4]]-temps[[#This Row],[Column22]]</f>
        <v>3.9000000000000057</v>
      </c>
      <c r="AA111" s="3">
        <f>temps[[#This Row],[Column5]]-temps[[#This Row],[Column22]]</f>
        <v>6.9000000000000057</v>
      </c>
      <c r="AB111" s="3">
        <f>temps[[#This Row],[Column6]]-temps[[#This Row],[Column22]]</f>
        <v>6.9000000000000057</v>
      </c>
      <c r="AC111" s="3">
        <f>temps[[#This Row],[Column7]]-temps[[#This Row],[Column22]]</f>
        <v>-13.099999999999994</v>
      </c>
      <c r="AD111" s="3">
        <f>temps[[#This Row],[Column8]]-temps[[#This Row],[Column22]]</f>
        <v>-9.0999999999999943</v>
      </c>
      <c r="AE111" s="3">
        <f>temps[[#This Row],[Column9]]-temps[[#This Row],[Column22]]</f>
        <v>-5.0999999999999943</v>
      </c>
      <c r="AF111" s="3">
        <f>temps[[#This Row],[Column10]]-temps[[#This Row],[Column22]]</f>
        <v>1.9000000000000057</v>
      </c>
      <c r="AG111" s="3">
        <f>temps[[#This Row],[Column11]]-temps[[#This Row],[Column22]]</f>
        <v>1.9000000000000057</v>
      </c>
      <c r="AH111" s="3">
        <f>temps[[#This Row],[Column12]]-temps[[#This Row],[Column22]]</f>
        <v>-2.0999999999999943</v>
      </c>
      <c r="AI111" s="3">
        <f>temps[[#This Row],[Column13]]-temps[[#This Row],[Column22]]</f>
        <v>8.9000000000000057</v>
      </c>
      <c r="AJ111" s="3">
        <f>temps[[#This Row],[Column14]]-temps[[#This Row],[Column22]]</f>
        <v>-4.0999999999999943</v>
      </c>
      <c r="AK111" s="3">
        <f>temps[[#This Row],[Column15]]-temps[[#This Row],[Column22]]</f>
        <v>-22.099999999999994</v>
      </c>
      <c r="AL111" s="3">
        <f>temps[[#This Row],[Column16]]-temps[[#This Row],[Column22]]</f>
        <v>6.9000000000000057</v>
      </c>
      <c r="AM111" s="3">
        <f>temps[[#This Row],[Column17]]-temps[[#This Row],[Column22]]</f>
        <v>11.900000000000006</v>
      </c>
      <c r="AN111" s="3">
        <f>temps[[#This Row],[Column18]]-temps[[#This Row],[Column22]]</f>
        <v>1.9000000000000057</v>
      </c>
      <c r="AO111" s="3">
        <f>temps[[#This Row],[Column19]]-temps[[#This Row],[Column22]]</f>
        <v>-1.0999999999999943</v>
      </c>
      <c r="AP111" s="3">
        <f>temps[[#This Row],[Column20]]-temps[[#This Row],[Column22]]</f>
        <v>6.9000000000000057</v>
      </c>
      <c r="AQ111" s="3">
        <f>temps[[#This Row],[Column21]]-temps[[#This Row],[Column22]]</f>
        <v>-3.0999999999999943</v>
      </c>
      <c r="AR111">
        <f t="shared" si="1"/>
        <v>3.100000000000108</v>
      </c>
    </row>
    <row r="112" spans="1:44" x14ac:dyDescent="0.55000000000000004">
      <c r="A112" s="1" t="s">
        <v>131</v>
      </c>
      <c r="B112">
        <v>66</v>
      </c>
      <c r="C112">
        <v>64</v>
      </c>
      <c r="D112">
        <v>78</v>
      </c>
      <c r="E112">
        <v>71</v>
      </c>
      <c r="F112">
        <v>80</v>
      </c>
      <c r="G112">
        <v>64</v>
      </c>
      <c r="H112">
        <v>68</v>
      </c>
      <c r="I112">
        <v>70</v>
      </c>
      <c r="J112">
        <v>73</v>
      </c>
      <c r="K112">
        <v>81</v>
      </c>
      <c r="L112">
        <v>77</v>
      </c>
      <c r="M112">
        <v>77</v>
      </c>
      <c r="N112">
        <v>67</v>
      </c>
      <c r="O112">
        <v>55</v>
      </c>
      <c r="P112">
        <v>78</v>
      </c>
      <c r="Q112">
        <v>80</v>
      </c>
      <c r="R112">
        <v>74</v>
      </c>
      <c r="S112">
        <v>73</v>
      </c>
      <c r="T112">
        <v>76</v>
      </c>
      <c r="U112">
        <v>66</v>
      </c>
      <c r="V112" s="2">
        <f>(SUM(temps[[#This Row],[Column2]:[Column21]]))/20</f>
        <v>71.900000000000006</v>
      </c>
      <c r="X112" s="3">
        <f>temps[[#This Row],[Column2]]-temps[[#This Row],[Column22]]</f>
        <v>-5.9000000000000057</v>
      </c>
      <c r="Y112" s="3">
        <f>temps[[#This Row],[Column3]]-temps[[#This Row],[Column22]]</f>
        <v>-7.9000000000000057</v>
      </c>
      <c r="Z112" s="3">
        <f>temps[[#This Row],[Column4]]-temps[[#This Row],[Column22]]</f>
        <v>6.0999999999999943</v>
      </c>
      <c r="AA112" s="3">
        <f>temps[[#This Row],[Column5]]-temps[[#This Row],[Column22]]</f>
        <v>-0.90000000000000568</v>
      </c>
      <c r="AB112" s="3">
        <f>temps[[#This Row],[Column6]]-temps[[#This Row],[Column22]]</f>
        <v>8.0999999999999943</v>
      </c>
      <c r="AC112" s="3">
        <f>temps[[#This Row],[Column7]]-temps[[#This Row],[Column22]]</f>
        <v>-7.9000000000000057</v>
      </c>
      <c r="AD112" s="3">
        <f>temps[[#This Row],[Column8]]-temps[[#This Row],[Column22]]</f>
        <v>-3.9000000000000057</v>
      </c>
      <c r="AE112" s="3">
        <f>temps[[#This Row],[Column9]]-temps[[#This Row],[Column22]]</f>
        <v>-1.9000000000000057</v>
      </c>
      <c r="AF112" s="3">
        <f>temps[[#This Row],[Column10]]-temps[[#This Row],[Column22]]</f>
        <v>1.0999999999999943</v>
      </c>
      <c r="AG112" s="3">
        <f>temps[[#This Row],[Column11]]-temps[[#This Row],[Column22]]</f>
        <v>9.0999999999999943</v>
      </c>
      <c r="AH112" s="3">
        <f>temps[[#This Row],[Column12]]-temps[[#This Row],[Column22]]</f>
        <v>5.0999999999999943</v>
      </c>
      <c r="AI112" s="3">
        <f>temps[[#This Row],[Column13]]-temps[[#This Row],[Column22]]</f>
        <v>5.0999999999999943</v>
      </c>
      <c r="AJ112" s="3">
        <f>temps[[#This Row],[Column14]]-temps[[#This Row],[Column22]]</f>
        <v>-4.9000000000000057</v>
      </c>
      <c r="AK112" s="3">
        <f>temps[[#This Row],[Column15]]-temps[[#This Row],[Column22]]</f>
        <v>-16.900000000000006</v>
      </c>
      <c r="AL112" s="3">
        <f>temps[[#This Row],[Column16]]-temps[[#This Row],[Column22]]</f>
        <v>6.0999999999999943</v>
      </c>
      <c r="AM112" s="3">
        <f>temps[[#This Row],[Column17]]-temps[[#This Row],[Column22]]</f>
        <v>8.0999999999999943</v>
      </c>
      <c r="AN112" s="3">
        <f>temps[[#This Row],[Column18]]-temps[[#This Row],[Column22]]</f>
        <v>2.0999999999999943</v>
      </c>
      <c r="AO112" s="3">
        <f>temps[[#This Row],[Column19]]-temps[[#This Row],[Column22]]</f>
        <v>1.0999999999999943</v>
      </c>
      <c r="AP112" s="3">
        <f>temps[[#This Row],[Column20]]-temps[[#This Row],[Column22]]</f>
        <v>4.0999999999999943</v>
      </c>
      <c r="AQ112" s="3">
        <f>temps[[#This Row],[Column21]]-temps[[#This Row],[Column22]]</f>
        <v>-5.9000000000000057</v>
      </c>
      <c r="AR112">
        <f t="shared" si="1"/>
        <v>5.899999999999892</v>
      </c>
    </row>
    <row r="113" spans="1:44" x14ac:dyDescent="0.55000000000000004">
      <c r="A113" s="1" t="s">
        <v>132</v>
      </c>
      <c r="B113">
        <v>63</v>
      </c>
      <c r="C113">
        <v>69</v>
      </c>
      <c r="D113">
        <v>82</v>
      </c>
      <c r="E113">
        <v>66</v>
      </c>
      <c r="F113">
        <v>73</v>
      </c>
      <c r="G113">
        <v>71</v>
      </c>
      <c r="H113">
        <v>71</v>
      </c>
      <c r="I113">
        <v>75</v>
      </c>
      <c r="J113">
        <v>68</v>
      </c>
      <c r="K113">
        <v>83</v>
      </c>
      <c r="L113">
        <v>76</v>
      </c>
      <c r="M113">
        <v>76</v>
      </c>
      <c r="N113">
        <v>65</v>
      </c>
      <c r="O113">
        <v>61</v>
      </c>
      <c r="P113">
        <v>82</v>
      </c>
      <c r="Q113">
        <v>67</v>
      </c>
      <c r="R113">
        <v>73</v>
      </c>
      <c r="S113">
        <v>63</v>
      </c>
      <c r="T113">
        <v>73</v>
      </c>
      <c r="U113">
        <v>64</v>
      </c>
      <c r="V113" s="2">
        <f>(SUM(temps[[#This Row],[Column2]:[Column21]]))/20</f>
        <v>71.05</v>
      </c>
      <c r="X113" s="3">
        <f>temps[[#This Row],[Column2]]-temps[[#This Row],[Column22]]</f>
        <v>-8.0499999999999972</v>
      </c>
      <c r="Y113" s="3">
        <f>temps[[#This Row],[Column3]]-temps[[#This Row],[Column22]]</f>
        <v>-2.0499999999999972</v>
      </c>
      <c r="Z113" s="3">
        <f>temps[[#This Row],[Column4]]-temps[[#This Row],[Column22]]</f>
        <v>10.950000000000003</v>
      </c>
      <c r="AA113" s="3">
        <f>temps[[#This Row],[Column5]]-temps[[#This Row],[Column22]]</f>
        <v>-5.0499999999999972</v>
      </c>
      <c r="AB113" s="3">
        <f>temps[[#This Row],[Column6]]-temps[[#This Row],[Column22]]</f>
        <v>1.9500000000000028</v>
      </c>
      <c r="AC113" s="3">
        <f>temps[[#This Row],[Column7]]-temps[[#This Row],[Column22]]</f>
        <v>-4.9999999999997158E-2</v>
      </c>
      <c r="AD113" s="3">
        <f>temps[[#This Row],[Column8]]-temps[[#This Row],[Column22]]</f>
        <v>-4.9999999999997158E-2</v>
      </c>
      <c r="AE113" s="3">
        <f>temps[[#This Row],[Column9]]-temps[[#This Row],[Column22]]</f>
        <v>3.9500000000000028</v>
      </c>
      <c r="AF113" s="3">
        <f>temps[[#This Row],[Column10]]-temps[[#This Row],[Column22]]</f>
        <v>-3.0499999999999972</v>
      </c>
      <c r="AG113" s="3">
        <f>temps[[#This Row],[Column11]]-temps[[#This Row],[Column22]]</f>
        <v>11.950000000000003</v>
      </c>
      <c r="AH113" s="3">
        <f>temps[[#This Row],[Column12]]-temps[[#This Row],[Column22]]</f>
        <v>4.9500000000000028</v>
      </c>
      <c r="AI113" s="3">
        <f>temps[[#This Row],[Column13]]-temps[[#This Row],[Column22]]</f>
        <v>4.9500000000000028</v>
      </c>
      <c r="AJ113" s="3">
        <f>temps[[#This Row],[Column14]]-temps[[#This Row],[Column22]]</f>
        <v>-6.0499999999999972</v>
      </c>
      <c r="AK113" s="3">
        <f>temps[[#This Row],[Column15]]-temps[[#This Row],[Column22]]</f>
        <v>-10.049999999999997</v>
      </c>
      <c r="AL113" s="3">
        <f>temps[[#This Row],[Column16]]-temps[[#This Row],[Column22]]</f>
        <v>10.950000000000003</v>
      </c>
      <c r="AM113" s="3">
        <f>temps[[#This Row],[Column17]]-temps[[#This Row],[Column22]]</f>
        <v>-4.0499999999999972</v>
      </c>
      <c r="AN113" s="3">
        <f>temps[[#This Row],[Column18]]-temps[[#This Row],[Column22]]</f>
        <v>1.9500000000000028</v>
      </c>
      <c r="AO113" s="3">
        <f>temps[[#This Row],[Column19]]-temps[[#This Row],[Column22]]</f>
        <v>-8.0499999999999972</v>
      </c>
      <c r="AP113" s="3">
        <f>temps[[#This Row],[Column20]]-temps[[#This Row],[Column22]]</f>
        <v>1.9500000000000028</v>
      </c>
      <c r="AQ113" s="3">
        <f>temps[[#This Row],[Column21]]-temps[[#This Row],[Column22]]</f>
        <v>-7.0499999999999972</v>
      </c>
      <c r="AR113">
        <f t="shared" si="1"/>
        <v>7.050000000000054</v>
      </c>
    </row>
    <row r="114" spans="1:44" x14ac:dyDescent="0.55000000000000004">
      <c r="A114" s="1" t="s">
        <v>133</v>
      </c>
      <c r="B114">
        <v>68</v>
      </c>
      <c r="C114">
        <v>70</v>
      </c>
      <c r="D114">
        <v>75</v>
      </c>
      <c r="E114">
        <v>60</v>
      </c>
      <c r="F114">
        <v>73</v>
      </c>
      <c r="G114">
        <v>75</v>
      </c>
      <c r="H114">
        <v>73</v>
      </c>
      <c r="I114">
        <v>78</v>
      </c>
      <c r="J114">
        <v>71</v>
      </c>
      <c r="K114">
        <v>83</v>
      </c>
      <c r="L114">
        <v>69</v>
      </c>
      <c r="M114">
        <v>75</v>
      </c>
      <c r="N114">
        <v>66</v>
      </c>
      <c r="O114">
        <v>68</v>
      </c>
      <c r="P114">
        <v>77</v>
      </c>
      <c r="Q114">
        <v>59</v>
      </c>
      <c r="R114">
        <v>71</v>
      </c>
      <c r="S114">
        <v>70</v>
      </c>
      <c r="T114">
        <v>73</v>
      </c>
      <c r="U114">
        <v>71</v>
      </c>
      <c r="V114" s="2">
        <f>(SUM(temps[[#This Row],[Column2]:[Column21]]))/20</f>
        <v>71.25</v>
      </c>
      <c r="X114" s="3">
        <f>temps[[#This Row],[Column2]]-temps[[#This Row],[Column22]]</f>
        <v>-3.25</v>
      </c>
      <c r="Y114" s="3">
        <f>temps[[#This Row],[Column3]]-temps[[#This Row],[Column22]]</f>
        <v>-1.25</v>
      </c>
      <c r="Z114" s="3">
        <f>temps[[#This Row],[Column4]]-temps[[#This Row],[Column22]]</f>
        <v>3.75</v>
      </c>
      <c r="AA114" s="3">
        <f>temps[[#This Row],[Column5]]-temps[[#This Row],[Column22]]</f>
        <v>-11.25</v>
      </c>
      <c r="AB114" s="3">
        <f>temps[[#This Row],[Column6]]-temps[[#This Row],[Column22]]</f>
        <v>1.75</v>
      </c>
      <c r="AC114" s="3">
        <f>temps[[#This Row],[Column7]]-temps[[#This Row],[Column22]]</f>
        <v>3.75</v>
      </c>
      <c r="AD114" s="3">
        <f>temps[[#This Row],[Column8]]-temps[[#This Row],[Column22]]</f>
        <v>1.75</v>
      </c>
      <c r="AE114" s="3">
        <f>temps[[#This Row],[Column9]]-temps[[#This Row],[Column22]]</f>
        <v>6.75</v>
      </c>
      <c r="AF114" s="3">
        <f>temps[[#This Row],[Column10]]-temps[[#This Row],[Column22]]</f>
        <v>-0.25</v>
      </c>
      <c r="AG114" s="3">
        <f>temps[[#This Row],[Column11]]-temps[[#This Row],[Column22]]</f>
        <v>11.75</v>
      </c>
      <c r="AH114" s="3">
        <f>temps[[#This Row],[Column12]]-temps[[#This Row],[Column22]]</f>
        <v>-2.25</v>
      </c>
      <c r="AI114" s="3">
        <f>temps[[#This Row],[Column13]]-temps[[#This Row],[Column22]]</f>
        <v>3.75</v>
      </c>
      <c r="AJ114" s="3">
        <f>temps[[#This Row],[Column14]]-temps[[#This Row],[Column22]]</f>
        <v>-5.25</v>
      </c>
      <c r="AK114" s="3">
        <f>temps[[#This Row],[Column15]]-temps[[#This Row],[Column22]]</f>
        <v>-3.25</v>
      </c>
      <c r="AL114" s="3">
        <f>temps[[#This Row],[Column16]]-temps[[#This Row],[Column22]]</f>
        <v>5.75</v>
      </c>
      <c r="AM114" s="3">
        <f>temps[[#This Row],[Column17]]-temps[[#This Row],[Column22]]</f>
        <v>-12.25</v>
      </c>
      <c r="AN114" s="3">
        <f>temps[[#This Row],[Column18]]-temps[[#This Row],[Column22]]</f>
        <v>-0.25</v>
      </c>
      <c r="AO114" s="3">
        <f>temps[[#This Row],[Column19]]-temps[[#This Row],[Column22]]</f>
        <v>-1.25</v>
      </c>
      <c r="AP114" s="3">
        <f>temps[[#This Row],[Column20]]-temps[[#This Row],[Column22]]</f>
        <v>1.75</v>
      </c>
      <c r="AQ114" s="3">
        <f>temps[[#This Row],[Column21]]-temps[[#This Row],[Column22]]</f>
        <v>-0.25</v>
      </c>
      <c r="AR114">
        <f t="shared" si="1"/>
        <v>0.25</v>
      </c>
    </row>
    <row r="115" spans="1:44" x14ac:dyDescent="0.55000000000000004">
      <c r="A115" s="1" t="s">
        <v>134</v>
      </c>
      <c r="B115">
        <v>79</v>
      </c>
      <c r="C115">
        <v>70</v>
      </c>
      <c r="D115">
        <v>73</v>
      </c>
      <c r="E115">
        <v>64</v>
      </c>
      <c r="F115">
        <v>75</v>
      </c>
      <c r="G115">
        <v>79</v>
      </c>
      <c r="H115">
        <v>71</v>
      </c>
      <c r="I115">
        <v>84</v>
      </c>
      <c r="J115">
        <v>73</v>
      </c>
      <c r="K115">
        <v>80</v>
      </c>
      <c r="L115">
        <v>69</v>
      </c>
      <c r="M115">
        <v>78</v>
      </c>
      <c r="N115">
        <v>72</v>
      </c>
      <c r="O115">
        <v>71</v>
      </c>
      <c r="P115">
        <v>80</v>
      </c>
      <c r="Q115">
        <v>63</v>
      </c>
      <c r="R115">
        <v>76</v>
      </c>
      <c r="S115">
        <v>72</v>
      </c>
      <c r="T115">
        <v>77</v>
      </c>
      <c r="U115">
        <v>76</v>
      </c>
      <c r="V115" s="2">
        <f>(SUM(temps[[#This Row],[Column2]:[Column21]]))/20</f>
        <v>74.099999999999994</v>
      </c>
      <c r="X115" s="3">
        <f>temps[[#This Row],[Column2]]-temps[[#This Row],[Column22]]</f>
        <v>4.9000000000000057</v>
      </c>
      <c r="Y115" s="3">
        <f>temps[[#This Row],[Column3]]-temps[[#This Row],[Column22]]</f>
        <v>-4.0999999999999943</v>
      </c>
      <c r="Z115" s="3">
        <f>temps[[#This Row],[Column4]]-temps[[#This Row],[Column22]]</f>
        <v>-1.0999999999999943</v>
      </c>
      <c r="AA115" s="3">
        <f>temps[[#This Row],[Column5]]-temps[[#This Row],[Column22]]</f>
        <v>-10.099999999999994</v>
      </c>
      <c r="AB115" s="3">
        <f>temps[[#This Row],[Column6]]-temps[[#This Row],[Column22]]</f>
        <v>0.90000000000000568</v>
      </c>
      <c r="AC115" s="3">
        <f>temps[[#This Row],[Column7]]-temps[[#This Row],[Column22]]</f>
        <v>4.9000000000000057</v>
      </c>
      <c r="AD115" s="3">
        <f>temps[[#This Row],[Column8]]-temps[[#This Row],[Column22]]</f>
        <v>-3.0999999999999943</v>
      </c>
      <c r="AE115" s="3">
        <f>temps[[#This Row],[Column9]]-temps[[#This Row],[Column22]]</f>
        <v>9.9000000000000057</v>
      </c>
      <c r="AF115" s="3">
        <f>temps[[#This Row],[Column10]]-temps[[#This Row],[Column22]]</f>
        <v>-1.0999999999999943</v>
      </c>
      <c r="AG115" s="3">
        <f>temps[[#This Row],[Column11]]-temps[[#This Row],[Column22]]</f>
        <v>5.9000000000000057</v>
      </c>
      <c r="AH115" s="3">
        <f>temps[[#This Row],[Column12]]-temps[[#This Row],[Column22]]</f>
        <v>-5.0999999999999943</v>
      </c>
      <c r="AI115" s="3">
        <f>temps[[#This Row],[Column13]]-temps[[#This Row],[Column22]]</f>
        <v>3.9000000000000057</v>
      </c>
      <c r="AJ115" s="3">
        <f>temps[[#This Row],[Column14]]-temps[[#This Row],[Column22]]</f>
        <v>-2.0999999999999943</v>
      </c>
      <c r="AK115" s="3">
        <f>temps[[#This Row],[Column15]]-temps[[#This Row],[Column22]]</f>
        <v>-3.0999999999999943</v>
      </c>
      <c r="AL115" s="3">
        <f>temps[[#This Row],[Column16]]-temps[[#This Row],[Column22]]</f>
        <v>5.9000000000000057</v>
      </c>
      <c r="AM115" s="3">
        <f>temps[[#This Row],[Column17]]-temps[[#This Row],[Column22]]</f>
        <v>-11.099999999999994</v>
      </c>
      <c r="AN115" s="3">
        <f>temps[[#This Row],[Column18]]-temps[[#This Row],[Column22]]</f>
        <v>1.9000000000000057</v>
      </c>
      <c r="AO115" s="3">
        <f>temps[[#This Row],[Column19]]-temps[[#This Row],[Column22]]</f>
        <v>-2.0999999999999943</v>
      </c>
      <c r="AP115" s="3">
        <f>temps[[#This Row],[Column20]]-temps[[#This Row],[Column22]]</f>
        <v>2.9000000000000057</v>
      </c>
      <c r="AQ115" s="3">
        <f>temps[[#This Row],[Column21]]-temps[[#This Row],[Column22]]</f>
        <v>1.9000000000000057</v>
      </c>
      <c r="AR115">
        <f t="shared" si="1"/>
        <v>-1.899999999999892</v>
      </c>
    </row>
    <row r="116" spans="1:44" x14ac:dyDescent="0.55000000000000004">
      <c r="A116" s="1" t="s">
        <v>135</v>
      </c>
      <c r="B116">
        <v>81</v>
      </c>
      <c r="C116">
        <v>62</v>
      </c>
      <c r="D116">
        <v>63</v>
      </c>
      <c r="E116">
        <v>73</v>
      </c>
      <c r="F116">
        <v>79</v>
      </c>
      <c r="G116">
        <v>80</v>
      </c>
      <c r="H116">
        <v>64</v>
      </c>
      <c r="I116">
        <v>78</v>
      </c>
      <c r="J116">
        <v>73</v>
      </c>
      <c r="K116">
        <v>67</v>
      </c>
      <c r="L116">
        <v>70</v>
      </c>
      <c r="M116">
        <v>72</v>
      </c>
      <c r="N116">
        <v>68</v>
      </c>
      <c r="O116">
        <v>74</v>
      </c>
      <c r="P116">
        <v>78</v>
      </c>
      <c r="Q116">
        <v>68</v>
      </c>
      <c r="R116">
        <v>79</v>
      </c>
      <c r="S116">
        <v>69</v>
      </c>
      <c r="T116">
        <v>70</v>
      </c>
      <c r="U116">
        <v>79</v>
      </c>
      <c r="V116" s="2">
        <f>(SUM(temps[[#This Row],[Column2]:[Column21]]))/20</f>
        <v>72.349999999999994</v>
      </c>
      <c r="X116" s="3">
        <f>temps[[#This Row],[Column2]]-temps[[#This Row],[Column22]]</f>
        <v>8.6500000000000057</v>
      </c>
      <c r="Y116" s="3">
        <f>temps[[#This Row],[Column3]]-temps[[#This Row],[Column22]]</f>
        <v>-10.349999999999994</v>
      </c>
      <c r="Z116" s="3">
        <f>temps[[#This Row],[Column4]]-temps[[#This Row],[Column22]]</f>
        <v>-9.3499999999999943</v>
      </c>
      <c r="AA116" s="3">
        <f>temps[[#This Row],[Column5]]-temps[[#This Row],[Column22]]</f>
        <v>0.65000000000000568</v>
      </c>
      <c r="AB116" s="3">
        <f>temps[[#This Row],[Column6]]-temps[[#This Row],[Column22]]</f>
        <v>6.6500000000000057</v>
      </c>
      <c r="AC116" s="3">
        <f>temps[[#This Row],[Column7]]-temps[[#This Row],[Column22]]</f>
        <v>7.6500000000000057</v>
      </c>
      <c r="AD116" s="3">
        <f>temps[[#This Row],[Column8]]-temps[[#This Row],[Column22]]</f>
        <v>-8.3499999999999943</v>
      </c>
      <c r="AE116" s="3">
        <f>temps[[#This Row],[Column9]]-temps[[#This Row],[Column22]]</f>
        <v>5.6500000000000057</v>
      </c>
      <c r="AF116" s="3">
        <f>temps[[#This Row],[Column10]]-temps[[#This Row],[Column22]]</f>
        <v>0.65000000000000568</v>
      </c>
      <c r="AG116" s="3">
        <f>temps[[#This Row],[Column11]]-temps[[#This Row],[Column22]]</f>
        <v>-5.3499999999999943</v>
      </c>
      <c r="AH116" s="3">
        <f>temps[[#This Row],[Column12]]-temps[[#This Row],[Column22]]</f>
        <v>-2.3499999999999943</v>
      </c>
      <c r="AI116" s="3">
        <f>temps[[#This Row],[Column13]]-temps[[#This Row],[Column22]]</f>
        <v>-0.34999999999999432</v>
      </c>
      <c r="AJ116" s="3">
        <f>temps[[#This Row],[Column14]]-temps[[#This Row],[Column22]]</f>
        <v>-4.3499999999999943</v>
      </c>
      <c r="AK116" s="3">
        <f>temps[[#This Row],[Column15]]-temps[[#This Row],[Column22]]</f>
        <v>1.6500000000000057</v>
      </c>
      <c r="AL116" s="3">
        <f>temps[[#This Row],[Column16]]-temps[[#This Row],[Column22]]</f>
        <v>5.6500000000000057</v>
      </c>
      <c r="AM116" s="3">
        <f>temps[[#This Row],[Column17]]-temps[[#This Row],[Column22]]</f>
        <v>-4.3499999999999943</v>
      </c>
      <c r="AN116" s="3">
        <f>temps[[#This Row],[Column18]]-temps[[#This Row],[Column22]]</f>
        <v>6.6500000000000057</v>
      </c>
      <c r="AO116" s="3">
        <f>temps[[#This Row],[Column19]]-temps[[#This Row],[Column22]]</f>
        <v>-3.3499999999999943</v>
      </c>
      <c r="AP116" s="3">
        <f>temps[[#This Row],[Column20]]-temps[[#This Row],[Column22]]</f>
        <v>-2.3499999999999943</v>
      </c>
      <c r="AQ116" s="3">
        <f>temps[[#This Row],[Column21]]-temps[[#This Row],[Column22]]</f>
        <v>6.6500000000000057</v>
      </c>
      <c r="AR116">
        <f t="shared" si="1"/>
        <v>-6.649999999999892</v>
      </c>
    </row>
    <row r="117" spans="1:44" x14ac:dyDescent="0.55000000000000004">
      <c r="A117" s="1" t="s">
        <v>136</v>
      </c>
      <c r="B117">
        <v>69</v>
      </c>
      <c r="C117">
        <v>63</v>
      </c>
      <c r="D117">
        <v>63</v>
      </c>
      <c r="E117">
        <v>57</v>
      </c>
      <c r="F117">
        <v>75</v>
      </c>
      <c r="G117">
        <v>81</v>
      </c>
      <c r="H117">
        <v>59</v>
      </c>
      <c r="I117">
        <v>78</v>
      </c>
      <c r="J117">
        <v>70</v>
      </c>
      <c r="K117">
        <v>70</v>
      </c>
      <c r="L117">
        <v>53</v>
      </c>
      <c r="M117">
        <v>81</v>
      </c>
      <c r="N117">
        <v>62</v>
      </c>
      <c r="O117">
        <v>72</v>
      </c>
      <c r="P117">
        <v>76</v>
      </c>
      <c r="Q117">
        <v>70</v>
      </c>
      <c r="R117">
        <v>78</v>
      </c>
      <c r="S117">
        <v>63</v>
      </c>
      <c r="T117">
        <v>72</v>
      </c>
      <c r="U117">
        <v>81</v>
      </c>
      <c r="V117" s="2">
        <f>(SUM(temps[[#This Row],[Column2]:[Column21]]))/20</f>
        <v>69.650000000000006</v>
      </c>
      <c r="X117" s="3">
        <f>temps[[#This Row],[Column2]]-temps[[#This Row],[Column22]]</f>
        <v>-0.65000000000000568</v>
      </c>
      <c r="Y117" s="3">
        <f>temps[[#This Row],[Column3]]-temps[[#This Row],[Column22]]</f>
        <v>-6.6500000000000057</v>
      </c>
      <c r="Z117" s="3">
        <f>temps[[#This Row],[Column4]]-temps[[#This Row],[Column22]]</f>
        <v>-6.6500000000000057</v>
      </c>
      <c r="AA117" s="3">
        <f>temps[[#This Row],[Column5]]-temps[[#This Row],[Column22]]</f>
        <v>-12.650000000000006</v>
      </c>
      <c r="AB117" s="3">
        <f>temps[[#This Row],[Column6]]-temps[[#This Row],[Column22]]</f>
        <v>5.3499999999999943</v>
      </c>
      <c r="AC117" s="3">
        <f>temps[[#This Row],[Column7]]-temps[[#This Row],[Column22]]</f>
        <v>11.349999999999994</v>
      </c>
      <c r="AD117" s="3">
        <f>temps[[#This Row],[Column8]]-temps[[#This Row],[Column22]]</f>
        <v>-10.650000000000006</v>
      </c>
      <c r="AE117" s="3">
        <f>temps[[#This Row],[Column9]]-temps[[#This Row],[Column22]]</f>
        <v>8.3499999999999943</v>
      </c>
      <c r="AF117" s="3">
        <f>temps[[#This Row],[Column10]]-temps[[#This Row],[Column22]]</f>
        <v>0.34999999999999432</v>
      </c>
      <c r="AG117" s="3">
        <f>temps[[#This Row],[Column11]]-temps[[#This Row],[Column22]]</f>
        <v>0.34999999999999432</v>
      </c>
      <c r="AH117" s="3">
        <f>temps[[#This Row],[Column12]]-temps[[#This Row],[Column22]]</f>
        <v>-16.650000000000006</v>
      </c>
      <c r="AI117" s="3">
        <f>temps[[#This Row],[Column13]]-temps[[#This Row],[Column22]]</f>
        <v>11.349999999999994</v>
      </c>
      <c r="AJ117" s="3">
        <f>temps[[#This Row],[Column14]]-temps[[#This Row],[Column22]]</f>
        <v>-7.6500000000000057</v>
      </c>
      <c r="AK117" s="3">
        <f>temps[[#This Row],[Column15]]-temps[[#This Row],[Column22]]</f>
        <v>2.3499999999999943</v>
      </c>
      <c r="AL117" s="3">
        <f>temps[[#This Row],[Column16]]-temps[[#This Row],[Column22]]</f>
        <v>6.3499999999999943</v>
      </c>
      <c r="AM117" s="3">
        <f>temps[[#This Row],[Column17]]-temps[[#This Row],[Column22]]</f>
        <v>0.34999999999999432</v>
      </c>
      <c r="AN117" s="3">
        <f>temps[[#This Row],[Column18]]-temps[[#This Row],[Column22]]</f>
        <v>8.3499999999999943</v>
      </c>
      <c r="AO117" s="3">
        <f>temps[[#This Row],[Column19]]-temps[[#This Row],[Column22]]</f>
        <v>-6.6500000000000057</v>
      </c>
      <c r="AP117" s="3">
        <f>temps[[#This Row],[Column20]]-temps[[#This Row],[Column22]]</f>
        <v>2.3499999999999943</v>
      </c>
      <c r="AQ117" s="3">
        <f>temps[[#This Row],[Column21]]-temps[[#This Row],[Column22]]</f>
        <v>11.349999999999994</v>
      </c>
      <c r="AR117">
        <f t="shared" si="1"/>
        <v>-11.350000000000108</v>
      </c>
    </row>
    <row r="118" spans="1:44" x14ac:dyDescent="0.55000000000000004">
      <c r="A118" s="1" t="s">
        <v>137</v>
      </c>
      <c r="B118">
        <v>73</v>
      </c>
      <c r="C118">
        <v>62</v>
      </c>
      <c r="D118">
        <v>72</v>
      </c>
      <c r="E118">
        <v>59</v>
      </c>
      <c r="F118">
        <v>75</v>
      </c>
      <c r="G118">
        <v>79</v>
      </c>
      <c r="H118">
        <v>68</v>
      </c>
      <c r="I118">
        <v>73</v>
      </c>
      <c r="J118">
        <v>73</v>
      </c>
      <c r="K118">
        <v>56</v>
      </c>
      <c r="L118">
        <v>56</v>
      </c>
      <c r="M118">
        <v>59</v>
      </c>
      <c r="N118">
        <v>54</v>
      </c>
      <c r="O118">
        <v>69</v>
      </c>
      <c r="P118">
        <v>81</v>
      </c>
      <c r="Q118">
        <v>73</v>
      </c>
      <c r="R118">
        <v>79</v>
      </c>
      <c r="S118">
        <v>66</v>
      </c>
      <c r="T118">
        <v>74</v>
      </c>
      <c r="U118">
        <v>76</v>
      </c>
      <c r="V118" s="2">
        <f>(SUM(temps[[#This Row],[Column2]:[Column21]]))/20</f>
        <v>68.849999999999994</v>
      </c>
      <c r="X118" s="3">
        <f>temps[[#This Row],[Column2]]-temps[[#This Row],[Column22]]</f>
        <v>4.1500000000000057</v>
      </c>
      <c r="Y118" s="3">
        <f>temps[[#This Row],[Column3]]-temps[[#This Row],[Column22]]</f>
        <v>-6.8499999999999943</v>
      </c>
      <c r="Z118" s="3">
        <f>temps[[#This Row],[Column4]]-temps[[#This Row],[Column22]]</f>
        <v>3.1500000000000057</v>
      </c>
      <c r="AA118" s="3">
        <f>temps[[#This Row],[Column5]]-temps[[#This Row],[Column22]]</f>
        <v>-9.8499999999999943</v>
      </c>
      <c r="AB118" s="3">
        <f>temps[[#This Row],[Column6]]-temps[[#This Row],[Column22]]</f>
        <v>6.1500000000000057</v>
      </c>
      <c r="AC118" s="3">
        <f>temps[[#This Row],[Column7]]-temps[[#This Row],[Column22]]</f>
        <v>10.150000000000006</v>
      </c>
      <c r="AD118" s="3">
        <f>temps[[#This Row],[Column8]]-temps[[#This Row],[Column22]]</f>
        <v>-0.84999999999999432</v>
      </c>
      <c r="AE118" s="3">
        <f>temps[[#This Row],[Column9]]-temps[[#This Row],[Column22]]</f>
        <v>4.1500000000000057</v>
      </c>
      <c r="AF118" s="3">
        <f>temps[[#This Row],[Column10]]-temps[[#This Row],[Column22]]</f>
        <v>4.1500000000000057</v>
      </c>
      <c r="AG118" s="3">
        <f>temps[[#This Row],[Column11]]-temps[[#This Row],[Column22]]</f>
        <v>-12.849999999999994</v>
      </c>
      <c r="AH118" s="3">
        <f>temps[[#This Row],[Column12]]-temps[[#This Row],[Column22]]</f>
        <v>-12.849999999999994</v>
      </c>
      <c r="AI118" s="3">
        <f>temps[[#This Row],[Column13]]-temps[[#This Row],[Column22]]</f>
        <v>-9.8499999999999943</v>
      </c>
      <c r="AJ118" s="3">
        <f>temps[[#This Row],[Column14]]-temps[[#This Row],[Column22]]</f>
        <v>-14.849999999999994</v>
      </c>
      <c r="AK118" s="3">
        <f>temps[[#This Row],[Column15]]-temps[[#This Row],[Column22]]</f>
        <v>0.15000000000000568</v>
      </c>
      <c r="AL118" s="3">
        <f>temps[[#This Row],[Column16]]-temps[[#This Row],[Column22]]</f>
        <v>12.150000000000006</v>
      </c>
      <c r="AM118" s="3">
        <f>temps[[#This Row],[Column17]]-temps[[#This Row],[Column22]]</f>
        <v>4.1500000000000057</v>
      </c>
      <c r="AN118" s="3">
        <f>temps[[#This Row],[Column18]]-temps[[#This Row],[Column22]]</f>
        <v>10.150000000000006</v>
      </c>
      <c r="AO118" s="3">
        <f>temps[[#This Row],[Column19]]-temps[[#This Row],[Column22]]</f>
        <v>-2.8499999999999943</v>
      </c>
      <c r="AP118" s="3">
        <f>temps[[#This Row],[Column20]]-temps[[#This Row],[Column22]]</f>
        <v>5.1500000000000057</v>
      </c>
      <c r="AQ118" s="3">
        <f>temps[[#This Row],[Column21]]-temps[[#This Row],[Column22]]</f>
        <v>7.1500000000000057</v>
      </c>
      <c r="AR118">
        <f t="shared" si="1"/>
        <v>-7.149999999999892</v>
      </c>
    </row>
    <row r="119" spans="1:44" x14ac:dyDescent="0.55000000000000004">
      <c r="A119" s="1" t="s">
        <v>138</v>
      </c>
      <c r="B119">
        <v>73</v>
      </c>
      <c r="C119">
        <v>75</v>
      </c>
      <c r="D119">
        <v>75</v>
      </c>
      <c r="E119">
        <v>64</v>
      </c>
      <c r="F119">
        <v>78</v>
      </c>
      <c r="G119">
        <v>73</v>
      </c>
      <c r="H119">
        <v>60</v>
      </c>
      <c r="I119">
        <v>73</v>
      </c>
      <c r="J119">
        <v>78</v>
      </c>
      <c r="K119">
        <v>54</v>
      </c>
      <c r="L119">
        <v>55</v>
      </c>
      <c r="M119">
        <v>61</v>
      </c>
      <c r="N119">
        <v>67</v>
      </c>
      <c r="O119">
        <v>65</v>
      </c>
      <c r="P119">
        <v>76</v>
      </c>
      <c r="Q119">
        <v>76</v>
      </c>
      <c r="R119">
        <v>80</v>
      </c>
      <c r="S119">
        <v>56</v>
      </c>
      <c r="T119">
        <v>77</v>
      </c>
      <c r="U119">
        <v>71</v>
      </c>
      <c r="V119" s="2">
        <f>(SUM(temps[[#This Row],[Column2]:[Column21]]))/20</f>
        <v>69.349999999999994</v>
      </c>
      <c r="X119" s="3">
        <f>temps[[#This Row],[Column2]]-temps[[#This Row],[Column22]]</f>
        <v>3.6500000000000057</v>
      </c>
      <c r="Y119" s="3">
        <f>temps[[#This Row],[Column3]]-temps[[#This Row],[Column22]]</f>
        <v>5.6500000000000057</v>
      </c>
      <c r="Z119" s="3">
        <f>temps[[#This Row],[Column4]]-temps[[#This Row],[Column22]]</f>
        <v>5.6500000000000057</v>
      </c>
      <c r="AA119" s="3">
        <f>temps[[#This Row],[Column5]]-temps[[#This Row],[Column22]]</f>
        <v>-5.3499999999999943</v>
      </c>
      <c r="AB119" s="3">
        <f>temps[[#This Row],[Column6]]-temps[[#This Row],[Column22]]</f>
        <v>8.6500000000000057</v>
      </c>
      <c r="AC119" s="3">
        <f>temps[[#This Row],[Column7]]-temps[[#This Row],[Column22]]</f>
        <v>3.6500000000000057</v>
      </c>
      <c r="AD119" s="3">
        <f>temps[[#This Row],[Column8]]-temps[[#This Row],[Column22]]</f>
        <v>-9.3499999999999943</v>
      </c>
      <c r="AE119" s="3">
        <f>temps[[#This Row],[Column9]]-temps[[#This Row],[Column22]]</f>
        <v>3.6500000000000057</v>
      </c>
      <c r="AF119" s="3">
        <f>temps[[#This Row],[Column10]]-temps[[#This Row],[Column22]]</f>
        <v>8.6500000000000057</v>
      </c>
      <c r="AG119" s="3">
        <f>temps[[#This Row],[Column11]]-temps[[#This Row],[Column22]]</f>
        <v>-15.349999999999994</v>
      </c>
      <c r="AH119" s="3">
        <f>temps[[#This Row],[Column12]]-temps[[#This Row],[Column22]]</f>
        <v>-14.349999999999994</v>
      </c>
      <c r="AI119" s="3">
        <f>temps[[#This Row],[Column13]]-temps[[#This Row],[Column22]]</f>
        <v>-8.3499999999999943</v>
      </c>
      <c r="AJ119" s="3">
        <f>temps[[#This Row],[Column14]]-temps[[#This Row],[Column22]]</f>
        <v>-2.3499999999999943</v>
      </c>
      <c r="AK119" s="3">
        <f>temps[[#This Row],[Column15]]-temps[[#This Row],[Column22]]</f>
        <v>-4.3499999999999943</v>
      </c>
      <c r="AL119" s="3">
        <f>temps[[#This Row],[Column16]]-temps[[#This Row],[Column22]]</f>
        <v>6.6500000000000057</v>
      </c>
      <c r="AM119" s="3">
        <f>temps[[#This Row],[Column17]]-temps[[#This Row],[Column22]]</f>
        <v>6.6500000000000057</v>
      </c>
      <c r="AN119" s="3">
        <f>temps[[#This Row],[Column18]]-temps[[#This Row],[Column22]]</f>
        <v>10.650000000000006</v>
      </c>
      <c r="AO119" s="3">
        <f>temps[[#This Row],[Column19]]-temps[[#This Row],[Column22]]</f>
        <v>-13.349999999999994</v>
      </c>
      <c r="AP119" s="3">
        <f>temps[[#This Row],[Column20]]-temps[[#This Row],[Column22]]</f>
        <v>7.6500000000000057</v>
      </c>
      <c r="AQ119" s="3">
        <f>temps[[#This Row],[Column21]]-temps[[#This Row],[Column22]]</f>
        <v>1.6500000000000057</v>
      </c>
      <c r="AR119">
        <f t="shared" si="1"/>
        <v>-1.649999999999892</v>
      </c>
    </row>
    <row r="120" spans="1:44" x14ac:dyDescent="0.55000000000000004">
      <c r="A120" s="1" t="s">
        <v>139</v>
      </c>
      <c r="B120">
        <v>75</v>
      </c>
      <c r="C120">
        <v>71</v>
      </c>
      <c r="D120">
        <v>79</v>
      </c>
      <c r="E120">
        <v>69</v>
      </c>
      <c r="F120">
        <v>75</v>
      </c>
      <c r="G120">
        <v>64</v>
      </c>
      <c r="H120">
        <v>68</v>
      </c>
      <c r="I120">
        <v>68</v>
      </c>
      <c r="J120">
        <v>79</v>
      </c>
      <c r="K120">
        <v>61</v>
      </c>
      <c r="L120">
        <v>62</v>
      </c>
      <c r="M120">
        <v>68</v>
      </c>
      <c r="N120">
        <v>70</v>
      </c>
      <c r="O120">
        <v>65</v>
      </c>
      <c r="P120">
        <v>85</v>
      </c>
      <c r="Q120">
        <v>77</v>
      </c>
      <c r="R120">
        <v>80</v>
      </c>
      <c r="S120">
        <v>61</v>
      </c>
      <c r="T120">
        <v>84</v>
      </c>
      <c r="U120">
        <v>67</v>
      </c>
      <c r="V120" s="2">
        <f>(SUM(temps[[#This Row],[Column2]:[Column21]]))/20</f>
        <v>71.400000000000006</v>
      </c>
      <c r="X120" s="3">
        <f>temps[[#This Row],[Column2]]-temps[[#This Row],[Column22]]</f>
        <v>3.5999999999999943</v>
      </c>
      <c r="Y120" s="3">
        <f>temps[[#This Row],[Column3]]-temps[[#This Row],[Column22]]</f>
        <v>-0.40000000000000568</v>
      </c>
      <c r="Z120" s="3">
        <f>temps[[#This Row],[Column4]]-temps[[#This Row],[Column22]]</f>
        <v>7.5999999999999943</v>
      </c>
      <c r="AA120" s="3">
        <f>temps[[#This Row],[Column5]]-temps[[#This Row],[Column22]]</f>
        <v>-2.4000000000000057</v>
      </c>
      <c r="AB120" s="3">
        <f>temps[[#This Row],[Column6]]-temps[[#This Row],[Column22]]</f>
        <v>3.5999999999999943</v>
      </c>
      <c r="AC120" s="3">
        <f>temps[[#This Row],[Column7]]-temps[[#This Row],[Column22]]</f>
        <v>-7.4000000000000057</v>
      </c>
      <c r="AD120" s="3">
        <f>temps[[#This Row],[Column8]]-temps[[#This Row],[Column22]]</f>
        <v>-3.4000000000000057</v>
      </c>
      <c r="AE120" s="3">
        <f>temps[[#This Row],[Column9]]-temps[[#This Row],[Column22]]</f>
        <v>-3.4000000000000057</v>
      </c>
      <c r="AF120" s="3">
        <f>temps[[#This Row],[Column10]]-temps[[#This Row],[Column22]]</f>
        <v>7.5999999999999943</v>
      </c>
      <c r="AG120" s="3">
        <f>temps[[#This Row],[Column11]]-temps[[#This Row],[Column22]]</f>
        <v>-10.400000000000006</v>
      </c>
      <c r="AH120" s="3">
        <f>temps[[#This Row],[Column12]]-temps[[#This Row],[Column22]]</f>
        <v>-9.4000000000000057</v>
      </c>
      <c r="AI120" s="3">
        <f>temps[[#This Row],[Column13]]-temps[[#This Row],[Column22]]</f>
        <v>-3.4000000000000057</v>
      </c>
      <c r="AJ120" s="3">
        <f>temps[[#This Row],[Column14]]-temps[[#This Row],[Column22]]</f>
        <v>-1.4000000000000057</v>
      </c>
      <c r="AK120" s="3">
        <f>temps[[#This Row],[Column15]]-temps[[#This Row],[Column22]]</f>
        <v>-6.4000000000000057</v>
      </c>
      <c r="AL120" s="3">
        <f>temps[[#This Row],[Column16]]-temps[[#This Row],[Column22]]</f>
        <v>13.599999999999994</v>
      </c>
      <c r="AM120" s="3">
        <f>temps[[#This Row],[Column17]]-temps[[#This Row],[Column22]]</f>
        <v>5.5999999999999943</v>
      </c>
      <c r="AN120" s="3">
        <f>temps[[#This Row],[Column18]]-temps[[#This Row],[Column22]]</f>
        <v>8.5999999999999943</v>
      </c>
      <c r="AO120" s="3">
        <f>temps[[#This Row],[Column19]]-temps[[#This Row],[Column22]]</f>
        <v>-10.400000000000006</v>
      </c>
      <c r="AP120" s="3">
        <f>temps[[#This Row],[Column20]]-temps[[#This Row],[Column22]]</f>
        <v>12.599999999999994</v>
      </c>
      <c r="AQ120" s="3">
        <f>temps[[#This Row],[Column21]]-temps[[#This Row],[Column22]]</f>
        <v>-4.4000000000000057</v>
      </c>
      <c r="AR120">
        <f t="shared" si="1"/>
        <v>4.399999999999892</v>
      </c>
    </row>
    <row r="121" spans="1:44" x14ac:dyDescent="0.55000000000000004">
      <c r="A121" s="1" t="s">
        <v>140</v>
      </c>
      <c r="B121">
        <v>75</v>
      </c>
      <c r="C121">
        <v>57</v>
      </c>
      <c r="D121">
        <v>79</v>
      </c>
      <c r="E121">
        <v>75</v>
      </c>
      <c r="F121">
        <v>78</v>
      </c>
      <c r="G121">
        <v>51</v>
      </c>
      <c r="H121">
        <v>69</v>
      </c>
      <c r="I121">
        <v>64</v>
      </c>
      <c r="J121">
        <v>81</v>
      </c>
      <c r="K121">
        <v>63</v>
      </c>
      <c r="L121">
        <v>66</v>
      </c>
      <c r="M121">
        <v>67</v>
      </c>
      <c r="N121">
        <v>59</v>
      </c>
      <c r="O121">
        <v>60</v>
      </c>
      <c r="P121">
        <v>76</v>
      </c>
      <c r="Q121">
        <v>79</v>
      </c>
      <c r="R121">
        <v>70</v>
      </c>
      <c r="S121">
        <v>69</v>
      </c>
      <c r="T121">
        <v>84</v>
      </c>
      <c r="U121">
        <v>56</v>
      </c>
      <c r="V121" s="2">
        <f>(SUM(temps[[#This Row],[Column2]:[Column21]]))/20</f>
        <v>68.900000000000006</v>
      </c>
      <c r="X121" s="3">
        <f>temps[[#This Row],[Column2]]-temps[[#This Row],[Column22]]</f>
        <v>6.0999999999999943</v>
      </c>
      <c r="Y121" s="3">
        <f>temps[[#This Row],[Column3]]-temps[[#This Row],[Column22]]</f>
        <v>-11.900000000000006</v>
      </c>
      <c r="Z121" s="3">
        <f>temps[[#This Row],[Column4]]-temps[[#This Row],[Column22]]</f>
        <v>10.099999999999994</v>
      </c>
      <c r="AA121" s="3">
        <f>temps[[#This Row],[Column5]]-temps[[#This Row],[Column22]]</f>
        <v>6.0999999999999943</v>
      </c>
      <c r="AB121" s="3">
        <f>temps[[#This Row],[Column6]]-temps[[#This Row],[Column22]]</f>
        <v>9.0999999999999943</v>
      </c>
      <c r="AC121" s="3">
        <f>temps[[#This Row],[Column7]]-temps[[#This Row],[Column22]]</f>
        <v>-17.900000000000006</v>
      </c>
      <c r="AD121" s="3">
        <f>temps[[#This Row],[Column8]]-temps[[#This Row],[Column22]]</f>
        <v>9.9999999999994316E-2</v>
      </c>
      <c r="AE121" s="3">
        <f>temps[[#This Row],[Column9]]-temps[[#This Row],[Column22]]</f>
        <v>-4.9000000000000057</v>
      </c>
      <c r="AF121" s="3">
        <f>temps[[#This Row],[Column10]]-temps[[#This Row],[Column22]]</f>
        <v>12.099999999999994</v>
      </c>
      <c r="AG121" s="3">
        <f>temps[[#This Row],[Column11]]-temps[[#This Row],[Column22]]</f>
        <v>-5.9000000000000057</v>
      </c>
      <c r="AH121" s="3">
        <f>temps[[#This Row],[Column12]]-temps[[#This Row],[Column22]]</f>
        <v>-2.9000000000000057</v>
      </c>
      <c r="AI121" s="3">
        <f>temps[[#This Row],[Column13]]-temps[[#This Row],[Column22]]</f>
        <v>-1.9000000000000057</v>
      </c>
      <c r="AJ121" s="3">
        <f>temps[[#This Row],[Column14]]-temps[[#This Row],[Column22]]</f>
        <v>-9.9000000000000057</v>
      </c>
      <c r="AK121" s="3">
        <f>temps[[#This Row],[Column15]]-temps[[#This Row],[Column22]]</f>
        <v>-8.9000000000000057</v>
      </c>
      <c r="AL121" s="3">
        <f>temps[[#This Row],[Column16]]-temps[[#This Row],[Column22]]</f>
        <v>7.0999999999999943</v>
      </c>
      <c r="AM121" s="3">
        <f>temps[[#This Row],[Column17]]-temps[[#This Row],[Column22]]</f>
        <v>10.099999999999994</v>
      </c>
      <c r="AN121" s="3">
        <f>temps[[#This Row],[Column18]]-temps[[#This Row],[Column22]]</f>
        <v>1.0999999999999943</v>
      </c>
      <c r="AO121" s="3">
        <f>temps[[#This Row],[Column19]]-temps[[#This Row],[Column22]]</f>
        <v>9.9999999999994316E-2</v>
      </c>
      <c r="AP121" s="3">
        <f>temps[[#This Row],[Column20]]-temps[[#This Row],[Column22]]</f>
        <v>15.099999999999994</v>
      </c>
      <c r="AQ121" s="3">
        <f>temps[[#This Row],[Column21]]-temps[[#This Row],[Column22]]</f>
        <v>-12.900000000000006</v>
      </c>
      <c r="AR121">
        <f t="shared" si="1"/>
        <v>12.899999999999892</v>
      </c>
    </row>
    <row r="122" spans="1:44" x14ac:dyDescent="0.55000000000000004">
      <c r="A122" s="1" t="s">
        <v>141</v>
      </c>
      <c r="B122">
        <v>81</v>
      </c>
      <c r="C122">
        <v>55</v>
      </c>
      <c r="D122">
        <v>79</v>
      </c>
      <c r="E122">
        <v>73</v>
      </c>
      <c r="F122">
        <v>80</v>
      </c>
      <c r="G122">
        <v>55</v>
      </c>
      <c r="H122">
        <v>75</v>
      </c>
      <c r="I122">
        <v>57</v>
      </c>
      <c r="J122">
        <v>78</v>
      </c>
      <c r="K122">
        <v>62</v>
      </c>
      <c r="L122">
        <v>63</v>
      </c>
      <c r="M122">
        <v>70</v>
      </c>
      <c r="N122">
        <v>50</v>
      </c>
      <c r="O122">
        <v>71</v>
      </c>
      <c r="P122">
        <v>74</v>
      </c>
      <c r="Q122">
        <v>74</v>
      </c>
      <c r="R122">
        <v>56</v>
      </c>
      <c r="S122">
        <v>64</v>
      </c>
      <c r="T122">
        <v>77</v>
      </c>
      <c r="U122">
        <v>78</v>
      </c>
      <c r="V122" s="2">
        <f>(SUM(temps[[#This Row],[Column2]:[Column21]]))/20</f>
        <v>68.599999999999994</v>
      </c>
      <c r="X122" s="3">
        <f>temps[[#This Row],[Column2]]-temps[[#This Row],[Column22]]</f>
        <v>12.400000000000006</v>
      </c>
      <c r="Y122" s="3">
        <f>temps[[#This Row],[Column3]]-temps[[#This Row],[Column22]]</f>
        <v>-13.599999999999994</v>
      </c>
      <c r="Z122" s="3">
        <f>temps[[#This Row],[Column4]]-temps[[#This Row],[Column22]]</f>
        <v>10.400000000000006</v>
      </c>
      <c r="AA122" s="3">
        <f>temps[[#This Row],[Column5]]-temps[[#This Row],[Column22]]</f>
        <v>4.4000000000000057</v>
      </c>
      <c r="AB122" s="3">
        <f>temps[[#This Row],[Column6]]-temps[[#This Row],[Column22]]</f>
        <v>11.400000000000006</v>
      </c>
      <c r="AC122" s="3">
        <f>temps[[#This Row],[Column7]]-temps[[#This Row],[Column22]]</f>
        <v>-13.599999999999994</v>
      </c>
      <c r="AD122" s="3">
        <f>temps[[#This Row],[Column8]]-temps[[#This Row],[Column22]]</f>
        <v>6.4000000000000057</v>
      </c>
      <c r="AE122" s="3">
        <f>temps[[#This Row],[Column9]]-temps[[#This Row],[Column22]]</f>
        <v>-11.599999999999994</v>
      </c>
      <c r="AF122" s="3">
        <f>temps[[#This Row],[Column10]]-temps[[#This Row],[Column22]]</f>
        <v>9.4000000000000057</v>
      </c>
      <c r="AG122" s="3">
        <f>temps[[#This Row],[Column11]]-temps[[#This Row],[Column22]]</f>
        <v>-6.5999999999999943</v>
      </c>
      <c r="AH122" s="3">
        <f>temps[[#This Row],[Column12]]-temps[[#This Row],[Column22]]</f>
        <v>-5.5999999999999943</v>
      </c>
      <c r="AI122" s="3">
        <f>temps[[#This Row],[Column13]]-temps[[#This Row],[Column22]]</f>
        <v>1.4000000000000057</v>
      </c>
      <c r="AJ122" s="3">
        <f>temps[[#This Row],[Column14]]-temps[[#This Row],[Column22]]</f>
        <v>-18.599999999999994</v>
      </c>
      <c r="AK122" s="3">
        <f>temps[[#This Row],[Column15]]-temps[[#This Row],[Column22]]</f>
        <v>2.4000000000000057</v>
      </c>
      <c r="AL122" s="3">
        <f>temps[[#This Row],[Column16]]-temps[[#This Row],[Column22]]</f>
        <v>5.4000000000000057</v>
      </c>
      <c r="AM122" s="3">
        <f>temps[[#This Row],[Column17]]-temps[[#This Row],[Column22]]</f>
        <v>5.4000000000000057</v>
      </c>
      <c r="AN122" s="3">
        <f>temps[[#This Row],[Column18]]-temps[[#This Row],[Column22]]</f>
        <v>-12.599999999999994</v>
      </c>
      <c r="AO122" s="3">
        <f>temps[[#This Row],[Column19]]-temps[[#This Row],[Column22]]</f>
        <v>-4.5999999999999943</v>
      </c>
      <c r="AP122" s="3">
        <f>temps[[#This Row],[Column20]]-temps[[#This Row],[Column22]]</f>
        <v>8.4000000000000057</v>
      </c>
      <c r="AQ122" s="3">
        <f>temps[[#This Row],[Column21]]-temps[[#This Row],[Column22]]</f>
        <v>9.4000000000000057</v>
      </c>
      <c r="AR122">
        <f t="shared" si="1"/>
        <v>-9.399999999999892</v>
      </c>
    </row>
    <row r="123" spans="1:44" x14ac:dyDescent="0.55000000000000004">
      <c r="A123" s="1" t="s">
        <v>142</v>
      </c>
      <c r="B123">
        <v>82</v>
      </c>
      <c r="C123">
        <v>64</v>
      </c>
      <c r="D123">
        <v>78</v>
      </c>
      <c r="E123">
        <v>72</v>
      </c>
      <c r="F123">
        <v>75</v>
      </c>
      <c r="G123">
        <v>63</v>
      </c>
      <c r="H123">
        <v>75</v>
      </c>
      <c r="I123">
        <v>70</v>
      </c>
      <c r="J123">
        <v>75</v>
      </c>
      <c r="K123">
        <v>64</v>
      </c>
      <c r="L123">
        <v>72</v>
      </c>
      <c r="M123">
        <v>62</v>
      </c>
      <c r="N123">
        <v>59</v>
      </c>
      <c r="O123">
        <v>75</v>
      </c>
      <c r="P123">
        <v>68</v>
      </c>
      <c r="Q123">
        <v>59</v>
      </c>
      <c r="R123">
        <v>56</v>
      </c>
      <c r="S123">
        <v>75</v>
      </c>
      <c r="T123">
        <v>73</v>
      </c>
      <c r="U123">
        <v>70</v>
      </c>
      <c r="V123" s="2">
        <f>(SUM(temps[[#This Row],[Column2]:[Column21]]))/20</f>
        <v>69.349999999999994</v>
      </c>
      <c r="X123" s="3">
        <f>temps[[#This Row],[Column2]]-temps[[#This Row],[Column22]]</f>
        <v>12.650000000000006</v>
      </c>
      <c r="Y123" s="3">
        <f>temps[[#This Row],[Column3]]-temps[[#This Row],[Column22]]</f>
        <v>-5.3499999999999943</v>
      </c>
      <c r="Z123" s="3">
        <f>temps[[#This Row],[Column4]]-temps[[#This Row],[Column22]]</f>
        <v>8.6500000000000057</v>
      </c>
      <c r="AA123" s="3">
        <f>temps[[#This Row],[Column5]]-temps[[#This Row],[Column22]]</f>
        <v>2.6500000000000057</v>
      </c>
      <c r="AB123" s="3">
        <f>temps[[#This Row],[Column6]]-temps[[#This Row],[Column22]]</f>
        <v>5.6500000000000057</v>
      </c>
      <c r="AC123" s="3">
        <f>temps[[#This Row],[Column7]]-temps[[#This Row],[Column22]]</f>
        <v>-6.3499999999999943</v>
      </c>
      <c r="AD123" s="3">
        <f>temps[[#This Row],[Column8]]-temps[[#This Row],[Column22]]</f>
        <v>5.6500000000000057</v>
      </c>
      <c r="AE123" s="3">
        <f>temps[[#This Row],[Column9]]-temps[[#This Row],[Column22]]</f>
        <v>0.65000000000000568</v>
      </c>
      <c r="AF123" s="3">
        <f>temps[[#This Row],[Column10]]-temps[[#This Row],[Column22]]</f>
        <v>5.6500000000000057</v>
      </c>
      <c r="AG123" s="3">
        <f>temps[[#This Row],[Column11]]-temps[[#This Row],[Column22]]</f>
        <v>-5.3499999999999943</v>
      </c>
      <c r="AH123" s="3">
        <f>temps[[#This Row],[Column12]]-temps[[#This Row],[Column22]]</f>
        <v>2.6500000000000057</v>
      </c>
      <c r="AI123" s="3">
        <f>temps[[#This Row],[Column13]]-temps[[#This Row],[Column22]]</f>
        <v>-7.3499999999999943</v>
      </c>
      <c r="AJ123" s="3">
        <f>temps[[#This Row],[Column14]]-temps[[#This Row],[Column22]]</f>
        <v>-10.349999999999994</v>
      </c>
      <c r="AK123" s="3">
        <f>temps[[#This Row],[Column15]]-temps[[#This Row],[Column22]]</f>
        <v>5.6500000000000057</v>
      </c>
      <c r="AL123" s="3">
        <f>temps[[#This Row],[Column16]]-temps[[#This Row],[Column22]]</f>
        <v>-1.3499999999999943</v>
      </c>
      <c r="AM123" s="3">
        <f>temps[[#This Row],[Column17]]-temps[[#This Row],[Column22]]</f>
        <v>-10.349999999999994</v>
      </c>
      <c r="AN123" s="3">
        <f>temps[[#This Row],[Column18]]-temps[[#This Row],[Column22]]</f>
        <v>-13.349999999999994</v>
      </c>
      <c r="AO123" s="3">
        <f>temps[[#This Row],[Column19]]-temps[[#This Row],[Column22]]</f>
        <v>5.6500000000000057</v>
      </c>
      <c r="AP123" s="3">
        <f>temps[[#This Row],[Column20]]-temps[[#This Row],[Column22]]</f>
        <v>3.6500000000000057</v>
      </c>
      <c r="AQ123" s="3">
        <f>temps[[#This Row],[Column21]]-temps[[#This Row],[Column22]]</f>
        <v>0.65000000000000568</v>
      </c>
      <c r="AR123">
        <f t="shared" si="1"/>
        <v>-0.649999999999892</v>
      </c>
    </row>
    <row r="124" spans="1:44" x14ac:dyDescent="0.55000000000000004">
      <c r="A124" s="1" t="s">
        <v>143</v>
      </c>
      <c r="B124">
        <v>82</v>
      </c>
      <c r="C124">
        <v>66</v>
      </c>
      <c r="D124">
        <v>82</v>
      </c>
      <c r="E124">
        <v>75</v>
      </c>
      <c r="F124">
        <v>77</v>
      </c>
      <c r="G124">
        <v>72</v>
      </c>
      <c r="H124">
        <v>68</v>
      </c>
      <c r="I124">
        <v>77</v>
      </c>
      <c r="J124">
        <v>78</v>
      </c>
      <c r="K124">
        <v>69</v>
      </c>
      <c r="L124">
        <v>73</v>
      </c>
      <c r="M124">
        <v>67</v>
      </c>
      <c r="N124">
        <v>65</v>
      </c>
      <c r="O124">
        <v>66</v>
      </c>
      <c r="P124">
        <v>71</v>
      </c>
      <c r="Q124">
        <v>61</v>
      </c>
      <c r="R124">
        <v>56</v>
      </c>
      <c r="S124">
        <v>78</v>
      </c>
      <c r="T124">
        <v>68</v>
      </c>
      <c r="U124">
        <v>70</v>
      </c>
      <c r="V124" s="2">
        <f>(SUM(temps[[#This Row],[Column2]:[Column21]]))/20</f>
        <v>71.05</v>
      </c>
      <c r="X124" s="3">
        <f>temps[[#This Row],[Column2]]-temps[[#This Row],[Column22]]</f>
        <v>10.950000000000003</v>
      </c>
      <c r="Y124" s="3">
        <f>temps[[#This Row],[Column3]]-temps[[#This Row],[Column22]]</f>
        <v>-5.0499999999999972</v>
      </c>
      <c r="Z124" s="3">
        <f>temps[[#This Row],[Column4]]-temps[[#This Row],[Column22]]</f>
        <v>10.950000000000003</v>
      </c>
      <c r="AA124" s="3">
        <f>temps[[#This Row],[Column5]]-temps[[#This Row],[Column22]]</f>
        <v>3.9500000000000028</v>
      </c>
      <c r="AB124" s="3">
        <f>temps[[#This Row],[Column6]]-temps[[#This Row],[Column22]]</f>
        <v>5.9500000000000028</v>
      </c>
      <c r="AC124" s="3">
        <f>temps[[#This Row],[Column7]]-temps[[#This Row],[Column22]]</f>
        <v>0.95000000000000284</v>
      </c>
      <c r="AD124" s="3">
        <f>temps[[#This Row],[Column8]]-temps[[#This Row],[Column22]]</f>
        <v>-3.0499999999999972</v>
      </c>
      <c r="AE124" s="3">
        <f>temps[[#This Row],[Column9]]-temps[[#This Row],[Column22]]</f>
        <v>5.9500000000000028</v>
      </c>
      <c r="AF124" s="3">
        <f>temps[[#This Row],[Column10]]-temps[[#This Row],[Column22]]</f>
        <v>6.9500000000000028</v>
      </c>
      <c r="AG124" s="3">
        <f>temps[[#This Row],[Column11]]-temps[[#This Row],[Column22]]</f>
        <v>-2.0499999999999972</v>
      </c>
      <c r="AH124" s="3">
        <f>temps[[#This Row],[Column12]]-temps[[#This Row],[Column22]]</f>
        <v>1.9500000000000028</v>
      </c>
      <c r="AI124" s="3">
        <f>temps[[#This Row],[Column13]]-temps[[#This Row],[Column22]]</f>
        <v>-4.0499999999999972</v>
      </c>
      <c r="AJ124" s="3">
        <f>temps[[#This Row],[Column14]]-temps[[#This Row],[Column22]]</f>
        <v>-6.0499999999999972</v>
      </c>
      <c r="AK124" s="3">
        <f>temps[[#This Row],[Column15]]-temps[[#This Row],[Column22]]</f>
        <v>-5.0499999999999972</v>
      </c>
      <c r="AL124" s="3">
        <f>temps[[#This Row],[Column16]]-temps[[#This Row],[Column22]]</f>
        <v>-4.9999999999997158E-2</v>
      </c>
      <c r="AM124" s="3">
        <f>temps[[#This Row],[Column17]]-temps[[#This Row],[Column22]]</f>
        <v>-10.049999999999997</v>
      </c>
      <c r="AN124" s="3">
        <f>temps[[#This Row],[Column18]]-temps[[#This Row],[Column22]]</f>
        <v>-15.049999999999997</v>
      </c>
      <c r="AO124" s="3">
        <f>temps[[#This Row],[Column19]]-temps[[#This Row],[Column22]]</f>
        <v>6.9500000000000028</v>
      </c>
      <c r="AP124" s="3">
        <f>temps[[#This Row],[Column20]]-temps[[#This Row],[Column22]]</f>
        <v>-3.0499999999999972</v>
      </c>
      <c r="AQ124" s="3">
        <f>temps[[#This Row],[Column21]]-temps[[#This Row],[Column22]]</f>
        <v>-1.0499999999999972</v>
      </c>
      <c r="AR124">
        <f t="shared" si="1"/>
        <v>1.050000000000054</v>
      </c>
    </row>
    <row r="125" spans="1:44" x14ac:dyDescent="0.55000000000000004">
      <c r="A125" s="1" t="s">
        <v>144</v>
      </c>
      <c r="B125">
        <v>81</v>
      </c>
      <c r="C125">
        <v>60</v>
      </c>
      <c r="D125">
        <v>79</v>
      </c>
      <c r="E125">
        <v>75</v>
      </c>
      <c r="F125">
        <v>78</v>
      </c>
      <c r="G125">
        <v>71</v>
      </c>
      <c r="H125">
        <v>60</v>
      </c>
      <c r="I125">
        <v>75</v>
      </c>
      <c r="J125">
        <v>82</v>
      </c>
      <c r="K125">
        <v>70</v>
      </c>
      <c r="L125">
        <v>68</v>
      </c>
      <c r="M125">
        <v>71</v>
      </c>
      <c r="N125">
        <v>67</v>
      </c>
      <c r="O125">
        <v>69</v>
      </c>
      <c r="P125">
        <v>75</v>
      </c>
      <c r="Q125">
        <v>65</v>
      </c>
      <c r="R125">
        <v>65</v>
      </c>
      <c r="S125">
        <v>74</v>
      </c>
      <c r="T125">
        <v>63</v>
      </c>
      <c r="U125">
        <v>62</v>
      </c>
      <c r="V125" s="2">
        <f>(SUM(temps[[#This Row],[Column2]:[Column21]]))/20</f>
        <v>70.5</v>
      </c>
      <c r="X125" s="3">
        <f>temps[[#This Row],[Column2]]-temps[[#This Row],[Column22]]</f>
        <v>10.5</v>
      </c>
      <c r="Y125" s="3">
        <f>temps[[#This Row],[Column3]]-temps[[#This Row],[Column22]]</f>
        <v>-10.5</v>
      </c>
      <c r="Z125" s="3">
        <f>temps[[#This Row],[Column4]]-temps[[#This Row],[Column22]]</f>
        <v>8.5</v>
      </c>
      <c r="AA125" s="3">
        <f>temps[[#This Row],[Column5]]-temps[[#This Row],[Column22]]</f>
        <v>4.5</v>
      </c>
      <c r="AB125" s="3">
        <f>temps[[#This Row],[Column6]]-temps[[#This Row],[Column22]]</f>
        <v>7.5</v>
      </c>
      <c r="AC125" s="3">
        <f>temps[[#This Row],[Column7]]-temps[[#This Row],[Column22]]</f>
        <v>0.5</v>
      </c>
      <c r="AD125" s="3">
        <f>temps[[#This Row],[Column8]]-temps[[#This Row],[Column22]]</f>
        <v>-10.5</v>
      </c>
      <c r="AE125" s="3">
        <f>temps[[#This Row],[Column9]]-temps[[#This Row],[Column22]]</f>
        <v>4.5</v>
      </c>
      <c r="AF125" s="3">
        <f>temps[[#This Row],[Column10]]-temps[[#This Row],[Column22]]</f>
        <v>11.5</v>
      </c>
      <c r="AG125" s="3">
        <f>temps[[#This Row],[Column11]]-temps[[#This Row],[Column22]]</f>
        <v>-0.5</v>
      </c>
      <c r="AH125" s="3">
        <f>temps[[#This Row],[Column12]]-temps[[#This Row],[Column22]]</f>
        <v>-2.5</v>
      </c>
      <c r="AI125" s="3">
        <f>temps[[#This Row],[Column13]]-temps[[#This Row],[Column22]]</f>
        <v>0.5</v>
      </c>
      <c r="AJ125" s="3">
        <f>temps[[#This Row],[Column14]]-temps[[#This Row],[Column22]]</f>
        <v>-3.5</v>
      </c>
      <c r="AK125" s="3">
        <f>temps[[#This Row],[Column15]]-temps[[#This Row],[Column22]]</f>
        <v>-1.5</v>
      </c>
      <c r="AL125" s="3">
        <f>temps[[#This Row],[Column16]]-temps[[#This Row],[Column22]]</f>
        <v>4.5</v>
      </c>
      <c r="AM125" s="3">
        <f>temps[[#This Row],[Column17]]-temps[[#This Row],[Column22]]</f>
        <v>-5.5</v>
      </c>
      <c r="AN125" s="3">
        <f>temps[[#This Row],[Column18]]-temps[[#This Row],[Column22]]</f>
        <v>-5.5</v>
      </c>
      <c r="AO125" s="3">
        <f>temps[[#This Row],[Column19]]-temps[[#This Row],[Column22]]</f>
        <v>3.5</v>
      </c>
      <c r="AP125" s="3">
        <f>temps[[#This Row],[Column20]]-temps[[#This Row],[Column22]]</f>
        <v>-7.5</v>
      </c>
      <c r="AQ125" s="3">
        <f>temps[[#This Row],[Column21]]-temps[[#This Row],[Column22]]</f>
        <v>-8.5</v>
      </c>
      <c r="AR125">
        <f t="shared" si="1"/>
        <v>8.5</v>
      </c>
    </row>
    <row r="127" spans="1:44" x14ac:dyDescent="0.55000000000000004">
      <c r="X127" s="3">
        <v>1996</v>
      </c>
      <c r="Y127" s="3">
        <v>1997</v>
      </c>
      <c r="Z127" s="3">
        <v>1998</v>
      </c>
      <c r="AA127" s="3">
        <v>1999</v>
      </c>
      <c r="AB127" s="3">
        <v>2000</v>
      </c>
      <c r="AC127" s="3">
        <v>2001</v>
      </c>
      <c r="AD127" s="3">
        <v>2002</v>
      </c>
      <c r="AE127" s="3">
        <v>2003</v>
      </c>
      <c r="AF127" s="3">
        <v>2004</v>
      </c>
      <c r="AG127" s="3">
        <v>2005</v>
      </c>
      <c r="AH127" s="3">
        <v>2006</v>
      </c>
      <c r="AI127" s="3">
        <v>2007</v>
      </c>
      <c r="AJ127" s="3">
        <v>2008</v>
      </c>
      <c r="AK127" s="3">
        <v>2009</v>
      </c>
      <c r="AL127" s="3">
        <v>2010</v>
      </c>
      <c r="AM127" s="3">
        <v>2011</v>
      </c>
      <c r="AN127" s="3">
        <v>2012</v>
      </c>
      <c r="AO127" s="3">
        <v>2013</v>
      </c>
      <c r="AP127" s="3">
        <v>2014</v>
      </c>
      <c r="AQ127" s="3">
        <v>2015</v>
      </c>
    </row>
    <row r="128" spans="1:44" ht="57.6" x14ac:dyDescent="0.55000000000000004">
      <c r="X128" s="4" t="s">
        <v>149</v>
      </c>
      <c r="Y128" s="4" t="s">
        <v>149</v>
      </c>
      <c r="Z128" s="4" t="s">
        <v>149</v>
      </c>
      <c r="AA128" s="4" t="s">
        <v>149</v>
      </c>
      <c r="AB128" s="4" t="s">
        <v>149</v>
      </c>
      <c r="AC128" s="4" t="s">
        <v>149</v>
      </c>
      <c r="AD128" s="4" t="s">
        <v>149</v>
      </c>
      <c r="AE128" s="4" t="s">
        <v>149</v>
      </c>
      <c r="AF128" s="4" t="s">
        <v>149</v>
      </c>
      <c r="AG128" s="4" t="s">
        <v>149</v>
      </c>
      <c r="AH128" s="4" t="s">
        <v>149</v>
      </c>
      <c r="AI128" s="4" t="s">
        <v>149</v>
      </c>
      <c r="AJ128" s="4" t="s">
        <v>149</v>
      </c>
      <c r="AK128" s="4" t="s">
        <v>149</v>
      </c>
      <c r="AL128" s="4" t="s">
        <v>149</v>
      </c>
      <c r="AM128" s="4" t="s">
        <v>149</v>
      </c>
      <c r="AN128" s="4" t="s">
        <v>149</v>
      </c>
      <c r="AO128" s="4" t="s">
        <v>149</v>
      </c>
      <c r="AP128" s="4" t="s">
        <v>149</v>
      </c>
      <c r="AQ128" s="4" t="s">
        <v>149</v>
      </c>
    </row>
    <row r="129" spans="24:43" x14ac:dyDescent="0.55000000000000004">
      <c r="X129" s="3">
        <f>SUM(X3:X125)</f>
        <v>46.300000000000026</v>
      </c>
      <c r="Y129" s="3">
        <f>SUM(Y3:Y125)</f>
        <v>-204.70000000000005</v>
      </c>
      <c r="Z129" s="3">
        <f>SUM(Z3:Z125)</f>
        <v>113.30000000000003</v>
      </c>
      <c r="AA129" s="3">
        <f>SUM(AA3:AA125)</f>
        <v>2.3000000000000256</v>
      </c>
      <c r="AB129" s="3">
        <f>SUM(AB3:AB125)</f>
        <v>85.299999999999983</v>
      </c>
      <c r="AC129" s="3">
        <f>SUM(AC3:AC125)</f>
        <v>-219.7</v>
      </c>
      <c r="AD129" s="3">
        <f>SUM(AD3:AD125)</f>
        <v>30.300000000000026</v>
      </c>
      <c r="AE129" s="3">
        <f>SUM(AE3:AE125)</f>
        <v>-228.70000000000005</v>
      </c>
      <c r="AF129" s="3">
        <f>SUM(AF3:AF125)</f>
        <v>-193.70000000000005</v>
      </c>
      <c r="AG129" s="3">
        <f>SUM(AG3:AG125)</f>
        <v>2.3000000000000256</v>
      </c>
      <c r="AH129" s="3">
        <f>SUM(AH3:AH125)</f>
        <v>-35.699999999999974</v>
      </c>
      <c r="AI129" s="3">
        <f>SUM(AI3:AI125)</f>
        <v>253.2999999999999</v>
      </c>
      <c r="AJ129" s="3">
        <f>SUM(AJ3:AJ125)</f>
        <v>-101.69999999999997</v>
      </c>
      <c r="AK129" s="3">
        <f>SUM(AK3:AK125)</f>
        <v>-288.7000000000001</v>
      </c>
      <c r="AL129" s="3">
        <f>SUM(AL3:AL125)</f>
        <v>476.29999999999967</v>
      </c>
      <c r="AM129" s="3">
        <f>SUM(AM3:AM125)</f>
        <v>238.29999999999995</v>
      </c>
      <c r="AN129" s="3">
        <f>SUM(AN3:AN125)</f>
        <v>161.29999999999995</v>
      </c>
      <c r="AO129" s="3">
        <f>SUM(AO3:AO125)</f>
        <v>-205.70000000000005</v>
      </c>
      <c r="AP129" s="3">
        <f>SUM(AP3:AP125)</f>
        <v>74.300000000000026</v>
      </c>
      <c r="AQ129" s="3">
        <f>SUM(AQ3:AQ125)</f>
        <v>-4.6999999999999744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B o Q p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G h C l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o Q p U Y j M w y 9 Q A Q A A b g M A A B M A H A B G b 3 J t d W x h c y 9 T Z W N 0 a W 9 u M S 5 t I K I Y A C i g F A A A A A A A A A A A A A A A A A A A A A A A A A A A A H W S X U v D M B S G r y 3 0 P 4 R 4 s 0 I s S / f h x + h V N 3 E 3 i n Y i Y r y o 3 X E r t s l I 0 r k y 9 t 9 N L U M R T 2 6 S v E 9 O c t 6 X G M h t o S R J u 5 l P f M / 3 z D r T s C Q W q o 0 h M S n B + h 5 x I 1 W 1 z s E p i d m G U 5 X X F U j b u y 5 K C B M l r d u Y H k 2 u x K M B b U R q l Y S b r F m C F H c S p r r Y A j k j S b P R Y A x J N M A H e Q A J n 9 l b C U Y c L 3 S V + V q p U s z T 5 x k Z j / p c P L V H B + K 7 o d D u L A 3 Y y x T K o i o s 6 J i e U E Y S V d a V N H H E G Z n J X C 0 L u Y p 5 N I o Y u a + V h d Q 2 J c Q / y / D W d f c a s M 7 Z K U 3 W m V w 5 0 4 t m A 9 R Z X L R N h Q u d S f O u d N V d 3 0 L T 6 2 J g + z 3 t V O 6 e t 4 6 4 w H b 2 w M h R j 5 w + l 3 Y 8 D N u 6 X 2 C A g S E G R h g Y Y + A c A x c Y u M Q A 7 6 O E o w Q 1 z 1 H 3 H L X P U f 8 c D Y C j C X A 0 A o 5 m E K E Z R H 8 y O A S + V 8 h / v 9 X k C 1 B L A Q I t A B Q A A g A I A A a E K V H p / F o q p g A A A P g A A A A S A A A A A A A A A A A A A A A A A A A A A A B D b 2 5 m a W c v U G F j a 2 F n Z S 5 4 b W x Q S w E C L Q A U A A I A C A A G h C l R D 8 r p q 6 Q A A A D p A A A A E w A A A A A A A A A A A A A A A A D y A A A A W 0 N v b n R l b n R f V H l w Z X N d L n h t b F B L A Q I t A B Q A A g A I A A a E K V G I z M M v U A E A A G 4 D A A A T A A A A A A A A A A A A A A A A A O M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R A A A A A A A A f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b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O V Q y M D o z M j o x M y 4 2 M z M z M T I 2 W i I g L z 4 8 R W 5 0 c n k g V H l w Z T 0 i R m l s b E N v b H V t b l R 5 c G V z I i B W Y W x 1 Z T 0 i c 0 J n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H M v Q 2 h h b m d l Z C B U e X B l L n t D b 2 x 1 b W 4 x L D B 9 J n F 1 b 3 Q 7 L C Z x d W 9 0 O 1 N l Y 3 R p b 2 4 x L 3 R l b X B z L 0 N o Y W 5 n Z W Q g V H l w Z S 5 7 Q 2 9 s d W 1 u M i w x f S Z x d W 9 0 O y w m c X V v d D t T Z W N 0 a W 9 u M S 9 0 Z W 1 w c y 9 D a G F u Z 2 V k I F R 5 c G U u e 0 N v b H V t b j M s M n 0 m c X V v d D s s J n F 1 b 3 Q 7 U 2 V j d G l v b j E v d G V t c H M v Q 2 h h b m d l Z C B U e X B l L n t D b 2 x 1 b W 4 0 L D N 9 J n F 1 b 3 Q 7 L C Z x d W 9 0 O 1 N l Y 3 R p b 2 4 x L 3 R l b X B z L 0 N o Y W 5 n Z W Q g V H l w Z S 5 7 Q 2 9 s d W 1 u N S w 0 f S Z x d W 9 0 O y w m c X V v d D t T Z W N 0 a W 9 u M S 9 0 Z W 1 w c y 9 D a G F u Z 2 V k I F R 5 c G U u e 0 N v b H V t b j Y s N X 0 m c X V v d D s s J n F 1 b 3 Q 7 U 2 V j d G l v b j E v d G V t c H M v Q 2 h h b m d l Z C B U e X B l L n t D b 2 x 1 b W 4 3 L D Z 9 J n F 1 b 3 Q 7 L C Z x d W 9 0 O 1 N l Y 3 R p b 2 4 x L 3 R l b X B z L 0 N o Y W 5 n Z W Q g V H l w Z S 5 7 Q 2 9 s d W 1 u O C w 3 f S Z x d W 9 0 O y w m c X V v d D t T Z W N 0 a W 9 u M S 9 0 Z W 1 w c y 9 D a G F u Z 2 V k I F R 5 c G U u e 0 N v b H V t b j k s O H 0 m c X V v d D s s J n F 1 b 3 Q 7 U 2 V j d G l v b j E v d G V t c H M v Q 2 h h b m d l Z C B U e X B l L n t D b 2 x 1 b W 4 x M C w 5 f S Z x d W 9 0 O y w m c X V v d D t T Z W N 0 a W 9 u M S 9 0 Z W 1 w c y 9 D a G F u Z 2 V k I F R 5 c G U u e 0 N v b H V t b j E x L D E w f S Z x d W 9 0 O y w m c X V v d D t T Z W N 0 a W 9 u M S 9 0 Z W 1 w c y 9 D a G F u Z 2 V k I F R 5 c G U u e 0 N v b H V t b j E y L D E x f S Z x d W 9 0 O y w m c X V v d D t T Z W N 0 a W 9 u M S 9 0 Z W 1 w c y 9 D a G F u Z 2 V k I F R 5 c G U u e 0 N v b H V t b j E z L D E y f S Z x d W 9 0 O y w m c X V v d D t T Z W N 0 a W 9 u M S 9 0 Z W 1 w c y 9 D a G F u Z 2 V k I F R 5 c G U u e 0 N v b H V t b j E 0 L D E z f S Z x d W 9 0 O y w m c X V v d D t T Z W N 0 a W 9 u M S 9 0 Z W 1 w c y 9 D a G F u Z 2 V k I F R 5 c G U u e 0 N v b H V t b j E 1 L D E 0 f S Z x d W 9 0 O y w m c X V v d D t T Z W N 0 a W 9 u M S 9 0 Z W 1 w c y 9 D a G F u Z 2 V k I F R 5 c G U u e 0 N v b H V t b j E 2 L D E 1 f S Z x d W 9 0 O y w m c X V v d D t T Z W N 0 a W 9 u M S 9 0 Z W 1 w c y 9 D a G F u Z 2 V k I F R 5 c G U u e 0 N v b H V t b j E 3 L D E 2 f S Z x d W 9 0 O y w m c X V v d D t T Z W N 0 a W 9 u M S 9 0 Z W 1 w c y 9 D a G F u Z 2 V k I F R 5 c G U u e 0 N v b H V t b j E 4 L D E 3 f S Z x d W 9 0 O y w m c X V v d D t T Z W N 0 a W 9 u M S 9 0 Z W 1 w c y 9 D a G F u Z 2 V k I F R 5 c G U u e 0 N v b H V t b j E 5 L D E 4 f S Z x d W 9 0 O y w m c X V v d D t T Z W N 0 a W 9 u M S 9 0 Z W 1 w c y 9 D a G F u Z 2 V k I F R 5 c G U u e 0 N v b H V t b j I w L D E 5 f S Z x d W 9 0 O y w m c X V v d D t T Z W N 0 a W 9 u M S 9 0 Z W 1 w c y 9 D a G F u Z 2 V k I F R 5 c G U u e 0 N v b H V t b j I x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d G V t c H M v Q 2 h h b m d l Z C B U e X B l L n t D b 2 x 1 b W 4 x L D B 9 J n F 1 b 3 Q 7 L C Z x d W 9 0 O 1 N l Y 3 R p b 2 4 x L 3 R l b X B z L 0 N o Y W 5 n Z W Q g V H l w Z S 5 7 Q 2 9 s d W 1 u M i w x f S Z x d W 9 0 O y w m c X V v d D t T Z W N 0 a W 9 u M S 9 0 Z W 1 w c y 9 D a G F u Z 2 V k I F R 5 c G U u e 0 N v b H V t b j M s M n 0 m c X V v d D s s J n F 1 b 3 Q 7 U 2 V j d G l v b j E v d G V t c H M v Q 2 h h b m d l Z C B U e X B l L n t D b 2 x 1 b W 4 0 L D N 9 J n F 1 b 3 Q 7 L C Z x d W 9 0 O 1 N l Y 3 R p b 2 4 x L 3 R l b X B z L 0 N o Y W 5 n Z W Q g V H l w Z S 5 7 Q 2 9 s d W 1 u N S w 0 f S Z x d W 9 0 O y w m c X V v d D t T Z W N 0 a W 9 u M S 9 0 Z W 1 w c y 9 D a G F u Z 2 V k I F R 5 c G U u e 0 N v b H V t b j Y s N X 0 m c X V v d D s s J n F 1 b 3 Q 7 U 2 V j d G l v b j E v d G V t c H M v Q 2 h h b m d l Z C B U e X B l L n t D b 2 x 1 b W 4 3 L D Z 9 J n F 1 b 3 Q 7 L C Z x d W 9 0 O 1 N l Y 3 R p b 2 4 x L 3 R l b X B z L 0 N o Y W 5 n Z W Q g V H l w Z S 5 7 Q 2 9 s d W 1 u O C w 3 f S Z x d W 9 0 O y w m c X V v d D t T Z W N 0 a W 9 u M S 9 0 Z W 1 w c y 9 D a G F u Z 2 V k I F R 5 c G U u e 0 N v b H V t b j k s O H 0 m c X V v d D s s J n F 1 b 3 Q 7 U 2 V j d G l v b j E v d G V t c H M v Q 2 h h b m d l Z C B U e X B l L n t D b 2 x 1 b W 4 x M C w 5 f S Z x d W 9 0 O y w m c X V v d D t T Z W N 0 a W 9 u M S 9 0 Z W 1 w c y 9 D a G F u Z 2 V k I F R 5 c G U u e 0 N v b H V t b j E x L D E w f S Z x d W 9 0 O y w m c X V v d D t T Z W N 0 a W 9 u M S 9 0 Z W 1 w c y 9 D a G F u Z 2 V k I F R 5 c G U u e 0 N v b H V t b j E y L D E x f S Z x d W 9 0 O y w m c X V v d D t T Z W N 0 a W 9 u M S 9 0 Z W 1 w c y 9 D a G F u Z 2 V k I F R 5 c G U u e 0 N v b H V t b j E z L D E y f S Z x d W 9 0 O y w m c X V v d D t T Z W N 0 a W 9 u M S 9 0 Z W 1 w c y 9 D a G F u Z 2 V k I F R 5 c G U u e 0 N v b H V t b j E 0 L D E z f S Z x d W 9 0 O y w m c X V v d D t T Z W N 0 a W 9 u M S 9 0 Z W 1 w c y 9 D a G F u Z 2 V k I F R 5 c G U u e 0 N v b H V t b j E 1 L D E 0 f S Z x d W 9 0 O y w m c X V v d D t T Z W N 0 a W 9 u M S 9 0 Z W 1 w c y 9 D a G F u Z 2 V k I F R 5 c G U u e 0 N v b H V t b j E 2 L D E 1 f S Z x d W 9 0 O y w m c X V v d D t T Z W N 0 a W 9 u M S 9 0 Z W 1 w c y 9 D a G F u Z 2 V k I F R 5 c G U u e 0 N v b H V t b j E 3 L D E 2 f S Z x d W 9 0 O y w m c X V v d D t T Z W N 0 a W 9 u M S 9 0 Z W 1 w c y 9 D a G F u Z 2 V k I F R 5 c G U u e 0 N v b H V t b j E 4 L D E 3 f S Z x d W 9 0 O y w m c X V v d D t T Z W N 0 a W 9 u M S 9 0 Z W 1 w c y 9 D a G F u Z 2 V k I F R 5 c G U u e 0 N v b H V t b j E 5 L D E 4 f S Z x d W 9 0 O y w m c X V v d D t T Z W N 0 a W 9 u M S 9 0 Z W 1 w c y 9 D a G F u Z 2 V k I F R 5 c G U u e 0 N v b H V t b j I w L D E 5 f S Z x d W 9 0 O y w m c X V v d D t T Z W N 0 a W 9 u M S 9 0 Z W 1 w c y 9 D a G F u Z 2 V k I F R 5 c G U u e 0 N v b H V t b j I x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g t 2 N B 0 U B k e l w B 6 M z r Z T K w A A A A A C A A A A A A A Q Z g A A A A E A A C A A A A A d Z X 0 V p F 2 L O 0 H 4 Y P H L 8 x 5 2 N f 2 4 M L K O b D 6 r D K H P 5 B q N y A A A A A A O g A A A A A I A A C A A A A A s C j O h 2 I H T x N C a m 6 r Z r 0 p n t q a X 1 1 / Y I E f I G 5 s Q Z H y h h F A A A A D l w O q u M G e L I 4 8 q f 2 U u a W 7 p r c I O h 1 a x l n i 7 V h a T p Q 5 k P 2 v I V y m s 6 W i W C n L x / L I x I Z G c U s Z X T Q 2 l / F T l u R m m A p h 1 C W A C G p 0 o E 7 U Z h x Y 1 d S B r q 0 A A A A A C G 8 g P h E a 2 R 1 L n n H I D Q 6 i J i y n 1 8 x 9 f A a U 6 z 6 b 5 X 5 U V + C I X G G 6 h Y U 1 z f S o i T d W r 5 i 2 z 4 D u f 1 z G e x r V D a X B G I i E F < / D a t a M a s h u p > 
</file>

<file path=customXml/itemProps1.xml><?xml version="1.0" encoding="utf-8"?>
<ds:datastoreItem xmlns:ds="http://schemas.openxmlformats.org/officeDocument/2006/customXml" ds:itemID="{FCE2FE40-6579-4153-B5D5-0E952234A9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Temps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 Hayden</dc:creator>
  <cp:lastModifiedBy>Stone Hayden</cp:lastModifiedBy>
  <cp:lastPrinted>2020-09-09T21:29:26Z</cp:lastPrinted>
  <dcterms:created xsi:type="dcterms:W3CDTF">2020-09-09T20:31:41Z</dcterms:created>
  <dcterms:modified xsi:type="dcterms:W3CDTF">2020-09-09T21:29:39Z</dcterms:modified>
</cp:coreProperties>
</file>