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현재_통합_문서" hidePivotFieldList="1"/>
  <mc:AlternateContent xmlns:mc="http://schemas.openxmlformats.org/markup-compatibility/2006">
    <mc:Choice Requires="x15">
      <x15ac:absPath xmlns:x15ac="http://schemas.microsoft.com/office/spreadsheetml/2010/11/ac" url="D:\workspace\autoForSe\"/>
    </mc:Choice>
  </mc:AlternateContent>
  <xr:revisionPtr revIDLastSave="0" documentId="13_ncr:1_{21E89B62-5A28-42C1-B6C8-F399FF372783}" xr6:coauthVersionLast="47" xr6:coauthVersionMax="47" xr10:uidLastSave="{00000000-0000-0000-0000-000000000000}"/>
  <bookViews>
    <workbookView xWindow="-120" yWindow="-120" windowWidth="38640" windowHeight="15720" tabRatio="671" activeTab="1" xr2:uid="{00000000-000D-0000-FFFF-FFFF00000000}"/>
  </bookViews>
  <sheets>
    <sheet name="Var" sheetId="19" r:id="rId1"/>
    <sheet name="SwitchIPInfo" sheetId="17" r:id="rId2"/>
    <sheet name="Portmap" sheetId="18" r:id="rId3"/>
    <sheet name="init" sheetId="34" r:id="rId4"/>
    <sheet name="base" sheetId="35" r:id="rId5"/>
    <sheet name="loop0" sheetId="36" r:id="rId6"/>
    <sheet name="p2pip" sheetId="37" r:id="rId7"/>
    <sheet name="bgpv4" sheetId="38" r:id="rId8"/>
    <sheet name="p2pipv6" sheetId="39" r:id="rId9"/>
    <sheet name="bgpv6" sheetId="40" r:id="rId10"/>
    <sheet name="etcport" sheetId="41" r:id="rId11"/>
    <sheet name="vxlan" sheetId="42" r:id="rId12"/>
    <sheet name="Note" sheetId="21" r:id="rId13"/>
  </sheets>
  <definedNames>
    <definedName name="Var_Arp_aging">Var!$B$19</definedName>
    <definedName name="Var_LeafP2P_Host_IP">Var!$E$18</definedName>
    <definedName name="Var_Logging_buffered">Var!$B$5</definedName>
    <definedName name="Var_Mac_aging">Var!$B$18</definedName>
    <definedName name="Var_Mgmt_gw">Var!$B$9</definedName>
    <definedName name="Var_MGMT_vrf">Var!$B$8</definedName>
    <definedName name="Var_Min_file">Var!$B$22</definedName>
    <definedName name="Var_P2P_Subnet_mask">Var!$E$16</definedName>
    <definedName name="Var_Password">Var!$B$14</definedName>
    <definedName name="Var_Privilege">Var!$B$15</definedName>
    <definedName name="Var_PTP_IPv4">Var!$E$14</definedName>
    <definedName name="Var_Spine_Num">Var!$E$8</definedName>
    <definedName name="Var_SpineP2P_Host_IP">Var!$E$17</definedName>
    <definedName name="Var_STP_mode">Var!$B$7</definedName>
    <definedName name="Var_Terminal_length">Var!$B$3</definedName>
    <definedName name="Var_Terminal_width">Var!$B$4</definedName>
    <definedName name="Var_Timezone">Var!$B$11</definedName>
    <definedName name="Var_Username">Var!$B$13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9" l="1"/>
  <c r="E17" i="19"/>
  <c r="I21" i="19"/>
  <c r="H21" i="19"/>
  <c r="G21" i="19"/>
  <c r="I20" i="19"/>
  <c r="H20" i="19"/>
  <c r="G20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민경욱</author>
  </authors>
  <commentList>
    <comment ref="E16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민경욱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서브넷</t>
        </r>
        <r>
          <rPr>
            <sz val="9"/>
            <color indexed="81"/>
            <rFont val="Tahoma"/>
            <family val="2"/>
          </rPr>
          <t xml:space="preserve"> : 30, 31</t>
        </r>
      </text>
    </comment>
  </commentList>
</comments>
</file>

<file path=xl/sharedStrings.xml><?xml version="1.0" encoding="utf-8"?>
<sst xmlns="http://schemas.openxmlformats.org/spreadsheetml/2006/main" count="448" uniqueCount="312">
  <si>
    <t>!</t>
  </si>
  <si>
    <t>service routing protocols model multi-agent</t>
  </si>
  <si>
    <t>logging console informational</t>
  </si>
  <si>
    <t>logging monitor informational</t>
  </si>
  <si>
    <t>logging synchronous level all</t>
  </si>
  <si>
    <t>interface Port-Channel1000</t>
  </si>
  <si>
    <t>interface Loopback0</t>
  </si>
  <si>
    <t>interface Loopback1</t>
  </si>
  <si>
    <t>ip routing</t>
  </si>
  <si>
    <t>ip prefix-list Loopback</t>
  </si>
  <si>
    <t>route-map Loopback permit 10</t>
  </si>
  <si>
    <t>peer-filter Leaf-ASs</t>
  </si>
  <si>
    <t>interface Vxlan1</t>
  </si>
  <si>
    <t>banner login</t>
  </si>
  <si>
    <t>EOF</t>
  </si>
  <si>
    <t>Loopback1</t>
    <phoneticPr fontId="1" type="noConversion"/>
  </si>
  <si>
    <t>1.1.1.202</t>
    <phoneticPr fontId="1" type="noConversion"/>
  </si>
  <si>
    <t>1.1.1.1</t>
    <phoneticPr fontId="1" type="noConversion"/>
  </si>
  <si>
    <t>1.1.1.2</t>
    <phoneticPr fontId="1" type="noConversion"/>
  </si>
  <si>
    <t>1.1.1.3</t>
    <phoneticPr fontId="1" type="noConversion"/>
  </si>
  <si>
    <t>1.1.1.4</t>
    <phoneticPr fontId="1" type="noConversion"/>
  </si>
  <si>
    <t>2.2.2.1</t>
    <phoneticPr fontId="1" type="noConversion"/>
  </si>
  <si>
    <t>2.2.2.2</t>
  </si>
  <si>
    <t>2.2.2.3</t>
  </si>
  <si>
    <t>2.2.2.4</t>
  </si>
  <si>
    <t>FROM</t>
    <phoneticPr fontId="1" type="noConversion"/>
  </si>
  <si>
    <t>TO</t>
    <phoneticPr fontId="1" type="noConversion"/>
  </si>
  <si>
    <t>Mlag-domain</t>
    <phoneticPr fontId="1" type="noConversion"/>
  </si>
  <si>
    <t xml:space="preserve">clock timezone </t>
    <phoneticPr fontId="1" type="noConversion"/>
  </si>
  <si>
    <t>Asia/Seoul</t>
    <phoneticPr fontId="1" type="noConversion"/>
  </si>
  <si>
    <t>admin</t>
    <phoneticPr fontId="1" type="noConversion"/>
  </si>
  <si>
    <t>Privilege</t>
    <phoneticPr fontId="1" type="noConversion"/>
  </si>
  <si>
    <t>BGP Password</t>
    <phoneticPr fontId="1" type="noConversion"/>
  </si>
  <si>
    <t>GT</t>
    <phoneticPr fontId="1" type="noConversion"/>
  </si>
  <si>
    <t>virtual mac</t>
    <phoneticPr fontId="1" type="noConversion"/>
  </si>
  <si>
    <t>MGMT VRF</t>
    <phoneticPr fontId="1" type="noConversion"/>
  </si>
  <si>
    <t>MGMT</t>
    <phoneticPr fontId="1" type="noConversion"/>
  </si>
  <si>
    <t>Prefix &amp; Define</t>
    <phoneticPr fontId="1" type="noConversion"/>
  </si>
  <si>
    <t>P2P Subnet mask</t>
    <phoneticPr fontId="1" type="noConversion"/>
  </si>
  <si>
    <t>Leaf BGP ASN</t>
    <phoneticPr fontId="1" type="noConversion"/>
  </si>
  <si>
    <t>Spine BGP ASN</t>
    <phoneticPr fontId="1" type="noConversion"/>
  </si>
  <si>
    <t>Leaf Num</t>
    <phoneticPr fontId="1" type="noConversion"/>
  </si>
  <si>
    <t>Variables</t>
    <phoneticPr fontId="1" type="noConversion"/>
  </si>
  <si>
    <t>CVP IP</t>
    <phoneticPr fontId="1" type="noConversion"/>
  </si>
  <si>
    <t>Common-Common</t>
    <phoneticPr fontId="1" type="noConversion"/>
  </si>
  <si>
    <t>Common-Discrete</t>
    <phoneticPr fontId="1" type="noConversion"/>
  </si>
  <si>
    <t>All-Common</t>
    <phoneticPr fontId="1" type="noConversion"/>
  </si>
  <si>
    <t>Spine Pre Hostname</t>
    <phoneticPr fontId="1" type="noConversion"/>
  </si>
  <si>
    <t>Leaf Pre Hostname</t>
    <phoneticPr fontId="1" type="noConversion"/>
  </si>
  <si>
    <t>Spine Num</t>
    <phoneticPr fontId="1" type="noConversion"/>
  </si>
  <si>
    <t>100.101.1.0</t>
    <phoneticPr fontId="1" type="noConversion"/>
  </si>
  <si>
    <t>Spine Leaf PTP IPv4</t>
    <phoneticPr fontId="1" type="noConversion"/>
  </si>
  <si>
    <t>Spine Leaf PTP IPv6</t>
    <phoneticPr fontId="1" type="noConversion"/>
  </si>
  <si>
    <t>IPv4</t>
  </si>
  <si>
    <t>IPv4</t>
    <phoneticPr fontId="1" type="noConversion"/>
  </si>
  <si>
    <t>IPv6</t>
    <phoneticPr fontId="1" type="noConversion"/>
  </si>
  <si>
    <t>L3LS ASN rule</t>
    <phoneticPr fontId="1" type="noConversion"/>
  </si>
  <si>
    <t>L3LS ASN rule</t>
    <phoneticPr fontId="1" type="noConversion"/>
  </si>
  <si>
    <t>PTP IP addressing</t>
    <phoneticPr fontId="1" type="noConversion"/>
  </si>
  <si>
    <t>L3LS PTP addressing</t>
    <phoneticPr fontId="1" type="noConversion"/>
  </si>
  <si>
    <t>Border Leaf Num</t>
    <phoneticPr fontId="1" type="noConversion"/>
  </si>
  <si>
    <t>Border Leaf BGP ASN</t>
    <phoneticPr fontId="1" type="noConversion"/>
  </si>
  <si>
    <t>L3LS ASN byte</t>
    <phoneticPr fontId="1" type="noConversion"/>
  </si>
  <si>
    <t>2byte</t>
    <phoneticPr fontId="1" type="noConversion"/>
  </si>
  <si>
    <t>4byte-dot</t>
    <phoneticPr fontId="1" type="noConversion"/>
  </si>
  <si>
    <t>4byte</t>
    <phoneticPr fontId="1" type="noConversion"/>
  </si>
  <si>
    <t>192.168.22.231</t>
    <phoneticPr fontId="1" type="noConversion"/>
  </si>
  <si>
    <t>secret password</t>
    <phoneticPr fontId="1" type="noConversion"/>
  </si>
  <si>
    <t>12:34:12:34:12:34</t>
    <phoneticPr fontId="1" type="noConversion"/>
  </si>
  <si>
    <t>Mac aging</t>
    <phoneticPr fontId="1" type="noConversion"/>
  </si>
  <si>
    <t>NTP IP</t>
    <phoneticPr fontId="1" type="noConversion"/>
  </si>
  <si>
    <t>192.168.22.51</t>
    <phoneticPr fontId="1" type="noConversion"/>
  </si>
  <si>
    <t>Logging server</t>
    <phoneticPr fontId="1" type="noConversion"/>
  </si>
  <si>
    <t>Gateway</t>
    <phoneticPr fontId="1" type="noConversion"/>
  </si>
  <si>
    <t>Centralized</t>
    <phoneticPr fontId="1" type="noConversion"/>
  </si>
  <si>
    <t>Distributed</t>
  </si>
  <si>
    <t>Distributed</t>
    <phoneticPr fontId="1" type="noConversion"/>
  </si>
  <si>
    <t>* ID와 연동?</t>
    <phoneticPr fontId="1" type="noConversion"/>
  </si>
  <si>
    <t>Fabric 규모 결정( 논리적 디자인 규모)       </t>
    <phoneticPr fontId="1" type="noConversion"/>
  </si>
  <si>
    <t xml:space="preserve"> 예:) Spine 8, Leaf 200</t>
    <phoneticPr fontId="1" type="noConversion"/>
  </si>
  <si>
    <t>                    </t>
  </si>
  <si>
    <t>Fabric 구성 리소스         </t>
    <phoneticPr fontId="1" type="noConversion"/>
  </si>
  <si>
    <t xml:space="preserve"> 1) AS number    : Spine and Leaf                       pool 사용시 범위 할당</t>
    <phoneticPr fontId="1" type="noConversion"/>
  </si>
  <si>
    <t xml:space="preserve"> 2) loopback 0 IP : RouterID 및 EVPN source IP       pool 사용시 범위 할당</t>
    <phoneticPr fontId="1" type="noConversion"/>
  </si>
  <si>
    <t xml:space="preserve"> 3) loopback 1 IP : vxlan vTEP IP                         pool 사용시 범위 할당</t>
    <phoneticPr fontId="1" type="noConversion"/>
  </si>
  <si>
    <t xml:space="preserve"> 4) MGMT IP : vrf 사용 유무                               pool 사용시 범위 할당</t>
    <phoneticPr fontId="1" type="noConversion"/>
  </si>
  <si>
    <t xml:space="preserve"> 5) P2P IP (Fabric IP)                                        pool 사용시 범위 할당</t>
    <phoneticPr fontId="1" type="noConversion"/>
  </si>
  <si>
    <t xml:space="preserve"> 6) up/down link port                                      pool 사용시 자동</t>
    <phoneticPr fontId="1" type="noConversion"/>
  </si>
  <si>
    <t xml:space="preserve"> 7) 호스트네임    </t>
    <phoneticPr fontId="1" type="noConversion"/>
  </si>
  <si>
    <t>구성/트래픽 Flow</t>
    <phoneticPr fontId="1" type="noConversion"/>
  </si>
  <si>
    <t xml:space="preserve"> 1) 물리 구성도 (fabric 외 연동 장비 포함)   </t>
    <phoneticPr fontId="1" type="noConversion"/>
  </si>
  <si>
    <t xml:space="preserve"> 2) 예상 되는 테넌트별 서비스 traffic flow</t>
    <phoneticPr fontId="1" type="noConversion"/>
  </si>
  <si>
    <t xml:space="preserve"> 3) 초기 배포 테넌트 사용 IP        </t>
    <phoneticPr fontId="1" type="noConversion"/>
  </si>
  <si>
    <t>내부 정책         </t>
    <phoneticPr fontId="1" type="noConversion"/>
  </si>
  <si>
    <t xml:space="preserve"> 1) L3 테넌트      </t>
    <phoneticPr fontId="1" type="noConversion"/>
  </si>
  <si>
    <t xml:space="preserve">    - vrf name        </t>
    <phoneticPr fontId="1" type="noConversion"/>
  </si>
  <si>
    <t xml:space="preserve">    - rd 규칙 : 장비 and vrf 당 구분 필요        </t>
    <phoneticPr fontId="1" type="noConversion"/>
  </si>
  <si>
    <t xml:space="preserve">    - rt 규칙 : 서비스별 구분 (Not 장비 및 vrf 별)         </t>
    <phoneticPr fontId="1" type="noConversion"/>
  </si>
  <si>
    <t xml:space="preserve">    - L3 vrf에서 사용할 vni range</t>
    <phoneticPr fontId="1" type="noConversion"/>
  </si>
  <si>
    <t xml:space="preserve">  2) L2 테넌트      </t>
    <phoneticPr fontId="1" type="noConversion"/>
  </si>
  <si>
    <t xml:space="preserve">    - macvrf name   </t>
    <phoneticPr fontId="1" type="noConversion"/>
  </si>
  <si>
    <t xml:space="preserve">    - rd 규칙 : 장비 and macvrf 별 별도 구분 필요       </t>
    <phoneticPr fontId="1" type="noConversion"/>
  </si>
  <si>
    <t xml:space="preserve">    - rt 규칙 : 서비스별 구분 (Not 장비 및 vrf 별)         </t>
    <phoneticPr fontId="1" type="noConversion"/>
  </si>
  <si>
    <t xml:space="preserve">    - L2 에서 사용할 vni range         </t>
    <phoneticPr fontId="1" type="noConversion"/>
  </si>
  <si>
    <t>Pre L2 VNI NUM</t>
    <phoneticPr fontId="1" type="noConversion"/>
  </si>
  <si>
    <t>Pre L3 VNI NUM</t>
    <phoneticPr fontId="1" type="noConversion"/>
  </si>
  <si>
    <t>router bfd</t>
  </si>
  <si>
    <t>Min file ver</t>
    <phoneticPr fontId="1" type="noConversion"/>
  </si>
  <si>
    <t>Switches IP Info</t>
    <phoneticPr fontId="1" type="noConversion"/>
  </si>
  <si>
    <t>Start</t>
    <phoneticPr fontId="1" type="noConversion"/>
  </si>
  <si>
    <t>Speed</t>
    <phoneticPr fontId="1" type="noConversion"/>
  </si>
  <si>
    <t>End</t>
    <phoneticPr fontId="1" type="noConversion"/>
  </si>
  <si>
    <t>NUM</t>
    <phoneticPr fontId="1" type="noConversion"/>
  </si>
  <si>
    <t>HOSTNAME</t>
    <phoneticPr fontId="1" type="noConversion"/>
  </si>
  <si>
    <t>BGP_ASN</t>
    <phoneticPr fontId="1" type="noConversion"/>
  </si>
  <si>
    <t>Loopback0</t>
    <phoneticPr fontId="1" type="noConversion"/>
  </si>
  <si>
    <t>MGMT</t>
    <phoneticPr fontId="1" type="noConversion"/>
  </si>
  <si>
    <t>L3LS ASN byte</t>
    <phoneticPr fontId="1" type="noConversion"/>
  </si>
  <si>
    <t>Terminal width</t>
    <phoneticPr fontId="1" type="noConversion"/>
  </si>
  <si>
    <t>Uername</t>
    <phoneticPr fontId="1" type="noConversion"/>
  </si>
  <si>
    <t>Password</t>
    <phoneticPr fontId="1" type="noConversion"/>
  </si>
  <si>
    <t>Terminal length</t>
    <phoneticPr fontId="1" type="noConversion"/>
  </si>
  <si>
    <t>Logging buffered</t>
    <phoneticPr fontId="1" type="noConversion"/>
  </si>
  <si>
    <t>Load-interval default</t>
    <phoneticPr fontId="1" type="noConversion"/>
  </si>
  <si>
    <t>STP mode</t>
    <phoneticPr fontId="1" type="noConversion"/>
  </si>
  <si>
    <t>none</t>
    <phoneticPr fontId="1" type="noConversion"/>
  </si>
  <si>
    <t>Arp aging</t>
    <phoneticPr fontId="1" type="noConversion"/>
  </si>
  <si>
    <t>min-20.06.17.py</t>
    <phoneticPr fontId="1" type="noConversion"/>
  </si>
  <si>
    <t>MGMT GW</t>
    <phoneticPr fontId="1" type="noConversion"/>
  </si>
  <si>
    <t>Fabric IP Range (P2P link IP)</t>
    <phoneticPr fontId="1" type="noConversion"/>
  </si>
  <si>
    <t>Spine 02</t>
  </si>
  <si>
    <t>Spine 03</t>
  </si>
  <si>
    <t>Spine 04</t>
  </si>
  <si>
    <t>Spine 05</t>
  </si>
  <si>
    <t>Spine 06</t>
  </si>
  <si>
    <t>Spine 07</t>
  </si>
  <si>
    <t>Spine 08</t>
  </si>
  <si>
    <t>Spine 01</t>
    <phoneticPr fontId="1" type="noConversion"/>
  </si>
  <si>
    <t>SpineP2P Host IP</t>
    <phoneticPr fontId="1" type="noConversion"/>
  </si>
  <si>
    <t>LeafP2P Host IP</t>
    <phoneticPr fontId="1" type="noConversion"/>
  </si>
  <si>
    <t>interface Vlan4093</t>
  </si>
  <si>
    <t>alias gt bash python /mnt/flash/min-20.06.17.py %1</t>
  </si>
  <si>
    <t>*******************************************</t>
  </si>
  <si>
    <t>management api http-commands</t>
  </si>
  <si>
    <t>aaa authorization exec default local none</t>
  </si>
  <si>
    <t>ip routing ipv6 interfaces</t>
  </si>
  <si>
    <t>ipv6 unicast-routing</t>
  </si>
  <si>
    <t>Location</t>
    <phoneticPr fontId="1" type="noConversion"/>
  </si>
  <si>
    <t>D1</t>
    <phoneticPr fontId="1" type="noConversion"/>
  </si>
  <si>
    <t>D1-Spine-02</t>
    <phoneticPr fontId="1" type="noConversion"/>
  </si>
  <si>
    <t>D1-Leaf-01</t>
    <phoneticPr fontId="1" type="noConversion"/>
  </si>
  <si>
    <t>D1-BL-01</t>
    <phoneticPr fontId="1" type="noConversion"/>
  </si>
  <si>
    <t>D1-Spine-02</t>
    <phoneticPr fontId="1" type="noConversion"/>
  </si>
  <si>
    <t>D1-BL-01</t>
    <phoneticPr fontId="1" type="noConversion"/>
  </si>
  <si>
    <t>D1-Leaf-04</t>
    <phoneticPr fontId="1" type="noConversion"/>
  </si>
  <si>
    <t>D1-BL-02</t>
    <phoneticPr fontId="1" type="noConversion"/>
  </si>
  <si>
    <t>D1-Spine-01</t>
    <phoneticPr fontId="1" type="noConversion"/>
  </si>
  <si>
    <t>D1-Leaf-01</t>
    <phoneticPr fontId="1" type="noConversion"/>
  </si>
  <si>
    <t>D1-Leaf-02</t>
    <phoneticPr fontId="1" type="noConversion"/>
  </si>
  <si>
    <t>D1-Leaf-03</t>
    <phoneticPr fontId="1" type="noConversion"/>
  </si>
  <si>
    <t>D1-Spine-01</t>
    <phoneticPr fontId="1" type="noConversion"/>
  </si>
  <si>
    <t>D1-Spine-02</t>
    <phoneticPr fontId="1" type="noConversion"/>
  </si>
  <si>
    <t>D1-Leaf-02</t>
    <phoneticPr fontId="1" type="noConversion"/>
  </si>
  <si>
    <t>D1-Leaf-03</t>
    <phoneticPr fontId="1" type="noConversion"/>
  </si>
  <si>
    <t>1.1.1.201</t>
    <phoneticPr fontId="1" type="noConversion"/>
  </si>
  <si>
    <t>1.1.1.251</t>
    <phoneticPr fontId="1" type="noConversion"/>
  </si>
  <si>
    <t>1.1.1.252</t>
    <phoneticPr fontId="1" type="noConversion"/>
  </si>
  <si>
    <t>2.2.2.201</t>
    <phoneticPr fontId="1" type="noConversion"/>
  </si>
  <si>
    <t>2.2.2.202</t>
    <phoneticPr fontId="1" type="noConversion"/>
  </si>
  <si>
    <t>4byte-dot</t>
  </si>
  <si>
    <t>Type</t>
    <phoneticPr fontId="1" type="noConversion"/>
  </si>
  <si>
    <t>Leaf</t>
    <phoneticPr fontId="1" type="noConversion"/>
  </si>
  <si>
    <t>BL</t>
    <phoneticPr fontId="1" type="noConversion"/>
  </si>
  <si>
    <t>Spine</t>
    <phoneticPr fontId="1" type="noConversion"/>
  </si>
  <si>
    <t>ID</t>
    <phoneticPr fontId="1" type="noConversion"/>
  </si>
  <si>
    <t>Leaf</t>
    <phoneticPr fontId="1" type="noConversion"/>
  </si>
  <si>
    <t>BL</t>
    <phoneticPr fontId="1" type="noConversion"/>
  </si>
  <si>
    <t>Num.</t>
    <phoneticPr fontId="1" type="noConversion"/>
  </si>
  <si>
    <t>D1-Spine</t>
    <phoneticPr fontId="1" type="noConversion"/>
  </si>
  <si>
    <t>Fabric Name</t>
    <phoneticPr fontId="1" type="noConversion"/>
  </si>
  <si>
    <t>100.101.1.1/30</t>
    <phoneticPr fontId="1" type="noConversion"/>
  </si>
  <si>
    <t>100.101.2.1/30</t>
    <phoneticPr fontId="1" type="noConversion"/>
  </si>
  <si>
    <t>100.101.3.1/30</t>
    <phoneticPr fontId="1" type="noConversion"/>
  </si>
  <si>
    <t>100.101.4.1/30</t>
    <phoneticPr fontId="1" type="noConversion"/>
  </si>
  <si>
    <t>100.101.201.1/30</t>
    <phoneticPr fontId="1" type="noConversion"/>
  </si>
  <si>
    <t>100.101.202.1/30</t>
    <phoneticPr fontId="1" type="noConversion"/>
  </si>
  <si>
    <t>100.102.1.1/30</t>
    <phoneticPr fontId="1" type="noConversion"/>
  </si>
  <si>
    <t>100.102.2.1/30</t>
    <phoneticPr fontId="1" type="noConversion"/>
  </si>
  <si>
    <t>100.102.3.1/30</t>
    <phoneticPr fontId="1" type="noConversion"/>
  </si>
  <si>
    <t>100.102.4.1/30</t>
    <phoneticPr fontId="1" type="noConversion"/>
  </si>
  <si>
    <t>100.102.201.1/30</t>
    <phoneticPr fontId="1" type="noConversion"/>
  </si>
  <si>
    <t>100.102.202.1/30</t>
    <phoneticPr fontId="1" type="noConversion"/>
  </si>
  <si>
    <t>100.102.1.2/30</t>
    <phoneticPr fontId="1" type="noConversion"/>
  </si>
  <si>
    <t>100.101.1.2/30</t>
    <phoneticPr fontId="1" type="noConversion"/>
  </si>
  <si>
    <t>100.101.201.2/30</t>
    <phoneticPr fontId="1" type="noConversion"/>
  </si>
  <si>
    <t>100.102.201.2/30</t>
    <phoneticPr fontId="1" type="noConversion"/>
  </si>
  <si>
    <t>100.101.202.2/30</t>
    <phoneticPr fontId="1" type="noConversion"/>
  </si>
  <si>
    <t>100.101.2.2/30</t>
    <phoneticPr fontId="1" type="noConversion"/>
  </si>
  <si>
    <t>100.101.3.2/30</t>
    <phoneticPr fontId="1" type="noConversion"/>
  </si>
  <si>
    <t>100.101.4.2/30</t>
    <phoneticPr fontId="1" type="noConversion"/>
  </si>
  <si>
    <t>100.102.2.2/30</t>
    <phoneticPr fontId="1" type="noConversion"/>
  </si>
  <si>
    <t>100.102.3.2/30</t>
    <phoneticPr fontId="1" type="noConversion"/>
  </si>
  <si>
    <t>100.102.4.2/30</t>
    <phoneticPr fontId="1" type="noConversion"/>
  </si>
  <si>
    <t>100.102.202.2/30</t>
    <phoneticPr fontId="1" type="noConversion"/>
  </si>
  <si>
    <t>S_Port</t>
    <phoneticPr fontId="1" type="noConversion"/>
  </si>
  <si>
    <t>S_IP</t>
    <phoneticPr fontId="1" type="noConversion"/>
  </si>
  <si>
    <t>E_Port</t>
    <phoneticPr fontId="1" type="noConversion"/>
  </si>
  <si>
    <t>E_IP</t>
    <phoneticPr fontId="1" type="noConversion"/>
  </si>
  <si>
    <t>Ansible IP</t>
    <phoneticPr fontId="1" type="noConversion"/>
  </si>
  <si>
    <t>192.168.22.251</t>
    <phoneticPr fontId="1" type="noConversion"/>
  </si>
  <si>
    <t>EOS Version</t>
    <phoneticPr fontId="1" type="noConversion"/>
  </si>
  <si>
    <t>4.27.4M</t>
    <phoneticPr fontId="1" type="noConversion"/>
  </si>
  <si>
    <r>
      <t>192.168.0.</t>
    </r>
    <r>
      <rPr>
        <sz val="10"/>
        <color rgb="FFFF0000"/>
        <rFont val="맑은 고딕"/>
        <family val="3"/>
        <charset val="129"/>
      </rPr>
      <t>1</t>
    </r>
    <r>
      <rPr>
        <sz val="10"/>
        <color rgb="FFFF0000"/>
        <rFont val="카카오 Regular"/>
        <family val="3"/>
        <charset val="129"/>
      </rPr>
      <t>/30</t>
    </r>
    <phoneticPr fontId="1" type="noConversion"/>
  </si>
  <si>
    <r>
      <t>192.168.0.</t>
    </r>
    <r>
      <rPr>
        <sz val="10"/>
        <color rgb="FFFF0000"/>
        <rFont val="맑은 고딕"/>
        <family val="3"/>
        <charset val="129"/>
      </rPr>
      <t>2/</t>
    </r>
    <r>
      <rPr>
        <sz val="10"/>
        <color rgb="FFFF0000"/>
        <rFont val="카카오 Regular"/>
        <family val="3"/>
        <charset val="129"/>
      </rPr>
      <t>30</t>
    </r>
    <phoneticPr fontId="1" type="noConversion"/>
  </si>
  <si>
    <r>
      <t>192.168.0.</t>
    </r>
    <r>
      <rPr>
        <sz val="10"/>
        <color rgb="FFFF0000"/>
        <rFont val="맑은 고딕"/>
        <family val="3"/>
        <charset val="129"/>
      </rPr>
      <t>1</t>
    </r>
    <r>
      <rPr>
        <sz val="10"/>
        <color rgb="FFFF0000"/>
        <rFont val="카카오 Regular"/>
        <family val="3"/>
        <charset val="129"/>
      </rPr>
      <t>/3</t>
    </r>
    <r>
      <rPr>
        <sz val="10"/>
        <color rgb="FFFF0000"/>
        <rFont val="맑은 고딕"/>
        <family val="3"/>
        <charset val="129"/>
      </rPr>
      <t>0</t>
    </r>
    <phoneticPr fontId="1" type="noConversion"/>
  </si>
  <si>
    <r>
      <t>192.168.0.</t>
    </r>
    <r>
      <rPr>
        <sz val="10"/>
        <color rgb="FFFF0000"/>
        <rFont val="맑은 고딕"/>
        <family val="3"/>
        <charset val="129"/>
      </rPr>
      <t>2/</t>
    </r>
    <r>
      <rPr>
        <sz val="10"/>
        <color rgb="FFFF0000"/>
        <rFont val="카카오 Regular"/>
        <family val="3"/>
        <charset val="129"/>
      </rPr>
      <t>3</t>
    </r>
    <r>
      <rPr>
        <sz val="10"/>
        <color rgb="FFFF0000"/>
        <rFont val="맑은 고딕"/>
        <family val="3"/>
        <charset val="129"/>
      </rPr>
      <t>0</t>
    </r>
    <phoneticPr fontId="1" type="noConversion"/>
  </si>
  <si>
    <t>192.168.22.1</t>
    <phoneticPr fontId="1" type="noConversion"/>
  </si>
  <si>
    <t>251</t>
    <phoneticPr fontId="1" type="noConversion"/>
  </si>
  <si>
    <t>252</t>
  </si>
  <si>
    <t>201</t>
    <phoneticPr fontId="1" type="noConversion"/>
  </si>
  <si>
    <t>1</t>
    <phoneticPr fontId="1" type="noConversion"/>
  </si>
  <si>
    <t>2</t>
  </si>
  <si>
    <t>3</t>
  </si>
  <si>
    <t>4</t>
  </si>
  <si>
    <t>202</t>
    <phoneticPr fontId="1" type="noConversion"/>
  </si>
  <si>
    <t>logging buffered {{ LOGGIN_BUFFERED }}</t>
  </si>
  <si>
    <t>hostname {{ HOSTNAME }}</t>
  </si>
  <si>
    <t>username {{ ADMIN_USER_NAME }} privilege {{ ADMIN_PRIVILEGE }} secret {{ ADMIN_USER_PW }}</t>
  </si>
  <si>
    <t>{%endif%}</t>
  </si>
  <si>
    <t>terminal width {{ TERMINAL_WIDTH }}</t>
  </si>
  <si>
    <t>spanning-tree mode {{ SPANNING_TREE_MODE }}</t>
  </si>
  <si>
    <t>clock timezone {{ CLOCK_TIMEZONE }}</t>
  </si>
  <si>
    <t>arp aging timeout default {{ ARP_AGING }}</t>
  </si>
  <si>
    <t>mac address-table aging-time {{ MAC_AGING }}</t>
  </si>
  <si>
    <t>interface {{ INTERFACE.ETHERNET }}</t>
  </si>
  <si>
    <t>router bgp {{ BGP_ASN }}</t>
  </si>
  <si>
    <t>{%if TYPE == "Spine"%}</t>
  </si>
  <si>
    <t>vlan 4093</t>
  </si>
  <si>
    <t>Common-Common</t>
  </si>
  <si>
    <t>interface {{ INTERFACE.ETHERNET }}</t>
    <phoneticPr fontId="1" type="noConversion"/>
  </si>
  <si>
    <t>terminal length {{ TERMINAL_LENGTH }}</t>
    <phoneticPr fontId="1" type="noConversion"/>
  </si>
  <si>
    <t xml:space="preserve">  no shutdown</t>
    <phoneticPr fontId="1" type="noConversion"/>
  </si>
  <si>
    <t xml:space="preserve">  vrf {{ MGMT_VRF }}</t>
    <phoneticPr fontId="1" type="noConversion"/>
  </si>
  <si>
    <t xml:space="preserve">    no shutdown</t>
    <phoneticPr fontId="1" type="noConversion"/>
  </si>
  <si>
    <t xml:space="preserve">  description RouterID_EVPN</t>
    <phoneticPr fontId="1" type="noConversion"/>
  </si>
  <si>
    <t xml:space="preserve">  seq 10 permit 1.1.1.0/24 eq 32</t>
    <phoneticPr fontId="1" type="noConversion"/>
  </si>
  <si>
    <t xml:space="preserve">  match ip address prefix-list Loopback</t>
    <phoneticPr fontId="1" type="noConversion"/>
  </si>
  <si>
    <t xml:space="preserve">  no switchport</t>
    <phoneticPr fontId="1" type="noConversion"/>
  </si>
  <si>
    <t xml:space="preserve">  ip address {{ INTERFACE.IP }}</t>
    <phoneticPr fontId="1" type="noConversion"/>
  </si>
  <si>
    <t xml:space="preserve">  bgp asn notation asdot</t>
    <phoneticPr fontId="1" type="noConversion"/>
  </si>
  <si>
    <t xml:space="preserve">  router-id {{ LOOPBACK0 }}</t>
    <phoneticPr fontId="1" type="noConversion"/>
  </si>
  <si>
    <t xml:space="preserve">  no bgp default ipv4-unicast</t>
    <phoneticPr fontId="1" type="noConversion"/>
  </si>
  <si>
    <t xml:space="preserve">  maximum-paths 8 ecmp 8</t>
    <phoneticPr fontId="1" type="noConversion"/>
  </si>
  <si>
    <t xml:space="preserve">  bgp listen range 100.64.0.0/10 peer-group UNDERLAY peer-filter Leaf-ASs</t>
    <phoneticPr fontId="1" type="noConversion"/>
  </si>
  <si>
    <t xml:space="preserve">  !</t>
    <phoneticPr fontId="1" type="noConversion"/>
  </si>
  <si>
    <t xml:space="preserve">  neighbor UNDERLAY peer group</t>
    <phoneticPr fontId="1" type="noConversion"/>
  </si>
  <si>
    <t xml:space="preserve">  neighbor UNDERLAY send-community</t>
    <phoneticPr fontId="1" type="noConversion"/>
  </si>
  <si>
    <t xml:space="preserve">  neighbor UNDERLAY remote-as {{ SPINE_BGP_ASN }}</t>
    <phoneticPr fontId="1" type="noConversion"/>
  </si>
  <si>
    <t xml:space="preserve">  neighbor {{ SPINE.IP }} peer group UNDERLAY</t>
    <phoneticPr fontId="1" type="noConversion"/>
  </si>
  <si>
    <t xml:space="preserve">  neighbor {{ SPINE.IP }} description {{ SPINE.HOSTNAME }}</t>
    <phoneticPr fontId="1" type="noConversion"/>
  </si>
  <si>
    <t xml:space="preserve">  redistribute connected route-map Loopback</t>
    <phoneticPr fontId="1" type="noConversion"/>
  </si>
  <si>
    <t xml:space="preserve">  address-family ipv4</t>
    <phoneticPr fontId="1" type="noConversion"/>
  </si>
  <si>
    <t xml:space="preserve">    neighbor UNDERLAY activate</t>
    <phoneticPr fontId="1" type="noConversion"/>
  </si>
  <si>
    <t xml:space="preserve">  10 match as-range 1-4294967295 result accept</t>
    <phoneticPr fontId="1" type="noConversion"/>
  </si>
  <si>
    <t xml:space="preserve">  no ip address</t>
    <phoneticPr fontId="1" type="noConversion"/>
  </si>
  <si>
    <t xml:space="preserve">  ipv6 enable</t>
    <phoneticPr fontId="1" type="noConversion"/>
  </si>
  <si>
    <t xml:space="preserve">  router-id 1.1.1.{{ ID }}</t>
    <phoneticPr fontId="1" type="noConversion"/>
  </si>
  <si>
    <t xml:space="preserve">  bgp listen range fe80::/10 peer-group UNDERLAY peer-filter Leaf-Ass</t>
    <phoneticPr fontId="1" type="noConversion"/>
  </si>
  <si>
    <t xml:space="preserve">  neighbor interface {{ INTERFACE.ETHERNET }} peer-group UNDERLAY remote-as {{ SPINE_BGP_ASN }}</t>
    <phoneticPr fontId="1" type="noConversion"/>
  </si>
  <si>
    <t xml:space="preserve">    neighbor UNDERLAY next-hop address-family ipv6 originate</t>
    <phoneticPr fontId="1" type="noConversion"/>
  </si>
  <si>
    <t xml:space="preserve">  channel-group 1000 mode active</t>
    <phoneticPr fontId="1" type="noConversion"/>
  </si>
  <si>
    <t xml:space="preserve">  switchport mode trunk</t>
    <phoneticPr fontId="1" type="noConversion"/>
  </si>
  <si>
    <t xml:space="preserve">  ip address {{ ETC_PORTS.IP }}</t>
    <phoneticPr fontId="1" type="noConversion"/>
  </si>
  <si>
    <t xml:space="preserve">  description VTEP</t>
    <phoneticPr fontId="1" type="noConversion"/>
  </si>
  <si>
    <t xml:space="preserve">  ip address {{ LOOPBACK1 }}</t>
    <phoneticPr fontId="1" type="noConversion"/>
  </si>
  <si>
    <t xml:space="preserve">  vxlan source-interface Loopback1</t>
    <phoneticPr fontId="1" type="noConversion"/>
  </si>
  <si>
    <t xml:space="preserve">  seq 20 permit {{ PERMIT_IP }} eq 32</t>
    <phoneticPr fontId="1" type="noConversion"/>
  </si>
  <si>
    <t xml:space="preserve">  ip address {{ LOOPBACK0 }}/32</t>
    <phoneticPr fontId="1" type="noConversion"/>
  </si>
  <si>
    <t xml:space="preserve">  interval 1200 min-rx 1200 multiplier 3 default</t>
    <phoneticPr fontId="1" type="noConversion"/>
  </si>
  <si>
    <t>vrf instance {{ MGMT_VRF }}</t>
    <phoneticPr fontId="1" type="noConversion"/>
  </si>
  <si>
    <t>!</t>
    <phoneticPr fontId="1" type="noConversion"/>
  </si>
  <si>
    <t>interface {{ MGMT_INTERFACE }}</t>
    <phoneticPr fontId="1" type="noConversion"/>
  </si>
  <si>
    <t>Eth1</t>
  </si>
  <si>
    <t>Eth2</t>
  </si>
  <si>
    <t>Eth3</t>
  </si>
  <si>
    <t>Eth4</t>
  </si>
  <si>
    <t>Eth5</t>
  </si>
  <si>
    <t>Eth6</t>
  </si>
  <si>
    <t>Eth7</t>
  </si>
  <si>
    <t>Eth8</t>
  </si>
  <si>
    <t>{%-if ADMIN_USER_NAME != "" and ADMIN_USER_PW != "" %}</t>
    <phoneticPr fontId="1" type="noConversion"/>
  </si>
  <si>
    <t>{%-endif%}</t>
    <phoneticPr fontId="1" type="noConversion"/>
  </si>
  <si>
    <t>{%-for INTERFACE in INTERFACES %}</t>
    <phoneticPr fontId="1" type="noConversion"/>
  </si>
  <si>
    <t>{%-endfor%}</t>
    <phoneticPr fontId="1" type="noConversion"/>
  </si>
  <si>
    <t>{%-if TYPE == "Spine"%}</t>
    <phoneticPr fontId="1" type="noConversion"/>
  </si>
  <si>
    <t>{%-if TYPE == "Leaf" or TYPE == "BL"%}</t>
    <phoneticPr fontId="1" type="noConversion"/>
  </si>
  <si>
    <t>{%-  for INTERFACE in INTERFACES %}</t>
    <phoneticPr fontId="1" type="noConversion"/>
  </si>
  <si>
    <t>{%-  endfor%}</t>
    <phoneticPr fontId="1" type="noConversion"/>
  </si>
  <si>
    <t>{%-if ETC_PORTS.INTERFACES%}</t>
    <phoneticPr fontId="1" type="noConversion"/>
  </si>
  <si>
    <t>{%-for INTERFACE in ETC_PORTS.INTERFACES %}</t>
    <phoneticPr fontId="1" type="noConversion"/>
  </si>
  <si>
    <t>{%-if LOOPBACK1 != ""%}</t>
    <phoneticPr fontId="1" type="noConversion"/>
  </si>
  <si>
    <t xml:space="preserve">  {%-for SPINE in SPINES %}</t>
    <phoneticPr fontId="1" type="noConversion"/>
  </si>
  <si>
    <t xml:space="preserve">  {%-endfor%}</t>
    <phoneticPr fontId="1" type="noConversion"/>
  </si>
  <si>
    <t>ip route vrf {{ MGMT_VRF }} 0/0 {{ MGMT_GW }}</t>
    <phoneticPr fontId="1" type="noConversion"/>
  </si>
  <si>
    <t xml:space="preserve">  ip address {{ HOST_IP }}/24</t>
    <phoneticPr fontId="1" type="noConversion"/>
  </si>
  <si>
    <t xml:space="preserve">i-Cloud and Arista Networks </t>
    <phoneticPr fontId="1" type="noConversion"/>
  </si>
  <si>
    <t>Prefix &amp; Define Value</t>
    <phoneticPr fontId="1" type="noConversion"/>
  </si>
  <si>
    <t>Variables Value</t>
    <phoneticPr fontId="1" type="noConversion"/>
  </si>
  <si>
    <t>D1-Leaf|D1-BL</t>
    <phoneticPr fontId="1" type="noConversion"/>
  </si>
  <si>
    <t>* Border Leaf 사용시 Leaf Pre Hostname과 
Border Leaf Pre Hostname 을 같이 적어주세요
형식은 Leaf Pre Hostname 과 Border Leaf Pre Hostname 사이에 | 를 넣어서 입력해주세요.
추후 개선예정입니다</t>
    <phoneticPr fontId="1" type="noConversion"/>
  </si>
  <si>
    <t>192.168.22.255</t>
    <phoneticPr fontId="1" type="noConversion"/>
  </si>
  <si>
    <t>***** MGMT 는 사용하시는 IP로 변경하세요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</si>
</sst>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카카오 Regular"/>
      <family val="3"/>
      <charset val="129"/>
    </font>
    <font>
      <b/>
      <sz val="10"/>
      <color theme="0"/>
      <name val="카카오 Regular"/>
      <family val="3"/>
      <charset val="129"/>
    </font>
    <font>
      <sz val="10"/>
      <color rgb="FF000000"/>
      <name val="카카오 Regular"/>
      <family val="3"/>
      <charset val="129"/>
    </font>
    <font>
      <sz val="10"/>
      <color rgb="FFFF0000"/>
      <name val="카카오 Regular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2"/>
      <color theme="1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</font>
    <font>
      <sz val="11"/>
      <name val="D2Coding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D2Coding"/>
      <family val="3"/>
      <charset val="129"/>
    </font>
    <font>
      <sz val="11"/>
      <color rgb="FFFF0000"/>
      <name val="맑은 고딕"/>
      <family val="2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13" fillId="0" borderId="0">
      <alignment vertical="center"/>
    </xf>
  </cellStyleXfs>
  <cellXfs count="4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7" fillId="0" borderId="0" xfId="1" applyFont="1">
      <alignment vertical="center"/>
    </xf>
    <xf numFmtId="0" fontId="7" fillId="0" borderId="0" xfId="1" applyFont="1" applyFill="1">
      <alignment vertical="center"/>
    </xf>
    <xf numFmtId="0" fontId="0" fillId="0" borderId="0" xfId="0" applyAlignment="1">
      <alignment vertical="center" wrapText="1"/>
    </xf>
    <xf numFmtId="0" fontId="8" fillId="6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right" vertical="center" wrapText="1"/>
    </xf>
    <xf numFmtId="0" fontId="6" fillId="6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7" fillId="9" borderId="1" xfId="0" applyNumberFormat="1" applyFont="1" applyFill="1" applyBorder="1" applyAlignment="1">
      <alignment horizontal="center" vertical="center"/>
    </xf>
    <xf numFmtId="0" fontId="8" fillId="7" borderId="2" xfId="0" applyFont="1" applyFill="1" applyBorder="1" applyAlignment="1">
      <alignment vertical="center"/>
    </xf>
    <xf numFmtId="0" fontId="8" fillId="7" borderId="3" xfId="0" applyFont="1" applyFill="1" applyBorder="1" applyAlignment="1">
      <alignment vertical="center"/>
    </xf>
    <xf numFmtId="0" fontId="8" fillId="7" borderId="4" xfId="0" applyFont="1" applyFill="1" applyBorder="1" applyAlignment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14" fillId="5" borderId="1" xfId="0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19" fillId="0" borderId="0" xfId="0" applyFont="1">
      <alignment vertical="center"/>
    </xf>
    <xf numFmtId="0" fontId="18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8" fillId="12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vertical="center"/>
    </xf>
    <xf numFmtId="0" fontId="8" fillId="12" borderId="1" xfId="0" applyFont="1" applyFill="1" applyBorder="1" applyAlignment="1">
      <alignment vertical="center"/>
    </xf>
    <xf numFmtId="0" fontId="8" fillId="12" borderId="1" xfId="0" applyFont="1" applyFill="1" applyBorder="1">
      <alignment vertical="center"/>
    </xf>
    <xf numFmtId="0" fontId="17" fillId="12" borderId="1" xfId="0" applyFont="1" applyFill="1" applyBorder="1">
      <alignment vertical="center"/>
    </xf>
    <xf numFmtId="0" fontId="20" fillId="0" borderId="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SwitchIPInfo" displayName="Table_SwitchIPInfo" ref="B2:J10" totalsRowShown="0" headerRowDxfId="11" dataDxfId="10" tableBorderDxfId="9">
  <autoFilter ref="B2:J10" xr:uid="{00000000-0009-0000-0100-000003000000}"/>
  <tableColumns count="9">
    <tableColumn id="1" xr3:uid="{00000000-0010-0000-0000-000001000000}" name="HOSTNAME" dataDxfId="8"/>
    <tableColumn id="7" xr3:uid="{00000000-0010-0000-0000-000007000000}" name="Location" dataDxfId="7"/>
    <tableColumn id="8" xr3:uid="{00000000-0010-0000-0000-000008000000}" name="Type" dataDxfId="6"/>
    <tableColumn id="9" xr3:uid="{00000000-0010-0000-0000-000009000000}" name="ID" dataDxfId="5"/>
    <tableColumn id="2" xr3:uid="{00000000-0010-0000-0000-000002000000}" name="BGP_ASN" dataDxfId="4"/>
    <tableColumn id="3" xr3:uid="{00000000-0010-0000-0000-000003000000}" name="Loopback0" dataDxfId="3"/>
    <tableColumn id="4" xr3:uid="{00000000-0010-0000-0000-000004000000}" name="Loopback1" dataDxfId="2"/>
    <tableColumn id="5" xr3:uid="{00000000-0010-0000-0000-000005000000}" name="MGMT" dataDxfId="1"/>
    <tableColumn id="6" xr3:uid="{00000000-0010-0000-0000-000006000000}" name="Mlag-domai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opLeftCell="A4" workbookViewId="0">
      <selection activeCell="D27" sqref="D27"/>
    </sheetView>
  </sheetViews>
  <sheetFormatPr defaultRowHeight="16.5"/>
  <cols>
    <col min="1" max="1" width="21.5" customWidth="1"/>
    <col min="2" max="2" width="17.875" customWidth="1"/>
    <col min="3" max="3" width="3.875" customWidth="1"/>
    <col min="4" max="4" width="26.625" bestFit="1" customWidth="1"/>
    <col min="5" max="5" width="19.25" customWidth="1"/>
    <col min="6" max="6" width="41.375" customWidth="1"/>
    <col min="8" max="8" width="18.375" customWidth="1"/>
    <col min="9" max="9" width="19.75" customWidth="1"/>
    <col min="12" max="12" width="18.875" bestFit="1" customWidth="1"/>
    <col min="13" max="13" width="17.5" bestFit="1" customWidth="1"/>
    <col min="14" max="14" width="14.125" bestFit="1" customWidth="1"/>
    <col min="15" max="15" width="11.25" bestFit="1" customWidth="1"/>
  </cols>
  <sheetData>
    <row r="1" spans="1:15">
      <c r="A1" s="28" t="s">
        <v>42</v>
      </c>
      <c r="B1" s="27" t="s">
        <v>307</v>
      </c>
      <c r="D1" s="28" t="s">
        <v>37</v>
      </c>
      <c r="E1" s="26" t="s">
        <v>306</v>
      </c>
      <c r="G1" s="20"/>
      <c r="H1" s="20"/>
      <c r="I1" s="20"/>
      <c r="L1" s="10" t="s">
        <v>57</v>
      </c>
      <c r="M1" s="10" t="s">
        <v>58</v>
      </c>
      <c r="N1" s="10" t="s">
        <v>117</v>
      </c>
      <c r="O1" s="11" t="s">
        <v>73</v>
      </c>
    </row>
    <row r="2" spans="1:15">
      <c r="A2" s="28" t="s">
        <v>179</v>
      </c>
      <c r="B2" s="27" t="s">
        <v>148</v>
      </c>
      <c r="D2" s="28"/>
      <c r="E2" s="26"/>
      <c r="G2" s="20"/>
      <c r="H2" s="20"/>
      <c r="I2" s="20"/>
      <c r="L2" s="10"/>
      <c r="M2" s="10"/>
      <c r="N2" s="10"/>
      <c r="O2" s="11"/>
    </row>
    <row r="3" spans="1:15">
      <c r="A3" s="29" t="s">
        <v>121</v>
      </c>
      <c r="B3" s="25">
        <v>40</v>
      </c>
      <c r="D3" s="29" t="s">
        <v>56</v>
      </c>
      <c r="E3" s="25" t="s">
        <v>238</v>
      </c>
      <c r="G3" s="20"/>
      <c r="H3" s="20"/>
      <c r="I3" s="20"/>
      <c r="L3" t="s">
        <v>44</v>
      </c>
      <c r="M3" t="s">
        <v>54</v>
      </c>
      <c r="N3" t="s">
        <v>63</v>
      </c>
      <c r="O3" t="s">
        <v>74</v>
      </c>
    </row>
    <row r="4" spans="1:15">
      <c r="A4" s="29" t="s">
        <v>118</v>
      </c>
      <c r="B4" s="25">
        <v>200</v>
      </c>
      <c r="D4" s="29" t="s">
        <v>62</v>
      </c>
      <c r="E4" s="25" t="s">
        <v>169</v>
      </c>
      <c r="G4" s="20"/>
      <c r="H4" s="21"/>
      <c r="I4" s="20"/>
      <c r="L4" t="s">
        <v>45</v>
      </c>
      <c r="M4" t="s">
        <v>55</v>
      </c>
      <c r="N4" t="s">
        <v>64</v>
      </c>
      <c r="O4" t="s">
        <v>76</v>
      </c>
    </row>
    <row r="5" spans="1:15">
      <c r="A5" s="29" t="s">
        <v>122</v>
      </c>
      <c r="B5" s="25">
        <v>1000</v>
      </c>
      <c r="D5" s="29" t="s">
        <v>40</v>
      </c>
      <c r="E5" s="25">
        <v>65000</v>
      </c>
      <c r="G5" s="20"/>
      <c r="H5" s="21"/>
      <c r="I5" s="20"/>
      <c r="L5" t="s">
        <v>46</v>
      </c>
      <c r="N5" t="s">
        <v>65</v>
      </c>
    </row>
    <row r="6" spans="1:15">
      <c r="A6" s="30" t="s">
        <v>123</v>
      </c>
      <c r="B6" s="26">
        <v>300</v>
      </c>
      <c r="D6" s="29" t="s">
        <v>39</v>
      </c>
      <c r="E6" s="25">
        <v>65000.1</v>
      </c>
      <c r="G6" s="20"/>
      <c r="H6" s="21"/>
      <c r="I6" s="20"/>
    </row>
    <row r="7" spans="1:15">
      <c r="A7" s="32" t="s">
        <v>124</v>
      </c>
      <c r="B7" s="25" t="s">
        <v>125</v>
      </c>
      <c r="D7" s="30" t="s">
        <v>61</v>
      </c>
      <c r="E7" s="26">
        <v>65000.201000000001</v>
      </c>
      <c r="F7" t="s">
        <v>77</v>
      </c>
      <c r="G7" s="20"/>
      <c r="H7" s="21"/>
      <c r="I7" s="20"/>
    </row>
    <row r="8" spans="1:15">
      <c r="A8" s="29" t="s">
        <v>35</v>
      </c>
      <c r="B8" s="25" t="s">
        <v>36</v>
      </c>
      <c r="D8" s="30" t="s">
        <v>49</v>
      </c>
      <c r="E8" s="26">
        <v>2</v>
      </c>
      <c r="G8" s="20"/>
      <c r="H8" s="21"/>
      <c r="I8" s="20"/>
      <c r="L8" t="s">
        <v>129</v>
      </c>
    </row>
    <row r="9" spans="1:15">
      <c r="A9" s="29" t="s">
        <v>128</v>
      </c>
      <c r="B9" s="25" t="s">
        <v>216</v>
      </c>
      <c r="D9" s="30" t="s">
        <v>41</v>
      </c>
      <c r="E9" s="26">
        <v>4</v>
      </c>
      <c r="G9" s="20"/>
      <c r="H9" s="21"/>
      <c r="I9" s="20"/>
    </row>
    <row r="10" spans="1:15">
      <c r="A10" s="30" t="s">
        <v>70</v>
      </c>
      <c r="B10" s="26" t="s">
        <v>71</v>
      </c>
      <c r="D10" s="30" t="s">
        <v>60</v>
      </c>
      <c r="E10" s="26">
        <v>2</v>
      </c>
      <c r="G10" s="20"/>
      <c r="H10" s="21"/>
      <c r="I10" s="20"/>
      <c r="L10" s="12" t="s">
        <v>137</v>
      </c>
    </row>
    <row r="11" spans="1:15">
      <c r="A11" s="31" t="s">
        <v>28</v>
      </c>
      <c r="B11" s="26" t="s">
        <v>29</v>
      </c>
      <c r="D11" s="31" t="s">
        <v>47</v>
      </c>
      <c r="E11" s="26" t="s">
        <v>178</v>
      </c>
      <c r="G11" s="20"/>
      <c r="H11" s="21"/>
      <c r="I11" s="20"/>
      <c r="L11" s="12" t="s">
        <v>130</v>
      </c>
    </row>
    <row r="12" spans="1:15">
      <c r="A12" s="31" t="s">
        <v>72</v>
      </c>
      <c r="B12" s="26"/>
      <c r="D12" s="31" t="s">
        <v>48</v>
      </c>
      <c r="E12" s="26" t="s">
        <v>308</v>
      </c>
      <c r="F12" s="33" t="s">
        <v>309</v>
      </c>
      <c r="G12" s="20"/>
      <c r="H12" s="20"/>
      <c r="I12" s="20"/>
      <c r="L12" s="12" t="s">
        <v>131</v>
      </c>
    </row>
    <row r="13" spans="1:15">
      <c r="A13" s="31" t="s">
        <v>119</v>
      </c>
      <c r="B13" s="26" t="s">
        <v>30</v>
      </c>
      <c r="D13" s="29" t="s">
        <v>59</v>
      </c>
      <c r="E13" s="25" t="s">
        <v>53</v>
      </c>
      <c r="F13" s="34"/>
      <c r="G13" s="20"/>
      <c r="H13" s="20"/>
      <c r="I13" s="20"/>
      <c r="L13" s="12" t="s">
        <v>132</v>
      </c>
    </row>
    <row r="14" spans="1:15">
      <c r="A14" s="31" t="s">
        <v>120</v>
      </c>
      <c r="B14" s="26" t="s">
        <v>30</v>
      </c>
      <c r="D14" s="29" t="s">
        <v>51</v>
      </c>
      <c r="E14" s="25" t="s">
        <v>50</v>
      </c>
      <c r="F14" s="34"/>
      <c r="L14" s="12" t="s">
        <v>133</v>
      </c>
    </row>
    <row r="15" spans="1:15">
      <c r="A15" s="31" t="s">
        <v>31</v>
      </c>
      <c r="B15" s="26">
        <v>15</v>
      </c>
      <c r="D15" s="30" t="s">
        <v>52</v>
      </c>
      <c r="E15" s="26"/>
      <c r="F15" s="34"/>
      <c r="L15" s="12" t="s">
        <v>134</v>
      </c>
    </row>
    <row r="16" spans="1:15">
      <c r="A16" s="31" t="s">
        <v>67</v>
      </c>
      <c r="B16" s="26"/>
      <c r="D16" s="29" t="s">
        <v>38</v>
      </c>
      <c r="E16" s="25">
        <v>31</v>
      </c>
      <c r="F16" s="34"/>
      <c r="L16" s="12" t="s">
        <v>135</v>
      </c>
    </row>
    <row r="17" spans="1:12">
      <c r="A17" s="31" t="s">
        <v>32</v>
      </c>
      <c r="B17" s="26" t="s">
        <v>33</v>
      </c>
      <c r="D17" s="32" t="s">
        <v>138</v>
      </c>
      <c r="E17" s="25">
        <f>IF(Var_P2P_Subnet_mask=31,0,1)</f>
        <v>0</v>
      </c>
      <c r="F17" s="34"/>
      <c r="L17" s="12" t="s">
        <v>136</v>
      </c>
    </row>
    <row r="18" spans="1:12">
      <c r="A18" s="31" t="s">
        <v>69</v>
      </c>
      <c r="B18" s="26">
        <v>300</v>
      </c>
      <c r="D18" s="32" t="s">
        <v>139</v>
      </c>
      <c r="E18" s="25">
        <f>IF(Var_P2P_Subnet_mask=31,1,2)</f>
        <v>1</v>
      </c>
    </row>
    <row r="19" spans="1:12">
      <c r="A19" s="31" t="s">
        <v>126</v>
      </c>
      <c r="B19" s="26">
        <v>300</v>
      </c>
      <c r="D19" s="30" t="s">
        <v>73</v>
      </c>
      <c r="E19" s="26" t="s">
        <v>75</v>
      </c>
    </row>
    <row r="20" spans="1:12">
      <c r="A20" s="31" t="s">
        <v>43</v>
      </c>
      <c r="B20" s="26" t="s">
        <v>66</v>
      </c>
      <c r="D20" s="30" t="s">
        <v>104</v>
      </c>
      <c r="E20" s="27">
        <v>0</v>
      </c>
      <c r="G20" t="str">
        <f>LEFT(Var_PTP_IPv4,FIND(".",Var_PTP_IPv4))</f>
        <v>100.</v>
      </c>
      <c r="H20" t="str">
        <f>LEFT(Var_PTP_IPv4,FIND(".",Var_PTP_IPv4,FIND(".",Var_PTP_IPv4)+1))</f>
        <v>100.101.</v>
      </c>
      <c r="I20" t="str">
        <f>LEFT(Var_PTP_IPv4,FIND(".",Var_PTP_IPv4,FIND(".",Var_PTP_IPv4,FIND(".",Var_PTP_IPv4)+1)+1))</f>
        <v>100.101.1.</v>
      </c>
    </row>
    <row r="21" spans="1:12">
      <c r="A21" s="31" t="s">
        <v>34</v>
      </c>
      <c r="B21" s="26" t="s">
        <v>68</v>
      </c>
      <c r="D21" s="30" t="s">
        <v>105</v>
      </c>
      <c r="E21" s="27">
        <v>30000</v>
      </c>
      <c r="G21" t="str">
        <f>LEFT(Var_PTP_IPv4,FIND(".",Var_PTP_IPv4)-1)</f>
        <v>100</v>
      </c>
      <c r="H21" t="str">
        <f>MID(Var_PTP_IPv4,FIND(".",Var_PTP_IPv4)+1,FIND(".",Var_PTP_IPv4,FIND(".",Var_PTP_IPv4)+1)-(FIND(".",Var_PTP_IPv4)+1))</f>
        <v>101</v>
      </c>
      <c r="I21" s="8" t="str">
        <f>MID(Var_PTP_IPv4, FIND(".",Var_PTP_IPv4,FIND(".",Var_PTP_IPv4)+1)+1,  FIND(".",Var_PTP_IPv4,FIND(".",Var_PTP_IPv4,FIND(".",Var_PTP_IPv4)+1)+1)-(FIND(".",Var_PTP_IPv4,FIND(".",Var_PTP_IPv4)+1)+1))</f>
        <v>1</v>
      </c>
    </row>
    <row r="22" spans="1:12">
      <c r="A22" s="31" t="s">
        <v>107</v>
      </c>
      <c r="B22" s="26" t="s">
        <v>127</v>
      </c>
    </row>
    <row r="23" spans="1:12">
      <c r="A23" s="31" t="s">
        <v>208</v>
      </c>
      <c r="B23" s="26" t="s">
        <v>209</v>
      </c>
    </row>
    <row r="24" spans="1:12">
      <c r="A24" s="31" t="s">
        <v>210</v>
      </c>
      <c r="B24" s="26" t="s">
        <v>211</v>
      </c>
    </row>
  </sheetData>
  <mergeCells count="1">
    <mergeCell ref="F12:F17"/>
  </mergeCells>
  <phoneticPr fontId="1" type="noConversion"/>
  <dataValidations count="5">
    <dataValidation type="list" allowBlank="1" showInputMessage="1" showErrorMessage="1" sqref="E16" xr:uid="{2B8BD857-3AEB-4F43-A67F-B1B57B945C94}">
      <formula1>"30,31"</formula1>
    </dataValidation>
    <dataValidation type="list" allowBlank="1" showInputMessage="1" showErrorMessage="1" sqref="E3" xr:uid="{00000000-0002-0000-0000-000001000000}">
      <formula1>$L$3:$L$5</formula1>
    </dataValidation>
    <dataValidation type="list" allowBlank="1" showInputMessage="1" showErrorMessage="1" sqref="E13" xr:uid="{7BA3750F-B5CE-491D-926D-A09988E69CED}">
      <formula1>$M$3:$M$4</formula1>
    </dataValidation>
    <dataValidation type="list" allowBlank="1" showInputMessage="1" showErrorMessage="1" sqref="E4" xr:uid="{00000000-0002-0000-0000-000003000000}">
      <formula1>$N$3:$N$5</formula1>
    </dataValidation>
    <dataValidation type="list" allowBlank="1" showInputMessage="1" showErrorMessage="1" sqref="E19" xr:uid="{CA16C854-1A7F-41B6-8115-80BA64D19F82}">
      <formula1>$O$3:$O$4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9CC58-6661-407D-BA7D-B06A52BFA050}">
  <dimension ref="A1:A28"/>
  <sheetViews>
    <sheetView workbookViewId="0">
      <selection activeCell="A17" sqref="A17"/>
    </sheetView>
  </sheetViews>
  <sheetFormatPr defaultRowHeight="16.5"/>
  <cols>
    <col min="1" max="1" width="88.25" customWidth="1"/>
  </cols>
  <sheetData>
    <row r="1" spans="1:1">
      <c r="A1" s="23" t="s">
        <v>235</v>
      </c>
    </row>
    <row r="2" spans="1:1">
      <c r="A2" s="23" t="s">
        <v>249</v>
      </c>
    </row>
    <row r="3" spans="1:1">
      <c r="A3" s="23" t="s">
        <v>266</v>
      </c>
    </row>
    <row r="4" spans="1:1">
      <c r="A4" s="23" t="s">
        <v>251</v>
      </c>
    </row>
    <row r="5" spans="1:1">
      <c r="A5" s="23" t="s">
        <v>252</v>
      </c>
    </row>
    <row r="6" spans="1:1">
      <c r="A6" s="23" t="s">
        <v>236</v>
      </c>
    </row>
    <row r="7" spans="1:1">
      <c r="A7" s="23" t="s">
        <v>267</v>
      </c>
    </row>
    <row r="8" spans="1:1">
      <c r="A8" s="23" t="s">
        <v>254</v>
      </c>
    </row>
    <row r="9" spans="1:1">
      <c r="A9" s="23" t="s">
        <v>228</v>
      </c>
    </row>
    <row r="10" spans="1:1">
      <c r="A10" s="23" t="s">
        <v>255</v>
      </c>
    </row>
    <row r="11" spans="1:1">
      <c r="A11" s="23" t="s">
        <v>256</v>
      </c>
    </row>
    <row r="12" spans="1:1">
      <c r="A12" s="23" t="s">
        <v>254</v>
      </c>
    </row>
    <row r="13" spans="1:1">
      <c r="A13" s="23" t="s">
        <v>295</v>
      </c>
    </row>
    <row r="14" spans="1:1">
      <c r="A14" s="23" t="s">
        <v>296</v>
      </c>
    </row>
    <row r="15" spans="1:1">
      <c r="A15" s="23" t="s">
        <v>268</v>
      </c>
    </row>
    <row r="16" spans="1:1">
      <c r="A16" s="23" t="s">
        <v>297</v>
      </c>
    </row>
    <row r="17" spans="1:1">
      <c r="A17" s="23" t="s">
        <v>291</v>
      </c>
    </row>
    <row r="18" spans="1:1">
      <c r="A18" s="23" t="s">
        <v>254</v>
      </c>
    </row>
    <row r="19" spans="1:1">
      <c r="A19" s="23" t="s">
        <v>260</v>
      </c>
    </row>
    <row r="20" spans="1:1">
      <c r="A20" s="23" t="s">
        <v>254</v>
      </c>
    </row>
    <row r="21" spans="1:1">
      <c r="A21" s="23" t="s">
        <v>261</v>
      </c>
    </row>
    <row r="22" spans="1:1">
      <c r="A22" s="23" t="s">
        <v>262</v>
      </c>
    </row>
    <row r="23" spans="1:1">
      <c r="A23" s="23" t="s">
        <v>269</v>
      </c>
    </row>
    <row r="24" spans="1:1">
      <c r="A24" s="23" t="s">
        <v>0</v>
      </c>
    </row>
    <row r="25" spans="1:1">
      <c r="A25" s="23" t="s">
        <v>145</v>
      </c>
    </row>
    <row r="26" spans="1:1">
      <c r="A26" s="23" t="s">
        <v>0</v>
      </c>
    </row>
    <row r="27" spans="1:1">
      <c r="A27" s="23" t="s">
        <v>146</v>
      </c>
    </row>
    <row r="28" spans="1:1">
      <c r="A28" s="23" t="s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498FF-8B0B-4882-9CD2-16B4827E6C8D}">
  <dimension ref="A1:A16"/>
  <sheetViews>
    <sheetView workbookViewId="0">
      <selection activeCell="G24" sqref="G24"/>
    </sheetView>
  </sheetViews>
  <sheetFormatPr defaultRowHeight="16.5"/>
  <cols>
    <col min="1" max="1" width="41.875" bestFit="1" customWidth="1"/>
  </cols>
  <sheetData>
    <row r="1" spans="1:1">
      <c r="A1" s="23" t="s">
        <v>298</v>
      </c>
    </row>
    <row r="2" spans="1:1">
      <c r="A2" s="23" t="s">
        <v>299</v>
      </c>
    </row>
    <row r="3" spans="1:1">
      <c r="A3" s="23" t="s">
        <v>0</v>
      </c>
    </row>
    <row r="4" spans="1:1">
      <c r="A4" s="23" t="s">
        <v>234</v>
      </c>
    </row>
    <row r="5" spans="1:1">
      <c r="A5" s="23" t="s">
        <v>270</v>
      </c>
    </row>
    <row r="6" spans="1:1">
      <c r="A6" s="23" t="s">
        <v>293</v>
      </c>
    </row>
    <row r="7" spans="1:1">
      <c r="A7" s="23" t="s">
        <v>0</v>
      </c>
    </row>
    <row r="8" spans="1:1">
      <c r="A8" s="23" t="s">
        <v>5</v>
      </c>
    </row>
    <row r="9" spans="1:1">
      <c r="A9" s="23" t="s">
        <v>271</v>
      </c>
    </row>
    <row r="10" spans="1:1">
      <c r="A10" s="23" t="s">
        <v>0</v>
      </c>
    </row>
    <row r="11" spans="1:1">
      <c r="A11" s="23" t="s">
        <v>237</v>
      </c>
    </row>
    <row r="12" spans="1:1">
      <c r="A12" s="23" t="s">
        <v>0</v>
      </c>
    </row>
    <row r="13" spans="1:1">
      <c r="A13" s="23" t="s">
        <v>140</v>
      </c>
    </row>
    <row r="14" spans="1:1">
      <c r="A14" s="23" t="s">
        <v>272</v>
      </c>
    </row>
    <row r="15" spans="1:1">
      <c r="A15" s="23" t="s">
        <v>0</v>
      </c>
    </row>
    <row r="16" spans="1:1">
      <c r="A16" s="23" t="s">
        <v>291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03BB2-83DF-45E4-9F6B-DD118C98EF24}">
  <dimension ref="A1:A12"/>
  <sheetViews>
    <sheetView workbookViewId="0">
      <selection activeCell="A12" sqref="A12"/>
    </sheetView>
  </sheetViews>
  <sheetFormatPr defaultRowHeight="16.5"/>
  <cols>
    <col min="1" max="1" width="36.875" bestFit="1" customWidth="1"/>
  </cols>
  <sheetData>
    <row r="1" spans="1:1">
      <c r="A1" s="23" t="s">
        <v>300</v>
      </c>
    </row>
    <row r="2" spans="1:1">
      <c r="A2" s="23" t="s">
        <v>7</v>
      </c>
    </row>
    <row r="3" spans="1:1">
      <c r="A3" s="23" t="s">
        <v>273</v>
      </c>
    </row>
    <row r="4" spans="1:1">
      <c r="A4" s="23" t="s">
        <v>274</v>
      </c>
    </row>
    <row r="5" spans="1:1">
      <c r="A5" s="23" t="s">
        <v>0</v>
      </c>
    </row>
    <row r="6" spans="1:1">
      <c r="A6" s="23" t="s">
        <v>12</v>
      </c>
    </row>
    <row r="7" spans="1:1">
      <c r="A7" s="23" t="s">
        <v>275</v>
      </c>
    </row>
    <row r="8" spans="1:1">
      <c r="A8" s="23" t="s">
        <v>0</v>
      </c>
    </row>
    <row r="9" spans="1:1">
      <c r="A9" s="23" t="s">
        <v>9</v>
      </c>
    </row>
    <row r="10" spans="1:1">
      <c r="A10" s="23" t="s">
        <v>276</v>
      </c>
    </row>
    <row r="11" spans="1:1">
      <c r="A11" s="23" t="s">
        <v>0</v>
      </c>
    </row>
    <row r="12" spans="1:1">
      <c r="A12" s="23" t="s">
        <v>291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B29"/>
  <sheetViews>
    <sheetView zoomScaleNormal="100" workbookViewId="0">
      <selection activeCell="F19" sqref="F19"/>
    </sheetView>
  </sheetViews>
  <sheetFormatPr defaultColWidth="12" defaultRowHeight="16.5"/>
  <cols>
    <col min="1" max="1" width="12" style="6"/>
    <col min="2" max="2" width="90.75" style="6" customWidth="1"/>
    <col min="3" max="16384" width="12" style="6"/>
  </cols>
  <sheetData>
    <row r="2" spans="1:2">
      <c r="A2" s="6">
        <v>1</v>
      </c>
      <c r="B2" s="6" t="s">
        <v>78</v>
      </c>
    </row>
    <row r="3" spans="1:2">
      <c r="B3" s="6" t="s">
        <v>79</v>
      </c>
    </row>
    <row r="4" spans="1:2">
      <c r="B4" s="7" t="s">
        <v>80</v>
      </c>
    </row>
    <row r="5" spans="1:2">
      <c r="A5" s="6">
        <v>2</v>
      </c>
      <c r="B5" s="7" t="s">
        <v>81</v>
      </c>
    </row>
    <row r="6" spans="1:2">
      <c r="B6" s="7" t="s">
        <v>82</v>
      </c>
    </row>
    <row r="7" spans="1:2">
      <c r="B7" s="7" t="s">
        <v>83</v>
      </c>
    </row>
    <row r="8" spans="1:2">
      <c r="B8" s="7" t="s">
        <v>84</v>
      </c>
    </row>
    <row r="9" spans="1:2">
      <c r="B9" s="7" t="s">
        <v>85</v>
      </c>
    </row>
    <row r="10" spans="1:2">
      <c r="B10" s="7" t="s">
        <v>86</v>
      </c>
    </row>
    <row r="11" spans="1:2">
      <c r="B11" s="7" t="s">
        <v>87</v>
      </c>
    </row>
    <row r="12" spans="1:2">
      <c r="B12" s="7" t="s">
        <v>88</v>
      </c>
    </row>
    <row r="13" spans="1:2">
      <c r="B13" s="7" t="s">
        <v>80</v>
      </c>
    </row>
    <row r="14" spans="1:2">
      <c r="A14" s="6">
        <v>3</v>
      </c>
      <c r="B14" s="7" t="s">
        <v>89</v>
      </c>
    </row>
    <row r="15" spans="1:2">
      <c r="B15" s="7" t="s">
        <v>90</v>
      </c>
    </row>
    <row r="16" spans="1:2">
      <c r="B16" s="7" t="s">
        <v>91</v>
      </c>
    </row>
    <row r="17" spans="1:2">
      <c r="B17" s="7" t="s">
        <v>92</v>
      </c>
    </row>
    <row r="18" spans="1:2">
      <c r="B18" s="7" t="s">
        <v>80</v>
      </c>
    </row>
    <row r="19" spans="1:2">
      <c r="A19" s="6">
        <v>4</v>
      </c>
      <c r="B19" s="7" t="s">
        <v>93</v>
      </c>
    </row>
    <row r="20" spans="1:2">
      <c r="B20" s="7" t="s">
        <v>94</v>
      </c>
    </row>
    <row r="21" spans="1:2">
      <c r="B21" s="7" t="s">
        <v>95</v>
      </c>
    </row>
    <row r="22" spans="1:2">
      <c r="B22" s="6" t="s">
        <v>96</v>
      </c>
    </row>
    <row r="23" spans="1:2">
      <c r="B23" s="6" t="s">
        <v>97</v>
      </c>
    </row>
    <row r="24" spans="1:2">
      <c r="B24" s="6" t="s">
        <v>98</v>
      </c>
    </row>
    <row r="25" spans="1:2">
      <c r="B25" s="6" t="s">
        <v>99</v>
      </c>
    </row>
    <row r="26" spans="1:2">
      <c r="B26" s="6" t="s">
        <v>100</v>
      </c>
    </row>
    <row r="27" spans="1:2">
      <c r="B27" s="6" t="s">
        <v>101</v>
      </c>
    </row>
    <row r="28" spans="1:2">
      <c r="B28" s="6" t="s">
        <v>102</v>
      </c>
    </row>
    <row r="29" spans="1:2">
      <c r="B29" s="6" t="s">
        <v>103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"/>
  <sheetViews>
    <sheetView tabSelected="1" zoomScaleNormal="100" workbookViewId="0">
      <selection activeCell="L14" sqref="L14"/>
    </sheetView>
  </sheetViews>
  <sheetFormatPr defaultRowHeight="16.5"/>
  <cols>
    <col min="1" max="1" width="7.375" customWidth="1"/>
    <col min="2" max="2" width="18.75" customWidth="1"/>
    <col min="3" max="3" width="13.25" bestFit="1" customWidth="1"/>
    <col min="4" max="4" width="10" bestFit="1" customWidth="1"/>
    <col min="5" max="5" width="7.75" bestFit="1" customWidth="1"/>
    <col min="6" max="6" width="15.5" customWidth="1"/>
    <col min="7" max="7" width="17.5" customWidth="1"/>
    <col min="8" max="8" width="15.375" bestFit="1" customWidth="1"/>
    <col min="9" max="9" width="14.875" bestFit="1" customWidth="1"/>
    <col min="10" max="10" width="14.5" customWidth="1"/>
    <col min="11" max="17" width="7.25" customWidth="1"/>
  </cols>
  <sheetData>
    <row r="1" spans="1:20" ht="16.5" customHeight="1">
      <c r="A1" s="17" t="s">
        <v>108</v>
      </c>
      <c r="B1" s="18"/>
      <c r="C1" s="18"/>
      <c r="D1" s="18"/>
      <c r="E1" s="18"/>
      <c r="F1" s="18"/>
      <c r="G1" s="18"/>
      <c r="H1" s="18"/>
      <c r="I1" s="18"/>
      <c r="J1" s="19"/>
    </row>
    <row r="2" spans="1:20">
      <c r="A2" s="13" t="s">
        <v>112</v>
      </c>
      <c r="B2" s="13" t="s">
        <v>113</v>
      </c>
      <c r="C2" s="13" t="s">
        <v>147</v>
      </c>
      <c r="D2" s="13" t="s">
        <v>170</v>
      </c>
      <c r="E2" s="13" t="s">
        <v>174</v>
      </c>
      <c r="F2" s="13" t="s">
        <v>114</v>
      </c>
      <c r="G2" s="13" t="s">
        <v>115</v>
      </c>
      <c r="H2" s="13" t="s">
        <v>15</v>
      </c>
      <c r="I2" s="13" t="s">
        <v>116</v>
      </c>
      <c r="J2" s="13" t="s">
        <v>27</v>
      </c>
      <c r="L2" t="s">
        <v>170</v>
      </c>
      <c r="M2" t="s">
        <v>177</v>
      </c>
      <c r="R2" s="5"/>
      <c r="S2" s="5"/>
      <c r="T2" s="5"/>
    </row>
    <row r="3" spans="1:20">
      <c r="A3" s="9">
        <v>1</v>
      </c>
      <c r="B3" s="14" t="s">
        <v>150</v>
      </c>
      <c r="C3" s="9" t="s">
        <v>148</v>
      </c>
      <c r="D3" s="9" t="s">
        <v>171</v>
      </c>
      <c r="E3" s="16" t="s">
        <v>220</v>
      </c>
      <c r="F3" s="14">
        <v>65000.1</v>
      </c>
      <c r="G3" s="14" t="s">
        <v>17</v>
      </c>
      <c r="H3" s="14" t="s">
        <v>21</v>
      </c>
      <c r="I3" s="14" t="s">
        <v>310</v>
      </c>
      <c r="J3" s="14"/>
      <c r="L3" t="s">
        <v>173</v>
      </c>
    </row>
    <row r="4" spans="1:20">
      <c r="A4" s="9">
        <v>2</v>
      </c>
      <c r="B4" s="14" t="s">
        <v>158</v>
      </c>
      <c r="C4" s="9" t="s">
        <v>148</v>
      </c>
      <c r="D4" s="9" t="s">
        <v>171</v>
      </c>
      <c r="E4" s="16" t="s">
        <v>221</v>
      </c>
      <c r="F4" s="14">
        <v>65000.2</v>
      </c>
      <c r="G4" s="15" t="s">
        <v>18</v>
      </c>
      <c r="H4" s="15" t="s">
        <v>22</v>
      </c>
      <c r="I4" s="14" t="s">
        <v>310</v>
      </c>
      <c r="J4" s="15"/>
      <c r="L4" t="s">
        <v>175</v>
      </c>
    </row>
    <row r="5" spans="1:20">
      <c r="A5" s="9">
        <v>3</v>
      </c>
      <c r="B5" s="14" t="s">
        <v>159</v>
      </c>
      <c r="C5" s="9" t="s">
        <v>148</v>
      </c>
      <c r="D5" s="9" t="s">
        <v>171</v>
      </c>
      <c r="E5" s="16" t="s">
        <v>222</v>
      </c>
      <c r="F5" s="14">
        <v>65000.3</v>
      </c>
      <c r="G5" s="14" t="s">
        <v>19</v>
      </c>
      <c r="H5" s="14" t="s">
        <v>23</v>
      </c>
      <c r="I5" s="14" t="s">
        <v>310</v>
      </c>
      <c r="J5" s="14"/>
      <c r="L5" t="s">
        <v>176</v>
      </c>
    </row>
    <row r="6" spans="1:20">
      <c r="A6" s="9">
        <v>4</v>
      </c>
      <c r="B6" s="14" t="s">
        <v>154</v>
      </c>
      <c r="C6" s="9" t="s">
        <v>148</v>
      </c>
      <c r="D6" s="9" t="s">
        <v>171</v>
      </c>
      <c r="E6" s="16" t="s">
        <v>223</v>
      </c>
      <c r="F6" s="14">
        <v>65000.4</v>
      </c>
      <c r="G6" s="15" t="s">
        <v>20</v>
      </c>
      <c r="H6" s="15" t="s">
        <v>24</v>
      </c>
      <c r="I6" s="14" t="s">
        <v>310</v>
      </c>
      <c r="J6" s="15"/>
    </row>
    <row r="7" spans="1:20">
      <c r="A7" s="9">
        <v>5</v>
      </c>
      <c r="B7" s="14" t="s">
        <v>151</v>
      </c>
      <c r="C7" s="9" t="s">
        <v>148</v>
      </c>
      <c r="D7" s="9" t="s">
        <v>172</v>
      </c>
      <c r="E7" s="16" t="s">
        <v>219</v>
      </c>
      <c r="F7" s="14">
        <v>65000.201000000001</v>
      </c>
      <c r="G7" s="14" t="s">
        <v>164</v>
      </c>
      <c r="H7" s="14" t="s">
        <v>167</v>
      </c>
      <c r="I7" s="14" t="s">
        <v>310</v>
      </c>
      <c r="J7" s="14"/>
      <c r="R7" s="5"/>
    </row>
    <row r="8" spans="1:20">
      <c r="A8" s="9">
        <v>6</v>
      </c>
      <c r="B8" s="14" t="s">
        <v>155</v>
      </c>
      <c r="C8" s="9" t="s">
        <v>148</v>
      </c>
      <c r="D8" s="9" t="s">
        <v>172</v>
      </c>
      <c r="E8" s="16" t="s">
        <v>224</v>
      </c>
      <c r="F8" s="14">
        <v>65000.201999999997</v>
      </c>
      <c r="G8" s="15" t="s">
        <v>16</v>
      </c>
      <c r="H8" s="15" t="s">
        <v>168</v>
      </c>
      <c r="I8" s="14" t="s">
        <v>310</v>
      </c>
      <c r="J8" s="15"/>
      <c r="R8" s="5"/>
    </row>
    <row r="9" spans="1:20">
      <c r="A9" s="9">
        <v>7</v>
      </c>
      <c r="B9" s="14" t="s">
        <v>156</v>
      </c>
      <c r="C9" s="9" t="s">
        <v>148</v>
      </c>
      <c r="D9" s="9" t="s">
        <v>173</v>
      </c>
      <c r="E9" s="16" t="s">
        <v>217</v>
      </c>
      <c r="F9" s="14">
        <v>65000</v>
      </c>
      <c r="G9" s="14" t="s">
        <v>165</v>
      </c>
      <c r="H9" s="14"/>
      <c r="I9" s="14" t="s">
        <v>310</v>
      </c>
      <c r="J9" s="14"/>
      <c r="R9" s="5"/>
    </row>
    <row r="10" spans="1:20">
      <c r="A10" s="9">
        <v>8</v>
      </c>
      <c r="B10" s="14" t="s">
        <v>149</v>
      </c>
      <c r="C10" s="9" t="s">
        <v>148</v>
      </c>
      <c r="D10" s="9" t="s">
        <v>173</v>
      </c>
      <c r="E10" s="16" t="s">
        <v>218</v>
      </c>
      <c r="F10" s="15">
        <v>65000</v>
      </c>
      <c r="G10" s="15" t="s">
        <v>166</v>
      </c>
      <c r="H10" s="15"/>
      <c r="I10" s="14" t="s">
        <v>310</v>
      </c>
      <c r="J10" s="15"/>
      <c r="L10" s="38" t="s">
        <v>311</v>
      </c>
      <c r="M10" s="39"/>
      <c r="N10" s="39"/>
      <c r="O10" s="39"/>
      <c r="P10" s="39"/>
      <c r="Q10" s="39"/>
    </row>
  </sheetData>
  <mergeCells count="1">
    <mergeCell ref="L10:Q10"/>
  </mergeCells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6"/>
  <sheetViews>
    <sheetView zoomScaleNormal="100" workbookViewId="0">
      <selection activeCell="E27" sqref="E27"/>
    </sheetView>
  </sheetViews>
  <sheetFormatPr defaultRowHeight="16.5"/>
  <cols>
    <col min="2" max="2" width="11.25" bestFit="1" customWidth="1"/>
    <col min="3" max="3" width="8.5" bestFit="1" customWidth="1"/>
    <col min="4" max="4" width="8.5" customWidth="1"/>
    <col min="5" max="5" width="16.125" customWidth="1"/>
    <col min="6" max="6" width="21" bestFit="1" customWidth="1"/>
    <col min="7" max="7" width="9.375" bestFit="1" customWidth="1"/>
    <col min="8" max="8" width="8" customWidth="1"/>
    <col min="9" max="9" width="20" bestFit="1" customWidth="1"/>
  </cols>
  <sheetData>
    <row r="1" spans="1:9">
      <c r="A1" s="35" t="s">
        <v>112</v>
      </c>
      <c r="B1" s="36" t="s">
        <v>25</v>
      </c>
      <c r="C1" s="36"/>
      <c r="D1" s="36"/>
      <c r="E1" s="36"/>
      <c r="F1" s="37" t="s">
        <v>26</v>
      </c>
      <c r="G1" s="37"/>
      <c r="H1" s="37"/>
      <c r="I1" s="37"/>
    </row>
    <row r="2" spans="1:9">
      <c r="A2" s="35"/>
      <c r="B2" s="4" t="s">
        <v>109</v>
      </c>
      <c r="C2" s="4" t="s">
        <v>204</v>
      </c>
      <c r="D2" s="4" t="s">
        <v>110</v>
      </c>
      <c r="E2" s="4" t="s">
        <v>205</v>
      </c>
      <c r="F2" s="4" t="s">
        <v>111</v>
      </c>
      <c r="G2" s="4" t="s">
        <v>206</v>
      </c>
      <c r="H2" s="4" t="s">
        <v>110</v>
      </c>
      <c r="I2" s="4" t="s">
        <v>207</v>
      </c>
    </row>
    <row r="3" spans="1:9">
      <c r="A3" s="9">
        <v>1</v>
      </c>
      <c r="B3" s="2" t="s">
        <v>156</v>
      </c>
      <c r="C3" s="3" t="s">
        <v>282</v>
      </c>
      <c r="D3" s="3"/>
      <c r="E3" s="22" t="s">
        <v>180</v>
      </c>
      <c r="F3" s="1" t="s">
        <v>157</v>
      </c>
      <c r="G3" s="3" t="s">
        <v>282</v>
      </c>
      <c r="H3" s="3"/>
      <c r="I3" s="22" t="s">
        <v>193</v>
      </c>
    </row>
    <row r="4" spans="1:9">
      <c r="A4" s="9">
        <v>2</v>
      </c>
      <c r="B4" s="2" t="s">
        <v>156</v>
      </c>
      <c r="C4" s="3" t="s">
        <v>283</v>
      </c>
      <c r="D4" s="3"/>
      <c r="E4" s="22" t="s">
        <v>181</v>
      </c>
      <c r="F4" s="1" t="s">
        <v>158</v>
      </c>
      <c r="G4" s="3" t="s">
        <v>282</v>
      </c>
      <c r="H4" s="3"/>
      <c r="I4" s="22" t="s">
        <v>197</v>
      </c>
    </row>
    <row r="5" spans="1:9">
      <c r="A5" s="9">
        <v>3</v>
      </c>
      <c r="B5" s="2" t="s">
        <v>156</v>
      </c>
      <c r="C5" s="3" t="s">
        <v>284</v>
      </c>
      <c r="D5" s="3"/>
      <c r="E5" s="22" t="s">
        <v>182</v>
      </c>
      <c r="F5" s="1" t="s">
        <v>159</v>
      </c>
      <c r="G5" s="3" t="s">
        <v>282</v>
      </c>
      <c r="H5" s="3"/>
      <c r="I5" s="22" t="s">
        <v>198</v>
      </c>
    </row>
    <row r="6" spans="1:9">
      <c r="A6" s="9">
        <v>4</v>
      </c>
      <c r="B6" s="2" t="s">
        <v>160</v>
      </c>
      <c r="C6" s="3" t="s">
        <v>285</v>
      </c>
      <c r="D6" s="3"/>
      <c r="E6" s="22" t="s">
        <v>183</v>
      </c>
      <c r="F6" s="1" t="s">
        <v>154</v>
      </c>
      <c r="G6" s="3" t="s">
        <v>282</v>
      </c>
      <c r="H6" s="3"/>
      <c r="I6" s="22" t="s">
        <v>199</v>
      </c>
    </row>
    <row r="7" spans="1:9">
      <c r="A7" s="9">
        <v>5</v>
      </c>
      <c r="B7" s="2" t="s">
        <v>160</v>
      </c>
      <c r="C7" s="3" t="s">
        <v>286</v>
      </c>
      <c r="D7" s="3"/>
      <c r="E7" s="22" t="s">
        <v>184</v>
      </c>
      <c r="F7" s="1" t="s">
        <v>151</v>
      </c>
      <c r="G7" s="3" t="s">
        <v>282</v>
      </c>
      <c r="H7" s="3"/>
      <c r="I7" s="22" t="s">
        <v>194</v>
      </c>
    </row>
    <row r="8" spans="1:9">
      <c r="A8" s="9">
        <v>6</v>
      </c>
      <c r="B8" s="2" t="s">
        <v>160</v>
      </c>
      <c r="C8" s="3" t="s">
        <v>287</v>
      </c>
      <c r="D8" s="3"/>
      <c r="E8" s="22" t="s">
        <v>185</v>
      </c>
      <c r="F8" s="1" t="s">
        <v>155</v>
      </c>
      <c r="G8" s="3" t="s">
        <v>282</v>
      </c>
      <c r="H8" s="3"/>
      <c r="I8" s="22" t="s">
        <v>196</v>
      </c>
    </row>
    <row r="9" spans="1:9">
      <c r="A9" s="9">
        <v>7</v>
      </c>
      <c r="B9" s="2" t="s">
        <v>161</v>
      </c>
      <c r="C9" s="3" t="s">
        <v>282</v>
      </c>
      <c r="D9" s="3"/>
      <c r="E9" s="22" t="s">
        <v>186</v>
      </c>
      <c r="F9" s="1" t="s">
        <v>150</v>
      </c>
      <c r="G9" s="3" t="s">
        <v>283</v>
      </c>
      <c r="H9" s="3"/>
      <c r="I9" s="22" t="s">
        <v>192</v>
      </c>
    </row>
    <row r="10" spans="1:9">
      <c r="A10" s="9">
        <v>8</v>
      </c>
      <c r="B10" s="2" t="s">
        <v>161</v>
      </c>
      <c r="C10" s="3" t="s">
        <v>283</v>
      </c>
      <c r="D10" s="3"/>
      <c r="E10" s="22" t="s">
        <v>187</v>
      </c>
      <c r="F10" s="1" t="s">
        <v>162</v>
      </c>
      <c r="G10" s="3" t="s">
        <v>283</v>
      </c>
      <c r="H10" s="3"/>
      <c r="I10" s="22" t="s">
        <v>200</v>
      </c>
    </row>
    <row r="11" spans="1:9">
      <c r="A11" s="9">
        <v>9</v>
      </c>
      <c r="B11" s="2" t="s">
        <v>161</v>
      </c>
      <c r="C11" s="3" t="s">
        <v>284</v>
      </c>
      <c r="D11" s="3"/>
      <c r="E11" s="22" t="s">
        <v>188</v>
      </c>
      <c r="F11" s="1" t="s">
        <v>163</v>
      </c>
      <c r="G11" s="3" t="s">
        <v>283</v>
      </c>
      <c r="H11" s="3"/>
      <c r="I11" s="22" t="s">
        <v>201</v>
      </c>
    </row>
    <row r="12" spans="1:9">
      <c r="A12" s="9">
        <v>10</v>
      </c>
      <c r="B12" s="2" t="s">
        <v>149</v>
      </c>
      <c r="C12" s="3" t="s">
        <v>285</v>
      </c>
      <c r="D12" s="3"/>
      <c r="E12" s="22" t="s">
        <v>189</v>
      </c>
      <c r="F12" s="1" t="s">
        <v>154</v>
      </c>
      <c r="G12" s="3" t="s">
        <v>283</v>
      </c>
      <c r="H12" s="3"/>
      <c r="I12" s="22" t="s">
        <v>202</v>
      </c>
    </row>
    <row r="13" spans="1:9">
      <c r="A13" s="9">
        <v>11</v>
      </c>
      <c r="B13" s="2" t="s">
        <v>149</v>
      </c>
      <c r="C13" s="3" t="s">
        <v>286</v>
      </c>
      <c r="D13" s="3"/>
      <c r="E13" s="22" t="s">
        <v>190</v>
      </c>
      <c r="F13" s="1" t="s">
        <v>151</v>
      </c>
      <c r="G13" s="3" t="s">
        <v>283</v>
      </c>
      <c r="H13" s="3"/>
      <c r="I13" s="22" t="s">
        <v>195</v>
      </c>
    </row>
    <row r="14" spans="1:9">
      <c r="A14" s="9">
        <v>12</v>
      </c>
      <c r="B14" s="2" t="s">
        <v>152</v>
      </c>
      <c r="C14" s="3" t="s">
        <v>287</v>
      </c>
      <c r="D14" s="3"/>
      <c r="E14" s="22" t="s">
        <v>191</v>
      </c>
      <c r="F14" s="1" t="s">
        <v>155</v>
      </c>
      <c r="G14" s="3" t="s">
        <v>283</v>
      </c>
      <c r="H14" s="3"/>
      <c r="I14" s="22" t="s">
        <v>203</v>
      </c>
    </row>
    <row r="15" spans="1:9">
      <c r="A15" s="9">
        <v>13</v>
      </c>
      <c r="B15" s="2" t="s">
        <v>153</v>
      </c>
      <c r="C15" s="3" t="s">
        <v>288</v>
      </c>
      <c r="D15" s="3"/>
      <c r="E15" s="3" t="s">
        <v>212</v>
      </c>
      <c r="F15" s="1" t="s">
        <v>155</v>
      </c>
      <c r="G15" s="3" t="s">
        <v>288</v>
      </c>
      <c r="H15" s="3"/>
      <c r="I15" s="3" t="s">
        <v>213</v>
      </c>
    </row>
    <row r="16" spans="1:9">
      <c r="A16" s="9">
        <v>14</v>
      </c>
      <c r="B16" s="2" t="s">
        <v>151</v>
      </c>
      <c r="C16" s="3" t="s">
        <v>289</v>
      </c>
      <c r="D16" s="3"/>
      <c r="E16" s="3" t="s">
        <v>214</v>
      </c>
      <c r="F16" s="1" t="s">
        <v>155</v>
      </c>
      <c r="G16" s="3" t="s">
        <v>289</v>
      </c>
      <c r="H16" s="3"/>
      <c r="I16" s="3" t="s">
        <v>215</v>
      </c>
    </row>
  </sheetData>
  <mergeCells count="3">
    <mergeCell ref="A1:A2"/>
    <mergeCell ref="B1:E1"/>
    <mergeCell ref="F1:I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A7508-36A0-4871-AEC3-C754290327A7}">
  <dimension ref="A1:A21"/>
  <sheetViews>
    <sheetView workbookViewId="0">
      <selection activeCell="A3" sqref="A3"/>
    </sheetView>
  </sheetViews>
  <sheetFormatPr defaultRowHeight="16.5"/>
  <cols>
    <col min="1" max="1" width="83" customWidth="1"/>
  </cols>
  <sheetData>
    <row r="1" spans="1:1">
      <c r="A1" s="23" t="s">
        <v>0</v>
      </c>
    </row>
    <row r="2" spans="1:1">
      <c r="A2" s="23" t="s">
        <v>225</v>
      </c>
    </row>
    <row r="3" spans="1:1">
      <c r="A3" s="23" t="s">
        <v>2</v>
      </c>
    </row>
    <row r="4" spans="1:1">
      <c r="A4" s="23" t="s">
        <v>3</v>
      </c>
    </row>
    <row r="5" spans="1:1">
      <c r="A5" s="23" t="s">
        <v>4</v>
      </c>
    </row>
    <row r="6" spans="1:1">
      <c r="A6" s="23" t="s">
        <v>0</v>
      </c>
    </row>
    <row r="7" spans="1:1">
      <c r="A7" s="23" t="s">
        <v>1</v>
      </c>
    </row>
    <row r="8" spans="1:1">
      <c r="A8" s="23" t="s">
        <v>0</v>
      </c>
    </row>
    <row r="9" spans="1:1">
      <c r="A9" s="23" t="s">
        <v>226</v>
      </c>
    </row>
    <row r="10" spans="1:1">
      <c r="A10" s="23" t="s">
        <v>290</v>
      </c>
    </row>
    <row r="11" spans="1:1">
      <c r="A11" s="23" t="s">
        <v>0</v>
      </c>
    </row>
    <row r="12" spans="1:1">
      <c r="A12" s="23" t="s">
        <v>227</v>
      </c>
    </row>
    <row r="13" spans="1:1">
      <c r="A13" s="23" t="s">
        <v>291</v>
      </c>
    </row>
    <row r="14" spans="1:1">
      <c r="A14" s="23" t="s">
        <v>0</v>
      </c>
    </row>
    <row r="15" spans="1:1">
      <c r="A15" s="23" t="s">
        <v>279</v>
      </c>
    </row>
    <row r="16" spans="1:1">
      <c r="A16" s="23" t="s">
        <v>280</v>
      </c>
    </row>
    <row r="17" spans="1:1">
      <c r="A17" s="24" t="s">
        <v>281</v>
      </c>
    </row>
    <row r="18" spans="1:1">
      <c r="A18" s="23" t="s">
        <v>242</v>
      </c>
    </row>
    <row r="19" spans="1:1">
      <c r="A19" s="23" t="s">
        <v>304</v>
      </c>
    </row>
    <row r="20" spans="1:1">
      <c r="A20" s="23" t="s">
        <v>280</v>
      </c>
    </row>
    <row r="21" spans="1:1">
      <c r="A21" s="23" t="s">
        <v>303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DF5E8-2EC0-48B5-B43D-2F3FC4CFC044}">
  <dimension ref="A1:A31"/>
  <sheetViews>
    <sheetView workbookViewId="0">
      <selection activeCell="A18" sqref="A18"/>
    </sheetView>
  </sheetViews>
  <sheetFormatPr defaultRowHeight="16.5"/>
  <cols>
    <col min="1" max="1" width="95.625" bestFit="1" customWidth="1"/>
  </cols>
  <sheetData>
    <row r="1" spans="1:1">
      <c r="A1" s="23" t="s">
        <v>240</v>
      </c>
    </row>
    <row r="2" spans="1:1">
      <c r="A2" s="23" t="s">
        <v>229</v>
      </c>
    </row>
    <row r="3" spans="1:1">
      <c r="A3" s="23" t="s">
        <v>0</v>
      </c>
    </row>
    <row r="4" spans="1:1">
      <c r="A4" s="23" t="s">
        <v>230</v>
      </c>
    </row>
    <row r="5" spans="1:1">
      <c r="A5" s="23" t="s">
        <v>0</v>
      </c>
    </row>
    <row r="6" spans="1:1">
      <c r="A6" s="23" t="s">
        <v>144</v>
      </c>
    </row>
    <row r="7" spans="1:1">
      <c r="A7" s="23" t="s">
        <v>0</v>
      </c>
    </row>
    <row r="8" spans="1:1">
      <c r="A8" s="23" t="s">
        <v>231</v>
      </c>
    </row>
    <row r="9" spans="1:1">
      <c r="A9" s="23" t="s">
        <v>0</v>
      </c>
    </row>
    <row r="10" spans="1:1">
      <c r="A10" s="23" t="s">
        <v>232</v>
      </c>
    </row>
    <row r="11" spans="1:1">
      <c r="A11" s="23" t="s">
        <v>0</v>
      </c>
    </row>
    <row r="12" spans="1:1">
      <c r="A12" s="23" t="s">
        <v>233</v>
      </c>
    </row>
    <row r="13" spans="1:1">
      <c r="A13" s="23" t="s">
        <v>0</v>
      </c>
    </row>
    <row r="14" spans="1:1">
      <c r="A14" s="23" t="s">
        <v>8</v>
      </c>
    </row>
    <row r="15" spans="1:1">
      <c r="A15" s="23" t="s">
        <v>0</v>
      </c>
    </row>
    <row r="16" spans="1:1">
      <c r="A16" s="23" t="s">
        <v>13</v>
      </c>
    </row>
    <row r="17" spans="1:1">
      <c r="A17" s="23" t="s">
        <v>142</v>
      </c>
    </row>
    <row r="18" spans="1:1">
      <c r="A18" s="23" t="s">
        <v>305</v>
      </c>
    </row>
    <row r="19" spans="1:1">
      <c r="A19" s="23" t="s">
        <v>142</v>
      </c>
    </row>
    <row r="20" spans="1:1">
      <c r="A20" s="23" t="s">
        <v>14</v>
      </c>
    </row>
    <row r="21" spans="1:1">
      <c r="A21" s="23" t="s">
        <v>0</v>
      </c>
    </row>
    <row r="22" spans="1:1">
      <c r="A22" s="23" t="s">
        <v>106</v>
      </c>
    </row>
    <row r="23" spans="1:1">
      <c r="A23" s="23" t="s">
        <v>278</v>
      </c>
    </row>
    <row r="24" spans="1:1">
      <c r="A24" s="23" t="s">
        <v>0</v>
      </c>
    </row>
    <row r="25" spans="1:1">
      <c r="A25" s="23" t="s">
        <v>141</v>
      </c>
    </row>
    <row r="26" spans="1:1">
      <c r="A26" s="23" t="s">
        <v>0</v>
      </c>
    </row>
    <row r="27" spans="1:1">
      <c r="A27" s="23" t="s">
        <v>143</v>
      </c>
    </row>
    <row r="28" spans="1:1">
      <c r="A28" s="23" t="s">
        <v>241</v>
      </c>
    </row>
    <row r="29" spans="1:1">
      <c r="A29" s="23" t="s">
        <v>242</v>
      </c>
    </row>
    <row r="30" spans="1:1">
      <c r="A30" s="23" t="s">
        <v>243</v>
      </c>
    </row>
    <row r="31" spans="1:1">
      <c r="A31" s="23" t="s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59AE6-1F3E-4A37-901E-1B2DCE599B42}">
  <dimension ref="A1:A10"/>
  <sheetViews>
    <sheetView workbookViewId="0">
      <selection activeCell="A3" sqref="A3"/>
    </sheetView>
  </sheetViews>
  <sheetFormatPr defaultRowHeight="16.5"/>
  <cols>
    <col min="1" max="1" width="38.875" bestFit="1" customWidth="1"/>
  </cols>
  <sheetData>
    <row r="1" spans="1:1">
      <c r="A1" s="23" t="s">
        <v>6</v>
      </c>
    </row>
    <row r="2" spans="1:1">
      <c r="A2" s="23" t="s">
        <v>244</v>
      </c>
    </row>
    <row r="3" spans="1:1">
      <c r="A3" s="23" t="s">
        <v>277</v>
      </c>
    </row>
    <row r="4" spans="1:1">
      <c r="A4" s="23" t="s">
        <v>0</v>
      </c>
    </row>
    <row r="5" spans="1:1">
      <c r="A5" s="23" t="s">
        <v>9</v>
      </c>
    </row>
    <row r="6" spans="1:1">
      <c r="A6" s="23" t="s">
        <v>245</v>
      </c>
    </row>
    <row r="7" spans="1:1">
      <c r="A7" s="23" t="s">
        <v>0</v>
      </c>
    </row>
    <row r="8" spans="1:1">
      <c r="A8" s="23" t="s">
        <v>10</v>
      </c>
    </row>
    <row r="9" spans="1:1">
      <c r="A9" s="23" t="s">
        <v>246</v>
      </c>
    </row>
    <row r="10" spans="1:1">
      <c r="A10" s="23" t="s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39CE7-BDA1-49C8-832E-6F0880A2479C}">
  <dimension ref="A1:A6"/>
  <sheetViews>
    <sheetView workbookViewId="0">
      <selection activeCell="A6" sqref="A6"/>
    </sheetView>
  </sheetViews>
  <sheetFormatPr defaultRowHeight="16.5"/>
  <cols>
    <col min="1" max="1" width="33.875" bestFit="1" customWidth="1"/>
  </cols>
  <sheetData>
    <row r="1" spans="1:1">
      <c r="A1" s="23" t="s">
        <v>292</v>
      </c>
    </row>
    <row r="2" spans="1:1">
      <c r="A2" s="23" t="s">
        <v>0</v>
      </c>
    </row>
    <row r="3" spans="1:1">
      <c r="A3" s="23" t="s">
        <v>239</v>
      </c>
    </row>
    <row r="4" spans="1:1">
      <c r="A4" s="23" t="s">
        <v>247</v>
      </c>
    </row>
    <row r="5" spans="1:1">
      <c r="A5" s="23" t="s">
        <v>248</v>
      </c>
    </row>
    <row r="6" spans="1:1">
      <c r="A6" s="23" t="s">
        <v>293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B88FC-2ABD-4871-9B1D-2AFCC802DF76}">
  <dimension ref="A1:A28"/>
  <sheetViews>
    <sheetView workbookViewId="0">
      <selection activeCell="A18" sqref="A18"/>
    </sheetView>
  </sheetViews>
  <sheetFormatPr defaultRowHeight="16.5"/>
  <cols>
    <col min="1" max="1" width="72.125" bestFit="1" customWidth="1"/>
  </cols>
  <sheetData>
    <row r="1" spans="1:1">
      <c r="A1" s="23" t="s">
        <v>235</v>
      </c>
    </row>
    <row r="2" spans="1:1">
      <c r="A2" s="23" t="s">
        <v>249</v>
      </c>
    </row>
    <row r="3" spans="1:1">
      <c r="A3" s="23" t="s">
        <v>250</v>
      </c>
    </row>
    <row r="4" spans="1:1">
      <c r="A4" s="23" t="s">
        <v>251</v>
      </c>
    </row>
    <row r="5" spans="1:1">
      <c r="A5" s="23" t="s">
        <v>252</v>
      </c>
    </row>
    <row r="6" spans="1:1">
      <c r="A6" s="23" t="s">
        <v>294</v>
      </c>
    </row>
    <row r="7" spans="1:1">
      <c r="A7" s="23" t="s">
        <v>253</v>
      </c>
    </row>
    <row r="8" spans="1:1">
      <c r="A8" s="23" t="s">
        <v>291</v>
      </c>
    </row>
    <row r="9" spans="1:1">
      <c r="A9" s="23" t="s">
        <v>254</v>
      </c>
    </row>
    <row r="10" spans="1:1">
      <c r="A10" s="23" t="s">
        <v>255</v>
      </c>
    </row>
    <row r="11" spans="1:1">
      <c r="A11" s="23" t="s">
        <v>256</v>
      </c>
    </row>
    <row r="12" spans="1:1">
      <c r="A12" s="23" t="s">
        <v>254</v>
      </c>
    </row>
    <row r="13" spans="1:1">
      <c r="A13" s="23" t="s">
        <v>295</v>
      </c>
    </row>
    <row r="14" spans="1:1">
      <c r="A14" s="23" t="s">
        <v>257</v>
      </c>
    </row>
    <row r="15" spans="1:1">
      <c r="A15" s="23" t="s">
        <v>301</v>
      </c>
    </row>
    <row r="16" spans="1:1">
      <c r="A16" s="23" t="s">
        <v>258</v>
      </c>
    </row>
    <row r="17" spans="1:1">
      <c r="A17" s="23" t="s">
        <v>259</v>
      </c>
    </row>
    <row r="18" spans="1:1">
      <c r="A18" s="23" t="s">
        <v>302</v>
      </c>
    </row>
    <row r="19" spans="1:1">
      <c r="A19" s="23" t="s">
        <v>291</v>
      </c>
    </row>
    <row r="20" spans="1:1">
      <c r="A20" s="23" t="s">
        <v>260</v>
      </c>
    </row>
    <row r="21" spans="1:1">
      <c r="A21" s="23" t="s">
        <v>254</v>
      </c>
    </row>
    <row r="22" spans="1:1">
      <c r="A22" s="23" t="s">
        <v>261</v>
      </c>
    </row>
    <row r="23" spans="1:1">
      <c r="A23" s="23" t="s">
        <v>262</v>
      </c>
    </row>
    <row r="24" spans="1:1">
      <c r="A24" s="23" t="s">
        <v>254</v>
      </c>
    </row>
    <row r="25" spans="1:1">
      <c r="A25" s="23" t="s">
        <v>294</v>
      </c>
    </row>
    <row r="26" spans="1:1">
      <c r="A26" s="23" t="s">
        <v>11</v>
      </c>
    </row>
    <row r="27" spans="1:1">
      <c r="A27" s="23" t="s">
        <v>263</v>
      </c>
    </row>
    <row r="28" spans="1:1">
      <c r="A28" s="23" t="s">
        <v>291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13EBD-F9A1-413D-9BDB-8325E8ADCD5E}">
  <dimension ref="A1:A10"/>
  <sheetViews>
    <sheetView workbookViewId="0">
      <selection activeCell="A7" sqref="A7"/>
    </sheetView>
  </sheetViews>
  <sheetFormatPr defaultRowHeight="16.5"/>
  <cols>
    <col min="1" max="1" width="33.875" bestFit="1" customWidth="1"/>
  </cols>
  <sheetData>
    <row r="1" spans="1:1">
      <c r="A1" s="23" t="s">
        <v>292</v>
      </c>
    </row>
    <row r="2" spans="1:1">
      <c r="A2" s="23" t="s">
        <v>0</v>
      </c>
    </row>
    <row r="3" spans="1:1">
      <c r="A3" s="23" t="s">
        <v>234</v>
      </c>
    </row>
    <row r="4" spans="1:1">
      <c r="A4" s="23" t="s">
        <v>247</v>
      </c>
    </row>
    <row r="5" spans="1:1">
      <c r="A5" s="23" t="s">
        <v>264</v>
      </c>
    </row>
    <row r="6" spans="1:1">
      <c r="A6" s="23" t="s">
        <v>265</v>
      </c>
    </row>
    <row r="7" spans="1:1">
      <c r="A7" s="23" t="s">
        <v>293</v>
      </c>
    </row>
    <row r="8" spans="1:1">
      <c r="A8" s="23" t="s">
        <v>0</v>
      </c>
    </row>
    <row r="9" spans="1:1">
      <c r="A9" s="23" t="s">
        <v>145</v>
      </c>
    </row>
    <row r="10" spans="1:1">
      <c r="A10" s="23" t="s">
        <v>146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13</vt:i4>
      </vt:variant>
      <vt:variant>
        <vt:lpstr>이름 지정된 범위</vt:lpstr>
      </vt:variant>
      <vt:variant>
        <vt:i4>18</vt:i4>
      </vt:variant>
    </vt:vector>
  </HeadingPairs>
  <TitlesOfParts>
    <vt:vector size="31" baseType="lpstr">
      <vt:lpstr>Var</vt:lpstr>
      <vt:lpstr>SwitchIPInfo</vt:lpstr>
      <vt:lpstr>Portmap</vt:lpstr>
      <vt:lpstr>init</vt:lpstr>
      <vt:lpstr>base</vt:lpstr>
      <vt:lpstr>loop0</vt:lpstr>
      <vt:lpstr>p2pip</vt:lpstr>
      <vt:lpstr>bgpv4</vt:lpstr>
      <vt:lpstr>p2pipv6</vt:lpstr>
      <vt:lpstr>bgpv6</vt:lpstr>
      <vt:lpstr>etcport</vt:lpstr>
      <vt:lpstr>vxlan</vt:lpstr>
      <vt:lpstr>Note</vt:lpstr>
      <vt:lpstr>Var_Arp_aging</vt:lpstr>
      <vt:lpstr>Var_LeafP2P_Host_IP</vt:lpstr>
      <vt:lpstr>Var_Logging_buffered</vt:lpstr>
      <vt:lpstr>Var_Mac_aging</vt:lpstr>
      <vt:lpstr>Var_Mgmt_gw</vt:lpstr>
      <vt:lpstr>Var_MGMT_vrf</vt:lpstr>
      <vt:lpstr>Var_Min_file</vt:lpstr>
      <vt:lpstr>Var_P2P_Subnet_mask</vt:lpstr>
      <vt:lpstr>Var_Password</vt:lpstr>
      <vt:lpstr>Var_Privilege</vt:lpstr>
      <vt:lpstr>Var_PTP_IPv4</vt:lpstr>
      <vt:lpstr>Var_Spine_Num</vt:lpstr>
      <vt:lpstr>Var_SpineP2P_Host_IP</vt:lpstr>
      <vt:lpstr>Var_STP_mode</vt:lpstr>
      <vt:lpstr>Var_Terminal_length</vt:lpstr>
      <vt:lpstr>Var_Terminal_width</vt:lpstr>
      <vt:lpstr>Var_Timezone</vt:lpstr>
      <vt:lpstr>Var_Username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민경욱</dc:creator>
  <cp:lastModifiedBy>Administrator</cp:lastModifiedBy>
  <dcterms:created xsi:type="dcterms:W3CDTF">2020-02-28T14:28:53Z</dcterms:created>
  <dcterms:modified xsi:type="dcterms:W3CDTF">2023-02-20T04:26:44Z</dcterms:modified>
</cp:coreProperties>
</file>