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<sst xmlns="http://schemas.openxmlformats.org/spreadsheetml/2006/main" count="180" uniqueCount="172">
  <si>
    <t>State</t>
  </si>
  <si>
    <t>Turnout Rates</t>
  </si>
  <si>
    <t>Numerators</t>
  </si>
  <si>
    <t>Denominators</t>
  </si>
  <si>
    <t>VEP Components (Modifications to VAP to Calculate VEP)</t>
  </si>
  <si>
    <t>State Results Website</t>
  </si>
  <si>
    <t>Status</t>
  </si>
  <si>
    <t>VEP Total Ballots Counted</t>
  </si>
  <si>
    <t>VEP Highest Office</t>
  </si>
  <si>
    <t>VAP Highest Office</t>
  </si>
  <si>
    <t>Total Ballots Counted (Estimate)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</si>
  <si>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</si>
  <si>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</si>
  <si>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</si>
  <si>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</si>
  <si>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</si>
  <si>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</si>
  <si>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</si>
  <si>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</si>
  <si>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</si>
  <si>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</si>
  <si>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</si>
  <si>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</si>
  <si>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http://www.alabamavotes.gov/electionnight/statewideresultsbycontest.aspx?ecode=1000500</t>
  </si>
  <si>
    <t>AL</t>
  </si>
  <si>
    <t>Alaska</t>
  </si>
  <si>
    <t>http://www.elect.alaska.net/</t>
  </si>
  <si>
    <t>AK</t>
  </si>
  <si>
    <t>Arizona</t>
  </si>
  <si>
    <t>http://results.arizona.vote/2016/General/n1591/Results-State.html</t>
  </si>
  <si>
    <t>AZ</t>
  </si>
  <si>
    <t>Arkansas</t>
  </si>
  <si>
    <t>http://results.enr.clarityelections.com/AR/63912/182850/Web01/en/summary.html</t>
  </si>
  <si>
    <t>AR</t>
  </si>
  <si>
    <t>California</t>
  </si>
  <si>
    <t>http://vote.sos.ca.gov/</t>
  </si>
  <si>
    <t>CA</t>
  </si>
  <si>
    <t>http://vote.sos.ca.gov/unprocessed-ballots-status/</t>
  </si>
  <si>
    <t>Colorado</t>
  </si>
  <si>
    <t>http://results.enr.clarityelections.com/CO/63746/182883/Web01/en/summary.html</t>
  </si>
  <si>
    <t>CO</t>
  </si>
  <si>
    <t>Connecticut</t>
  </si>
  <si>
    <t>http://ctemspublic.pcctg.net/#/home</t>
  </si>
  <si>
    <t>CT</t>
  </si>
  <si>
    <t>Delaware</t>
  </si>
  <si>
    <t>http://elections.delaware.gov/results/html/election.shtml</t>
  </si>
  <si>
    <t>Official</t>
  </si>
  <si>
    <t>DE</t>
  </si>
  <si>
    <t>District of Columbia</t>
  </si>
  <si>
    <t>https://www.dcboee.org/election_info/election_results/v3/2016/November-8-General-Election</t>
  </si>
  <si>
    <t>DC</t>
  </si>
  <si>
    <t>Florida</t>
  </si>
  <si>
    <t>http://enight.elections.myflorida.com/</t>
  </si>
  <si>
    <t>FL</t>
  </si>
  <si>
    <t>Georgia</t>
  </si>
  <si>
    <t>http://results.enr.clarityelections.com/GA/63991/182885/en/summary.html</t>
  </si>
  <si>
    <t>GA</t>
  </si>
  <si>
    <t>Hawaii</t>
  </si>
  <si>
    <t>http://elections.hawaii.gov/wp-content/results/histatewide.pdf</t>
  </si>
  <si>
    <t>HI</t>
  </si>
  <si>
    <t>Idaho</t>
  </si>
  <si>
    <t>http://www.sos.idaho.gov/ELECT/results/2016/General/ENR/statewide_total.html</t>
  </si>
  <si>
    <t>ID</t>
  </si>
  <si>
    <t>Illinois</t>
  </si>
  <si>
    <t>IL</t>
  </si>
  <si>
    <t>Indiana</t>
  </si>
  <si>
    <t>http://www.in.gov/apps/sos/election/general/general2016</t>
  </si>
  <si>
    <t>IN</t>
  </si>
  <si>
    <t>Iowa</t>
  </si>
  <si>
    <t>https://electionresults.sos.iowa.gov/Views/TabularData.aspx?TabView=StateRaces^Federal%20/%20Statewide%20Races^86&amp;ElectionID=86</t>
  </si>
  <si>
    <t>IA</t>
  </si>
  <si>
    <t>Kansas</t>
  </si>
  <si>
    <t>http://www.sos.ks.gov/ent/kssos_ent.html</t>
  </si>
  <si>
    <t>KS</t>
  </si>
  <si>
    <t>Kentucky</t>
  </si>
  <si>
    <t>http://results.enr.clarityelections.com/KY/64180/182267/Web01/en/summary.html</t>
  </si>
  <si>
    <t>KY</t>
  </si>
  <si>
    <t>Louisiana</t>
  </si>
  <si>
    <t>https://voterportal.sos.la.gov/Graphical</t>
  </si>
  <si>
    <t>LA</t>
  </si>
  <si>
    <t>Maine</t>
  </si>
  <si>
    <t>ME</t>
  </si>
  <si>
    <t>Maryland</t>
  </si>
  <si>
    <t>http://elections.maryland.gov/elections/2016/results/General/gen_results_2016_4_001-.html</t>
  </si>
  <si>
    <t>MD</t>
  </si>
  <si>
    <t>Massachusetts</t>
  </si>
  <si>
    <t>MA</t>
  </si>
  <si>
    <t>Michigan</t>
  </si>
  <si>
    <t>http://miboecfr.nictusa.com/election/results/2016GEN_CENR.html</t>
  </si>
  <si>
    <t>MI</t>
  </si>
  <si>
    <t>Minnesota</t>
  </si>
  <si>
    <t>http://electionresults.sos.state.mn.us/Results/President/100?officeInElectionId=10733</t>
  </si>
  <si>
    <t>MN</t>
  </si>
  <si>
    <t>Mississippi</t>
  </si>
  <si>
    <t>MS</t>
  </si>
  <si>
    <t>Missouri</t>
  </si>
  <si>
    <t>http://enr.sos.mo.gov/enrnet/default.aspx?eid=750003949</t>
  </si>
  <si>
    <t>MO</t>
  </si>
  <si>
    <t>Montana</t>
  </si>
  <si>
    <t>http://mtelectionresults.gov/</t>
  </si>
  <si>
    <t>MT</t>
  </si>
  <si>
    <t>Nebraska</t>
  </si>
  <si>
    <t>http://electionresults.sos.ne.gov/</t>
  </si>
  <si>
    <t>NE</t>
  </si>
  <si>
    <t>Nevada</t>
  </si>
  <si>
    <t>http://silverstateelection.com/</t>
  </si>
  <si>
    <t>NV</t>
  </si>
  <si>
    <t>New Hampshire</t>
  </si>
  <si>
    <t>http://sos.nh.gov/2016GenResults.aspx</t>
  </si>
  <si>
    <t>NH</t>
  </si>
  <si>
    <t>New Jersey</t>
  </si>
  <si>
    <t>http://www.state.nj.us/state/elections/2016-results/2016-unofficial-general-results-president.pdf</t>
  </si>
  <si>
    <t>NJ</t>
  </si>
  <si>
    <t>New Mexico</t>
  </si>
  <si>
    <t>http://electionresults.sos.state.nm.us/</t>
  </si>
  <si>
    <t>NM</t>
  </si>
  <si>
    <t>New York</t>
  </si>
  <si>
    <t>http://nyenr.elections.state.ny.us/</t>
  </si>
  <si>
    <t>NY</t>
  </si>
  <si>
    <t>North Carolina</t>
  </si>
  <si>
    <t>http://er.ncsbe.gov/?election_dt=11/08/2016&amp;county_id=0&amp;office=FED&amp;contest=0</t>
  </si>
  <si>
    <t>NC</t>
  </si>
  <si>
    <t>North Dakota</t>
  </si>
  <si>
    <t>http://results.sos.nd.gov/resultsSW.aspx?text=Race&amp;type=SW&amp;map=CTY</t>
  </si>
  <si>
    <t>ND</t>
  </si>
  <si>
    <t>Ohio</t>
  </si>
  <si>
    <t>https://vote.ohio.gov/</t>
  </si>
  <si>
    <t>OH</t>
  </si>
  <si>
    <t>Oklahoma</t>
  </si>
  <si>
    <t>https://www.ok.gov/elections/support/20161108_seb.html</t>
  </si>
  <si>
    <t>OK</t>
  </si>
  <si>
    <t>Oregon</t>
  </si>
  <si>
    <t>http://results.oregonvotes.gov/resultsSW.aspx?type=FED&amp;map=CTY</t>
  </si>
  <si>
    <t>OR</t>
  </si>
  <si>
    <t>Pennsylvania</t>
  </si>
  <si>
    <t>http://www.electionreturns.pa.gov/ENR_NEW</t>
  </si>
  <si>
    <t>PA</t>
  </si>
  <si>
    <t>Rhode Island</t>
  </si>
  <si>
    <t>http://www.ri.gov/election/results/2016/general_election/</t>
  </si>
  <si>
    <t>RI</t>
  </si>
  <si>
    <t>South Carolina</t>
  </si>
  <si>
    <t>http://www.enr-scvotes.org/SC/64658/182853/en/summary.html</t>
  </si>
  <si>
    <t>SC</t>
  </si>
  <si>
    <t>South Dakota</t>
  </si>
  <si>
    <t>http://electionresults.sd.gov/</t>
  </si>
  <si>
    <t>SD</t>
  </si>
  <si>
    <t>Tennessee</t>
  </si>
  <si>
    <t>http://elections.tn.gov/results.php</t>
  </si>
  <si>
    <t>TN</t>
  </si>
  <si>
    <t>Texas</t>
  </si>
  <si>
    <t>https://enrpages.sos.state.tx.us/public/nov08_319.htm</t>
  </si>
  <si>
    <t>TX</t>
  </si>
  <si>
    <t>Utah</t>
  </si>
  <si>
    <t>http://electionresults.utah.gov/elections/federal</t>
  </si>
  <si>
    <t>UT</t>
  </si>
  <si>
    <t>Vermont</t>
  </si>
  <si>
    <t>https://vtelectionresults.sec.state.vt.us/Index.html#/state</t>
  </si>
  <si>
    <t>VT</t>
  </si>
  <si>
    <t>Virginia</t>
  </si>
  <si>
    <t>http://results.elections.virginia.gov/vaelections/2016%20November%20General/Site/Presidential.html</t>
  </si>
  <si>
    <t>VA</t>
  </si>
  <si>
    <t>Washington</t>
  </si>
  <si>
    <t>http://results.vote.wa.gov/results/current/</t>
  </si>
  <si>
    <t>WA</t>
  </si>
  <si>
    <t>West Virginia</t>
  </si>
  <si>
    <t>http://services.sos.wv.gov/apps/elections/results/</t>
  </si>
  <si>
    <t>WV</t>
  </si>
  <si>
    <t>Wisconsin</t>
  </si>
  <si>
    <t>WI</t>
  </si>
  <si>
    <t>Wyoming</t>
  </si>
  <si>
    <t>http://soswy.state.wy.us/Elections/Docs/2016/2016GeneralResults.aspx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</si>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</sst>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3" fillId="0" fontId="5" numFmtId="3" xfId="0" applyAlignment="1" applyBorder="1" applyFont="1" applyNumberFormat="1">
      <alignment horizontal="center" wrapText="1"/>
    </xf>
    <xf borderId="4" fillId="0" fontId="4" numFmtId="0" xfId="0" applyBorder="1" applyFont="1"/>
    <xf borderId="3" fillId="0" fontId="6" numFmtId="164" xfId="0" applyAlignment="1" applyBorder="1" applyFont="1" applyNumberFormat="1">
      <alignment horizontal="center" wrapText="1"/>
    </xf>
    <xf borderId="0" fillId="0" fontId="7" numFmtId="164" xfId="0" applyAlignment="1" applyFont="1" applyNumberFormat="1">
      <alignment horizontal="center" wrapText="1"/>
    </xf>
    <xf borderId="1" fillId="0" fontId="4" numFmtId="0" xfId="0" applyBorder="1" applyFont="1"/>
    <xf borderId="1" fillId="0" fontId="1" numFmtId="0" xfId="0" applyAlignment="1" applyBorder="1" applyFont="1">
      <alignment horizontal="right" wrapText="1"/>
    </xf>
    <xf borderId="1" fillId="0" fontId="1" numFmtId="164" xfId="0" applyAlignment="1" applyBorder="1" applyFont="1" applyNumberFormat="1">
      <alignment horizontal="right" wrapText="1"/>
    </xf>
    <xf borderId="0" fillId="0" fontId="1" numFmtId="164" xfId="0" applyAlignment="1" applyFont="1" applyNumberFormat="1">
      <alignment horizontal="right" wrapText="1"/>
    </xf>
    <xf borderId="1" fillId="0" fontId="1" numFmtId="3" xfId="0" applyAlignment="1" applyBorder="1" applyFont="1" applyNumberFormat="1">
      <alignment horizontal="right" wrapText="1"/>
    </xf>
    <xf borderId="0" fillId="0" fontId="1" numFmtId="3" xfId="0" applyAlignment="1" applyFont="1" applyNumberFormat="1">
      <alignment horizontal="right" wrapText="1"/>
    </xf>
    <xf borderId="1" fillId="0" fontId="1" numFmtId="3" xfId="0" applyAlignment="1" applyBorder="1" applyFont="1" applyNumberFormat="1">
      <alignment horizontal="right" wrapText="1"/>
    </xf>
    <xf borderId="5" fillId="0" fontId="1" numFmtId="3" xfId="0" applyAlignment="1" applyBorder="1" applyFont="1" applyNumberFormat="1">
      <alignment horizontal="right" wrapText="1"/>
    </xf>
    <xf borderId="6" fillId="0" fontId="8" numFmtId="3" xfId="0" applyAlignment="1" applyBorder="1" applyFont="1" applyNumberFormat="1">
      <alignment horizontal="right"/>
    </xf>
    <xf borderId="0" fillId="0" fontId="8" numFmtId="3" xfId="0" applyAlignment="1" applyFont="1" applyNumberFormat="1">
      <alignment horizontal="right"/>
    </xf>
    <xf borderId="7" fillId="2" fontId="9" numFmtId="0" xfId="0" applyBorder="1" applyFill="1" applyFont="1"/>
    <xf borderId="7" fillId="2" fontId="0" numFmtId="164" xfId="0" applyAlignment="1" applyBorder="1" applyFont="1" applyNumberFormat="1">
      <alignment/>
    </xf>
    <xf borderId="7" fillId="2" fontId="10" numFmtId="3" xfId="0" applyAlignment="1" applyBorder="1" applyFont="1" applyNumberFormat="1">
      <alignment/>
    </xf>
    <xf borderId="7" fillId="2" fontId="0" numFmtId="3" xfId="0" applyAlignment="1" applyBorder="1" applyFont="1" applyNumberFormat="1">
      <alignment/>
    </xf>
    <xf borderId="7" fillId="2" fontId="10" numFmtId="164" xfId="0" applyAlignment="1" applyBorder="1" applyFont="1" applyNumberFormat="1">
      <alignment/>
    </xf>
    <xf borderId="8" fillId="2" fontId="4" numFmtId="3" xfId="0" applyAlignment="1" applyBorder="1" applyFont="1" applyNumberFormat="1">
      <alignment/>
    </xf>
    <xf borderId="0" fillId="2" fontId="4" numFmtId="3" xfId="0" applyAlignment="1" applyFont="1" applyNumberFormat="1">
      <alignment/>
    </xf>
    <xf borderId="7" fillId="0" fontId="0" numFmtId="0" xfId="0" applyBorder="1" applyFont="1"/>
    <xf borderId="7" fillId="0" fontId="11" numFmtId="0" xfId="0" applyAlignment="1" applyBorder="1" applyFont="1">
      <alignment/>
    </xf>
    <xf borderId="7" fillId="0" fontId="0" numFmtId="164" xfId="0" applyBorder="1" applyFont="1" applyNumberFormat="1"/>
    <xf borderId="7" fillId="0" fontId="0" numFmtId="164" xfId="0" applyAlignment="1" applyBorder="1" applyFont="1" applyNumberFormat="1">
      <alignment/>
    </xf>
    <xf borderId="7" fillId="0" fontId="10" numFmtId="3" xfId="0" applyAlignment="1" applyBorder="1" applyFont="1" applyNumberFormat="1">
      <alignment/>
    </xf>
    <xf borderId="7" fillId="0" fontId="0" numFmtId="3" xfId="0" applyAlignment="1" applyBorder="1" applyFont="1" applyNumberFormat="1">
      <alignment/>
    </xf>
    <xf borderId="7" fillId="0" fontId="10" numFmtId="164" xfId="0" applyAlignment="1" applyBorder="1" applyFont="1" applyNumberFormat="1">
      <alignment/>
    </xf>
    <xf borderId="7" fillId="0" fontId="0" numFmtId="3" xfId="0" applyBorder="1" applyFont="1" applyNumberFormat="1"/>
    <xf borderId="8" fillId="0" fontId="4" numFmtId="3" xfId="0" applyAlignment="1" applyBorder="1" applyFont="1" applyNumberFormat="1">
      <alignment/>
    </xf>
    <xf borderId="0" fillId="0" fontId="4" numFmtId="3" xfId="0" applyAlignment="1" applyFont="1" applyNumberFormat="1">
      <alignment/>
    </xf>
    <xf borderId="7" fillId="2" fontId="0" numFmtId="0" xfId="0" applyBorder="1" applyFont="1"/>
    <xf borderId="7" fillId="2" fontId="12" numFmtId="0" xfId="0" applyAlignment="1" applyBorder="1" applyFont="1">
      <alignment/>
    </xf>
    <xf borderId="7" fillId="2" fontId="0" numFmtId="3" xfId="0" applyBorder="1" applyFont="1" applyNumberFormat="1"/>
    <xf borderId="8" fillId="2" fontId="4" numFmtId="3" xfId="0" applyAlignment="1" applyBorder="1" applyFont="1" applyNumberFormat="1">
      <alignment/>
    </xf>
    <xf borderId="0" fillId="2" fontId="4" numFmtId="3" xfId="0" applyAlignment="1" applyFont="1" applyNumberFormat="1">
      <alignment/>
    </xf>
    <xf borderId="7" fillId="2" fontId="0" numFmtId="0" xfId="0" applyAlignment="1" applyBorder="1" applyFont="1">
      <alignment/>
    </xf>
    <xf borderId="7" fillId="2" fontId="0" numFmtId="164" xfId="0" applyBorder="1" applyFont="1" applyNumberFormat="1"/>
    <xf borderId="7" fillId="2" fontId="13" numFmtId="164" xfId="0" applyAlignment="1" applyBorder="1" applyFont="1" applyNumberFormat="1">
      <alignment/>
    </xf>
    <xf borderId="7" fillId="0" fontId="0" numFmtId="0" xfId="0" applyAlignment="1" applyBorder="1" applyFont="1">
      <alignment/>
    </xf>
    <xf borderId="7" fillId="0" fontId="13" numFmtId="164" xfId="0" applyBorder="1" applyFont="1" applyNumberFormat="1"/>
    <xf borderId="7" fillId="2" fontId="1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elections.tn.gov/results.php" TargetMode="External"/><Relationship Id="rId20" Type="http://schemas.openxmlformats.org/officeDocument/2006/relationships/hyperlink" Target="http://elections.maryland.gov/elections/2016/results/General/gen_results_2016_4_001-.html" TargetMode="External"/><Relationship Id="rId42" Type="http://schemas.openxmlformats.org/officeDocument/2006/relationships/hyperlink" Target="http://electionresults.utah.gov/elections/federal" TargetMode="External"/><Relationship Id="rId41" Type="http://schemas.openxmlformats.org/officeDocument/2006/relationships/hyperlink" Target="https://enrpages.sos.state.tx.us/public/nov08_319.htm" TargetMode="External"/><Relationship Id="rId22" Type="http://schemas.openxmlformats.org/officeDocument/2006/relationships/hyperlink" Target="http://electionresults.sos.state.mn.us/Results/President/100?officeInElectionId=10733" TargetMode="External"/><Relationship Id="rId44" Type="http://schemas.openxmlformats.org/officeDocument/2006/relationships/hyperlink" Target="http://results.elections.virginia.gov/vaelections/2016%20November%20General/Site/Presidential.html" TargetMode="External"/><Relationship Id="rId21" Type="http://schemas.openxmlformats.org/officeDocument/2006/relationships/hyperlink" Target="http://miboecfr.nictusa.com/election/results/2016GEN_CENR.html" TargetMode="External"/><Relationship Id="rId43" Type="http://schemas.openxmlformats.org/officeDocument/2006/relationships/hyperlink" Target="https://vtelectionresults.sec.state.vt.us/Index.html" TargetMode="External"/><Relationship Id="rId24" Type="http://schemas.openxmlformats.org/officeDocument/2006/relationships/hyperlink" Target="http://mtelectionresults.gov/" TargetMode="External"/><Relationship Id="rId46" Type="http://schemas.openxmlformats.org/officeDocument/2006/relationships/hyperlink" Target="http://services.sos.wv.gov/apps/elections/results/" TargetMode="External"/><Relationship Id="rId23" Type="http://schemas.openxmlformats.org/officeDocument/2006/relationships/hyperlink" Target="http://enr.sos.mo.gov/enrnet/default.aspx?eid=750003949" TargetMode="External"/><Relationship Id="rId45" Type="http://schemas.openxmlformats.org/officeDocument/2006/relationships/hyperlink" Target="http://results.vote.wa.gov/results/current/" TargetMode="External"/><Relationship Id="rId1" Type="http://schemas.openxmlformats.org/officeDocument/2006/relationships/hyperlink" Target="http://www.alabamavotes.gov/electionnight/statewideresultsbycontest.aspx?ecode=1000500" TargetMode="External"/><Relationship Id="rId2" Type="http://schemas.openxmlformats.org/officeDocument/2006/relationships/hyperlink" Target="http://www.elect.alaska.net/" TargetMode="External"/><Relationship Id="rId3" Type="http://schemas.openxmlformats.org/officeDocument/2006/relationships/hyperlink" Target="http://results.arizona.vote/2016/General/n1591/Results-State.html" TargetMode="External"/><Relationship Id="rId4" Type="http://schemas.openxmlformats.org/officeDocument/2006/relationships/hyperlink" Target="http://results.enr.clarityelections.com/AR/63912/182850/Web01/en/summary.html" TargetMode="External"/><Relationship Id="rId9" Type="http://schemas.openxmlformats.org/officeDocument/2006/relationships/hyperlink" Target="http://elections.delaware.gov/results/html/election.shtml" TargetMode="External"/><Relationship Id="rId26" Type="http://schemas.openxmlformats.org/officeDocument/2006/relationships/hyperlink" Target="http://silverstateelection.com/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://electionresults.sos.ne.gov/" TargetMode="External"/><Relationship Id="rId47" Type="http://schemas.openxmlformats.org/officeDocument/2006/relationships/hyperlink" Target="http://soswy.state.wy.us/Elections/Docs/2016/2016GeneralResults.aspx" TargetMode="External"/><Relationship Id="rId28" Type="http://schemas.openxmlformats.org/officeDocument/2006/relationships/hyperlink" Target="http://www.state.nj.us/state/elections/2016-results/2016-unofficial-general-results-president.pdf" TargetMode="External"/><Relationship Id="rId27" Type="http://schemas.openxmlformats.org/officeDocument/2006/relationships/hyperlink" Target="http://sos.nh.gov/2016GenResults.aspx" TargetMode="External"/><Relationship Id="rId5" Type="http://schemas.openxmlformats.org/officeDocument/2006/relationships/hyperlink" Target="http://vote.sos.ca.gov/" TargetMode="External"/><Relationship Id="rId6" Type="http://schemas.openxmlformats.org/officeDocument/2006/relationships/hyperlink" Target="http://vote.sos.ca.gov/unprocessed-ballots-status/" TargetMode="External"/><Relationship Id="rId29" Type="http://schemas.openxmlformats.org/officeDocument/2006/relationships/hyperlink" Target="http://electionresults.sos.state.nm.us/" TargetMode="External"/><Relationship Id="rId7" Type="http://schemas.openxmlformats.org/officeDocument/2006/relationships/hyperlink" Target="http://results.enr.clarityelections.com/CO/63746/182883/Web01/en/summary.html" TargetMode="External"/><Relationship Id="rId8" Type="http://schemas.openxmlformats.org/officeDocument/2006/relationships/hyperlink" Target="http://ctemspublic.pcctg.net/" TargetMode="External"/><Relationship Id="rId31" Type="http://schemas.openxmlformats.org/officeDocument/2006/relationships/hyperlink" Target="http://er.ncsbe.gov/?election_dt=11/08/2016&amp;county_id=0&amp;office=FED&amp;contest=0" TargetMode="External"/><Relationship Id="rId30" Type="http://schemas.openxmlformats.org/officeDocument/2006/relationships/hyperlink" Target="http://nyenr.elections.state.ny.us/" TargetMode="External"/><Relationship Id="rId11" Type="http://schemas.openxmlformats.org/officeDocument/2006/relationships/hyperlink" Target="http://enight.elections.myflorida.com/" TargetMode="External"/><Relationship Id="rId33" Type="http://schemas.openxmlformats.org/officeDocument/2006/relationships/hyperlink" Target="https://vote.ohio.gov/" TargetMode="External"/><Relationship Id="rId10" Type="http://schemas.openxmlformats.org/officeDocument/2006/relationships/hyperlink" Target="https://www.dcboee.org/election_info/election_results/v3/2016/November-8-General-Election" TargetMode="External"/><Relationship Id="rId32" Type="http://schemas.openxmlformats.org/officeDocument/2006/relationships/hyperlink" Target="http://results.sos.nd.gov/resultsSW.aspx?text=Race&amp;type=SW&amp;map=CTY" TargetMode="External"/><Relationship Id="rId13" Type="http://schemas.openxmlformats.org/officeDocument/2006/relationships/hyperlink" Target="http://elections.hawaii.gov/wp-content/results/histatewide.pdf" TargetMode="External"/><Relationship Id="rId35" Type="http://schemas.openxmlformats.org/officeDocument/2006/relationships/hyperlink" Target="http://results.oregonvotes.gov/resultsSW.aspx?type=FED&amp;map=CTY" TargetMode="External"/><Relationship Id="rId12" Type="http://schemas.openxmlformats.org/officeDocument/2006/relationships/hyperlink" Target="http://results.enr.clarityelections.com/GA/63991/182885/en/summary.html" TargetMode="External"/><Relationship Id="rId34" Type="http://schemas.openxmlformats.org/officeDocument/2006/relationships/hyperlink" Target="https://www.ok.gov/elections/support/20161108_seb.html" TargetMode="External"/><Relationship Id="rId15" Type="http://schemas.openxmlformats.org/officeDocument/2006/relationships/hyperlink" Target="http://www.in.gov/apps/sos/election/general/general2016" TargetMode="External"/><Relationship Id="rId37" Type="http://schemas.openxmlformats.org/officeDocument/2006/relationships/hyperlink" Target="http://www.ri.gov/election/results/2016/general_election/" TargetMode="External"/><Relationship Id="rId14" Type="http://schemas.openxmlformats.org/officeDocument/2006/relationships/hyperlink" Target="http://www.sos.idaho.gov/ELECT/results/2016/General/ENR/statewide_total.html" TargetMode="External"/><Relationship Id="rId36" Type="http://schemas.openxmlformats.org/officeDocument/2006/relationships/hyperlink" Target="http://www.electionreturns.pa.gov/ENR_NEW" TargetMode="External"/><Relationship Id="rId17" Type="http://schemas.openxmlformats.org/officeDocument/2006/relationships/hyperlink" Target="http://www.sos.ks.gov/ent/kssos_ent.html" TargetMode="External"/><Relationship Id="rId39" Type="http://schemas.openxmlformats.org/officeDocument/2006/relationships/hyperlink" Target="http://electionresults.sd.gov/" TargetMode="External"/><Relationship Id="rId16" Type="http://schemas.openxmlformats.org/officeDocument/2006/relationships/hyperlink" Target="https://electionresults.sos.iowa.gov/Views/TabularData.aspx?TabView=StateRaces^Federal%20/%20Statewide%20Races^86&amp;ElectionID=86" TargetMode="External"/><Relationship Id="rId38" Type="http://schemas.openxmlformats.org/officeDocument/2006/relationships/hyperlink" Target="http://www.enr-scvotes.org/SC/64658/182853/en/summary.html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://results.enr.clarityelections.com/KY/64180/182267/Web01/en/summ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43"/>
    <col customWidth="1" min="2" max="6" width="8.71"/>
    <col customWidth="1" min="7" max="8" width="12.29"/>
    <col customWidth="1" min="9" max="9" width="15.0"/>
    <col customWidth="1" min="10" max="10" width="13.71"/>
    <col customWidth="1" min="11" max="11" width="12.71"/>
    <col customWidth="1" min="12" max="12" width="8.71"/>
    <col customWidth="1" min="13" max="13" width="11.0"/>
    <col customWidth="1" min="14" max="14" width="8.71"/>
    <col customWidth="1" min="15" max="15" width="10.57"/>
    <col customWidth="1" min="16" max="26" width="10.29"/>
  </cols>
  <sheetData>
    <row r="1" ht="33.0" customHeight="1">
      <c r="A1" s="1" t="s">
        <v>0</v>
      </c>
      <c r="B1" s="2"/>
      <c r="C1" s="2"/>
      <c r="D1" s="3" t="s">
        <v>1</v>
      </c>
      <c r="E1" s="4"/>
      <c r="F1" s="4"/>
      <c r="G1" s="5" t="s">
        <v>2</v>
      </c>
      <c r="H1" s="6"/>
      <c r="I1" s="5" t="s">
        <v>3</v>
      </c>
      <c r="J1" s="6"/>
      <c r="K1" s="7" t="s">
        <v>4</v>
      </c>
      <c r="L1" s="4"/>
      <c r="M1" s="4"/>
      <c r="N1" s="4"/>
      <c r="O1" s="4"/>
      <c r="P1" s="6"/>
      <c r="Q1" s="8"/>
      <c r="R1" s="8"/>
      <c r="S1" s="8"/>
      <c r="T1" s="8"/>
      <c r="U1" s="8"/>
      <c r="V1" s="8"/>
      <c r="W1" s="8"/>
      <c r="X1" s="8"/>
      <c r="Y1" s="8"/>
      <c r="Z1" s="8"/>
    </row>
    <row r="2" ht="57.75" customHeight="1">
      <c r="A2" s="9"/>
      <c r="B2" s="10" t="s">
        <v>5</v>
      </c>
      <c r="C2" s="10" t="s">
        <v>6</v>
      </c>
      <c r="D2" s="11" t="s">
        <v>7</v>
      </c>
      <c r="E2" s="12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2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6" t="s">
        <v>19</v>
      </c>
      <c r="Q2" s="17" t="s">
        <v>20</v>
      </c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19" t="s">
        <v>21</v>
      </c>
      <c r="B3" s="20"/>
      <c r="C3" s="20"/>
      <c r="D3" s="20">
        <f t="shared" ref="D3:D8" si="1">G3/I3</f>
        <v>0.5835950475</v>
      </c>
      <c r="E3" s="20"/>
      <c r="F3" s="20"/>
      <c r="G3" s="21">
        <f>sum(G4:G55)</f>
        <v>135135298</v>
      </c>
      <c r="H3" s="21"/>
      <c r="I3" s="22">
        <f t="shared" ref="I3:I8" si="2">(1-K3)*J3-O3+P3</f>
        <v>231556622.3</v>
      </c>
      <c r="J3" s="21">
        <v>2.51107404E8</v>
      </c>
      <c r="K3" s="23">
        <v>0.083819765</v>
      </c>
      <c r="L3" s="22">
        <v>1493706.0</v>
      </c>
      <c r="M3" s="22">
        <v>2298993.0</v>
      </c>
      <c r="N3" s="22">
        <v>461472.0</v>
      </c>
      <c r="O3" s="22">
        <f t="shared" ref="O3:O8" si="3">L3+M3*0.56+N3</f>
        <v>3242614.08</v>
      </c>
      <c r="P3" s="22">
        <v>4739595.991</v>
      </c>
      <c r="Q3" s="24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26" t="s">
        <v>22</v>
      </c>
      <c r="B4" s="27" t="s">
        <v>23</v>
      </c>
      <c r="C4" s="28"/>
      <c r="D4" s="28">
        <f t="shared" si="1"/>
        <v>0.5865057497</v>
      </c>
      <c r="E4" s="29"/>
      <c r="F4" s="29"/>
      <c r="G4" s="30">
        <v>2115000.0</v>
      </c>
      <c r="H4" s="30"/>
      <c r="I4" s="31">
        <f t="shared" si="2"/>
        <v>3606102.755</v>
      </c>
      <c r="J4" s="30">
        <v>3773719.0</v>
      </c>
      <c r="K4" s="32">
        <v>0.025913388</v>
      </c>
      <c r="L4" s="31">
        <v>31691.0</v>
      </c>
      <c r="M4" s="31">
        <v>53640.0</v>
      </c>
      <c r="N4" s="31">
        <v>8097.0</v>
      </c>
      <c r="O4" s="31">
        <f t="shared" si="3"/>
        <v>69826.4</v>
      </c>
      <c r="P4" s="33"/>
      <c r="Q4" s="34" t="s">
        <v>24</v>
      </c>
      <c r="R4" s="35"/>
      <c r="S4" s="35"/>
      <c r="T4" s="35"/>
      <c r="U4" s="35"/>
      <c r="V4" s="35"/>
      <c r="W4" s="35"/>
      <c r="X4" s="35"/>
      <c r="Y4" s="35"/>
      <c r="Z4" s="35"/>
    </row>
    <row r="5" ht="15.0" customHeight="1">
      <c r="A5" s="36" t="s">
        <v>25</v>
      </c>
      <c r="B5" s="37" t="s">
        <v>26</v>
      </c>
      <c r="C5" s="20"/>
      <c r="D5" s="20">
        <f t="shared" si="1"/>
        <v>0.6063512341</v>
      </c>
      <c r="E5" s="20"/>
      <c r="F5" s="20"/>
      <c r="G5" s="21">
        <v>315000.0</v>
      </c>
      <c r="H5" s="21"/>
      <c r="I5" s="22">
        <f t="shared" si="2"/>
        <v>519500.8805</v>
      </c>
      <c r="J5" s="21">
        <v>554802.0</v>
      </c>
      <c r="K5" s="23">
        <v>0.04310006</v>
      </c>
      <c r="L5" s="22">
        <v>5216.0</v>
      </c>
      <c r="M5" s="22">
        <v>7077.0</v>
      </c>
      <c r="N5" s="22">
        <v>2210.0</v>
      </c>
      <c r="O5" s="22">
        <f t="shared" si="3"/>
        <v>11389.12</v>
      </c>
      <c r="P5" s="38"/>
      <c r="Q5" s="39" t="s">
        <v>27</v>
      </c>
      <c r="R5" s="40"/>
      <c r="S5" s="40"/>
      <c r="T5" s="40"/>
      <c r="U5" s="40"/>
      <c r="V5" s="40"/>
      <c r="W5" s="40"/>
      <c r="X5" s="40"/>
      <c r="Y5" s="40"/>
      <c r="Z5" s="40"/>
    </row>
    <row r="6" ht="15.0" customHeight="1">
      <c r="A6" s="26" t="s">
        <v>28</v>
      </c>
      <c r="B6" s="27" t="s">
        <v>29</v>
      </c>
      <c r="C6" s="29"/>
      <c r="D6" s="29">
        <f t="shared" si="1"/>
        <v>0.5634894035</v>
      </c>
      <c r="E6" s="29"/>
      <c r="F6" s="29"/>
      <c r="G6" s="30">
        <v>2670000.0</v>
      </c>
      <c r="H6" s="30"/>
      <c r="I6" s="31">
        <f t="shared" si="2"/>
        <v>4738332.227</v>
      </c>
      <c r="J6" s="30">
        <v>5332446.0</v>
      </c>
      <c r="K6" s="32">
        <v>0.09528195</v>
      </c>
      <c r="L6" s="31">
        <v>37516.0</v>
      </c>
      <c r="M6" s="31">
        <v>73232.0</v>
      </c>
      <c r="N6" s="31">
        <v>7502.0</v>
      </c>
      <c r="O6" s="31">
        <f t="shared" si="3"/>
        <v>86027.92</v>
      </c>
      <c r="P6" s="33"/>
      <c r="Q6" s="34" t="s">
        <v>30</v>
      </c>
      <c r="R6" s="35"/>
      <c r="S6" s="35"/>
      <c r="T6" s="35"/>
      <c r="U6" s="35"/>
      <c r="V6" s="35"/>
      <c r="W6" s="35"/>
      <c r="X6" s="35"/>
      <c r="Y6" s="35"/>
      <c r="Z6" s="35"/>
    </row>
    <row r="7" ht="15.0" customHeight="1">
      <c r="A7" s="36" t="s">
        <v>31</v>
      </c>
      <c r="B7" s="37" t="s">
        <v>32</v>
      </c>
      <c r="C7" s="20"/>
      <c r="D7" s="20">
        <f t="shared" si="1"/>
        <v>0.5245664899</v>
      </c>
      <c r="E7" s="20"/>
      <c r="F7" s="20"/>
      <c r="G7" s="22">
        <v>1127000.0</v>
      </c>
      <c r="H7" s="22"/>
      <c r="I7" s="22">
        <f t="shared" si="2"/>
        <v>2148440.706</v>
      </c>
      <c r="J7" s="21">
        <v>2290976.0</v>
      </c>
      <c r="K7" s="23">
        <v>0.03808367</v>
      </c>
      <c r="L7" s="22">
        <v>17756.0</v>
      </c>
      <c r="M7" s="22">
        <v>28192.0</v>
      </c>
      <c r="N7" s="22">
        <v>21743.0</v>
      </c>
      <c r="O7" s="22">
        <f t="shared" si="3"/>
        <v>55286.52</v>
      </c>
      <c r="P7" s="38"/>
      <c r="Q7" s="39" t="s">
        <v>33</v>
      </c>
      <c r="R7" s="40"/>
      <c r="S7" s="40"/>
      <c r="T7" s="40"/>
      <c r="U7" s="40"/>
      <c r="V7" s="40"/>
      <c r="W7" s="40"/>
      <c r="X7" s="40"/>
      <c r="Y7" s="40"/>
      <c r="Z7" s="40"/>
    </row>
    <row r="8" ht="15.0" customHeight="1">
      <c r="A8" s="26" t="s">
        <v>34</v>
      </c>
      <c r="B8" s="27" t="s">
        <v>35</v>
      </c>
      <c r="C8" s="29"/>
      <c r="D8" s="29">
        <f t="shared" si="1"/>
        <v>0.5459119294</v>
      </c>
      <c r="E8" s="29"/>
      <c r="F8" s="29"/>
      <c r="G8" s="30">
        <v>1.38E7</v>
      </c>
      <c r="H8" s="30"/>
      <c r="I8" s="31">
        <f t="shared" si="2"/>
        <v>25278802.78</v>
      </c>
      <c r="J8" s="30">
        <v>3.0523307E7</v>
      </c>
      <c r="K8" s="32">
        <v>0.167361165</v>
      </c>
      <c r="L8" s="31">
        <v>136088.0</v>
      </c>
      <c r="M8" s="31">
        <v>0.0</v>
      </c>
      <c r="N8" s="31">
        <v>0.0</v>
      </c>
      <c r="O8" s="31">
        <f t="shared" si="3"/>
        <v>136088</v>
      </c>
      <c r="P8" s="33"/>
      <c r="Q8" s="34" t="s">
        <v>36</v>
      </c>
      <c r="R8" s="35"/>
      <c r="S8" s="35"/>
      <c r="T8" s="35"/>
      <c r="U8" s="35"/>
      <c r="V8" s="35"/>
      <c r="W8" s="35"/>
      <c r="X8" s="35"/>
      <c r="Y8" s="35"/>
      <c r="Z8" s="35"/>
    </row>
    <row r="9" ht="15.0" customHeight="1">
      <c r="A9" s="26"/>
      <c r="B9" s="27" t="s">
        <v>37</v>
      </c>
      <c r="C9" s="29"/>
      <c r="D9" s="29"/>
      <c r="E9" s="29"/>
      <c r="F9" s="29"/>
      <c r="G9" s="30"/>
      <c r="H9" s="30"/>
      <c r="I9" s="31"/>
      <c r="J9" s="30"/>
      <c r="K9" s="32"/>
      <c r="L9" s="31"/>
      <c r="M9" s="31"/>
      <c r="N9" s="31"/>
      <c r="O9" s="31"/>
      <c r="P9" s="33"/>
      <c r="Q9" s="34"/>
      <c r="R9" s="35"/>
      <c r="S9" s="35"/>
      <c r="T9" s="35"/>
      <c r="U9" s="35"/>
      <c r="V9" s="35"/>
      <c r="W9" s="35"/>
      <c r="X9" s="35"/>
      <c r="Y9" s="35"/>
      <c r="Z9" s="35"/>
    </row>
    <row r="10" ht="15.0" customHeight="1">
      <c r="A10" s="36" t="s">
        <v>38</v>
      </c>
      <c r="B10" s="37" t="s">
        <v>39</v>
      </c>
      <c r="C10" s="20"/>
      <c r="D10" s="20">
        <f t="shared" ref="D10:D55" si="4">G10/I10</f>
        <v>0.7132638238</v>
      </c>
      <c r="E10" s="20"/>
      <c r="F10" s="20"/>
      <c r="G10" s="21">
        <v>2838000.0</v>
      </c>
      <c r="H10" s="21"/>
      <c r="I10" s="22">
        <f t="shared" ref="I10:I55" si="5">(1-K10)*J10-O10+P10</f>
        <v>3978892.389</v>
      </c>
      <c r="J10" s="21">
        <v>4319529.0</v>
      </c>
      <c r="K10" s="23">
        <v>0.072102447</v>
      </c>
      <c r="L10" s="22">
        <v>19121.0</v>
      </c>
      <c r="M10" s="22">
        <v>0.0</v>
      </c>
      <c r="N10" s="22">
        <v>10067.0</v>
      </c>
      <c r="O10" s="22">
        <f t="shared" ref="O10:O55" si="6">L10+M10*0.56+N10</f>
        <v>29188</v>
      </c>
      <c r="P10" s="38"/>
      <c r="Q10" s="39" t="s">
        <v>40</v>
      </c>
      <c r="R10" s="40"/>
      <c r="S10" s="40"/>
      <c r="T10" s="40"/>
      <c r="U10" s="40"/>
      <c r="V10" s="40"/>
      <c r="W10" s="40"/>
      <c r="X10" s="40"/>
      <c r="Y10" s="40"/>
      <c r="Z10" s="40"/>
    </row>
    <row r="11" ht="15.0" customHeight="1">
      <c r="A11" s="26" t="s">
        <v>41</v>
      </c>
      <c r="B11" s="27" t="s">
        <v>42</v>
      </c>
      <c r="C11" s="29"/>
      <c r="D11" s="29">
        <f t="shared" si="4"/>
        <v>0.6258898878</v>
      </c>
      <c r="E11" s="29"/>
      <c r="F11" s="29"/>
      <c r="G11" s="30">
        <v>1610000.0</v>
      </c>
      <c r="H11" s="31"/>
      <c r="I11" s="31">
        <f t="shared" si="5"/>
        <v>2572337.453</v>
      </c>
      <c r="J11" s="30">
        <v>2834267.0</v>
      </c>
      <c r="K11" s="32">
        <v>0.085825558</v>
      </c>
      <c r="L11" s="31">
        <v>16113.0</v>
      </c>
      <c r="M11" s="31">
        <v>0.0</v>
      </c>
      <c r="N11" s="31">
        <v>2564.0</v>
      </c>
      <c r="O11" s="31">
        <f t="shared" si="6"/>
        <v>18677</v>
      </c>
      <c r="P11" s="33"/>
      <c r="Q11" s="34" t="s">
        <v>43</v>
      </c>
      <c r="R11" s="35"/>
      <c r="S11" s="35"/>
      <c r="T11" s="35"/>
      <c r="U11" s="35"/>
      <c r="V11" s="35"/>
      <c r="W11" s="35"/>
      <c r="X11" s="35"/>
      <c r="Y11" s="35"/>
      <c r="Z11" s="35"/>
    </row>
    <row r="12" ht="15.0" customHeight="1">
      <c r="A12" s="36" t="s">
        <v>44</v>
      </c>
      <c r="B12" s="37" t="s">
        <v>45</v>
      </c>
      <c r="C12" s="41" t="s">
        <v>46</v>
      </c>
      <c r="D12" s="42">
        <f t="shared" si="4"/>
        <v>0.6400841632</v>
      </c>
      <c r="E12" s="20">
        <f>H12/I12</f>
        <v>0.6366098325</v>
      </c>
      <c r="F12" s="20">
        <f>H12/J12</f>
        <v>0.5847921464</v>
      </c>
      <c r="G12" s="21">
        <v>444000.0</v>
      </c>
      <c r="H12" s="21">
        <v>441590.0</v>
      </c>
      <c r="I12" s="22">
        <f t="shared" si="5"/>
        <v>693658.7804</v>
      </c>
      <c r="J12" s="21">
        <v>755123.0</v>
      </c>
      <c r="K12" s="23">
        <v>0.060110498</v>
      </c>
      <c r="L12" s="22">
        <v>6625.0</v>
      </c>
      <c r="M12" s="22">
        <v>15665.0</v>
      </c>
      <c r="N12" s="41">
        <v>676.0</v>
      </c>
      <c r="O12" s="22">
        <f t="shared" si="6"/>
        <v>16073.4</v>
      </c>
      <c r="P12" s="38"/>
      <c r="Q12" s="39" t="s">
        <v>47</v>
      </c>
      <c r="R12" s="40"/>
      <c r="S12" s="40"/>
      <c r="T12" s="40"/>
      <c r="U12" s="40"/>
      <c r="V12" s="40"/>
      <c r="W12" s="40"/>
      <c r="X12" s="40"/>
      <c r="Y12" s="40"/>
      <c r="Z12" s="40"/>
    </row>
    <row r="13" ht="15.0" customHeight="1">
      <c r="A13" s="26" t="s">
        <v>48</v>
      </c>
      <c r="B13" s="27" t="s">
        <v>49</v>
      </c>
      <c r="C13" s="29"/>
      <c r="D13" s="29">
        <f t="shared" si="4"/>
        <v>0.5573068513</v>
      </c>
      <c r="E13" s="29"/>
      <c r="F13" s="29"/>
      <c r="G13" s="30">
        <v>288000.0</v>
      </c>
      <c r="H13" s="30"/>
      <c r="I13" s="31">
        <f t="shared" si="5"/>
        <v>516770.9662</v>
      </c>
      <c r="J13" s="30">
        <v>568165.0</v>
      </c>
      <c r="K13" s="32">
        <v>0.090456177</v>
      </c>
      <c r="L13" s="31">
        <v>0.0</v>
      </c>
      <c r="M13" s="31">
        <v>0.0</v>
      </c>
      <c r="N13" s="31">
        <v>0.0</v>
      </c>
      <c r="O13" s="31">
        <f t="shared" si="6"/>
        <v>0</v>
      </c>
      <c r="P13" s="33"/>
      <c r="Q13" s="34" t="s">
        <v>50</v>
      </c>
      <c r="R13" s="35"/>
      <c r="S13" s="35"/>
      <c r="T13" s="35"/>
      <c r="U13" s="35"/>
      <c r="V13" s="35"/>
      <c r="W13" s="35"/>
      <c r="X13" s="35"/>
      <c r="Y13" s="35"/>
      <c r="Z13" s="35"/>
    </row>
    <row r="14" ht="15.0" customHeight="1">
      <c r="A14" s="36" t="s">
        <v>51</v>
      </c>
      <c r="B14" s="37" t="s">
        <v>52</v>
      </c>
      <c r="C14" s="20"/>
      <c r="D14" s="20">
        <f t="shared" si="4"/>
        <v>0.6561026817</v>
      </c>
      <c r="E14" s="20"/>
      <c r="F14" s="20"/>
      <c r="G14" s="22">
        <v>9580000.0</v>
      </c>
      <c r="H14" s="21"/>
      <c r="I14" s="22">
        <f t="shared" si="5"/>
        <v>14601373.03</v>
      </c>
      <c r="J14" s="21">
        <v>1.6601383E7</v>
      </c>
      <c r="K14" s="23">
        <v>0.106777324</v>
      </c>
      <c r="L14" s="22">
        <v>95671.0</v>
      </c>
      <c r="M14" s="22">
        <v>227087.0</v>
      </c>
      <c r="N14" s="22">
        <v>4519.0</v>
      </c>
      <c r="O14" s="22">
        <f t="shared" si="6"/>
        <v>227358.72</v>
      </c>
      <c r="P14" s="38"/>
      <c r="Q14" s="39" t="s">
        <v>53</v>
      </c>
      <c r="R14" s="40"/>
      <c r="S14" s="40"/>
      <c r="T14" s="40"/>
      <c r="U14" s="40"/>
      <c r="V14" s="40"/>
      <c r="W14" s="40"/>
      <c r="X14" s="40"/>
      <c r="Y14" s="40"/>
      <c r="Z14" s="40"/>
    </row>
    <row r="15" ht="15.0" customHeight="1">
      <c r="A15" s="26" t="s">
        <v>54</v>
      </c>
      <c r="B15" s="27" t="s">
        <v>55</v>
      </c>
      <c r="C15" s="29"/>
      <c r="D15" s="29">
        <f t="shared" si="4"/>
        <v>0.599966259</v>
      </c>
      <c r="E15" s="29"/>
      <c r="F15" s="29"/>
      <c r="G15" s="30">
        <v>4175000.0</v>
      </c>
      <c r="H15" s="30"/>
      <c r="I15" s="31">
        <f t="shared" si="5"/>
        <v>6958724.657</v>
      </c>
      <c r="J15" s="30">
        <v>7852857.0</v>
      </c>
      <c r="K15" s="32">
        <v>0.070584352</v>
      </c>
      <c r="L15" s="31">
        <v>50499.0</v>
      </c>
      <c r="M15" s="31">
        <v>471067.0</v>
      </c>
      <c r="N15" s="31">
        <v>25547.0</v>
      </c>
      <c r="O15" s="31">
        <f t="shared" si="6"/>
        <v>339843.52</v>
      </c>
      <c r="P15" s="33"/>
      <c r="Q15" s="34" t="s">
        <v>56</v>
      </c>
      <c r="R15" s="35"/>
      <c r="S15" s="35"/>
      <c r="T15" s="35"/>
      <c r="U15" s="35"/>
      <c r="V15" s="35"/>
      <c r="W15" s="35"/>
      <c r="X15" s="35"/>
      <c r="Y15" s="35"/>
      <c r="Z15" s="35"/>
    </row>
    <row r="16" ht="15.0" customHeight="1">
      <c r="A16" s="36" t="s">
        <v>57</v>
      </c>
      <c r="B16" s="37" t="s">
        <v>58</v>
      </c>
      <c r="C16" s="41" t="s">
        <v>46</v>
      </c>
      <c r="D16" s="20">
        <f t="shared" si="4"/>
        <v>0.425299609</v>
      </c>
      <c r="E16" s="20">
        <f>H16/I16</f>
        <v>0.4168191543</v>
      </c>
      <c r="F16" s="20">
        <f>H16/J16</f>
        <v>0.3783711069</v>
      </c>
      <c r="G16" s="21">
        <v>437664.0</v>
      </c>
      <c r="H16" s="21">
        <v>428937.0</v>
      </c>
      <c r="I16" s="22">
        <f t="shared" si="5"/>
        <v>1029072.19</v>
      </c>
      <c r="J16" s="21">
        <v>1133641.0</v>
      </c>
      <c r="K16" s="23">
        <v>0.087194985</v>
      </c>
      <c r="L16" s="22">
        <v>5721.0</v>
      </c>
      <c r="M16" s="22">
        <v>0.0</v>
      </c>
      <c r="N16" s="22">
        <v>0.0</v>
      </c>
      <c r="O16" s="22">
        <f t="shared" si="6"/>
        <v>5721</v>
      </c>
      <c r="P16" s="38"/>
      <c r="Q16" s="39" t="s">
        <v>59</v>
      </c>
      <c r="R16" s="40"/>
      <c r="S16" s="40"/>
      <c r="T16" s="40"/>
      <c r="U16" s="40"/>
      <c r="V16" s="40"/>
      <c r="W16" s="40"/>
      <c r="X16" s="40"/>
      <c r="Y16" s="40"/>
      <c r="Z16" s="40"/>
    </row>
    <row r="17" ht="15.0" customHeight="1">
      <c r="A17" s="26" t="s">
        <v>60</v>
      </c>
      <c r="B17" s="27" t="s">
        <v>61</v>
      </c>
      <c r="C17" s="29"/>
      <c r="D17" s="29">
        <f t="shared" si="4"/>
        <v>0.5967906626</v>
      </c>
      <c r="E17" s="29"/>
      <c r="F17" s="29"/>
      <c r="G17" s="30">
        <v>693000.0</v>
      </c>
      <c r="H17" s="30"/>
      <c r="I17" s="31">
        <f t="shared" si="5"/>
        <v>1161211.197</v>
      </c>
      <c r="J17" s="30">
        <v>1247038.0</v>
      </c>
      <c r="K17" s="32">
        <v>0.044085908</v>
      </c>
      <c r="L17" s="31">
        <v>7901.0</v>
      </c>
      <c r="M17" s="31">
        <v>33450.0</v>
      </c>
      <c r="N17" s="31">
        <v>4217.0</v>
      </c>
      <c r="O17" s="31">
        <f t="shared" si="6"/>
        <v>30850</v>
      </c>
      <c r="P17" s="33"/>
      <c r="Q17" s="34" t="s">
        <v>62</v>
      </c>
      <c r="R17" s="35"/>
      <c r="S17" s="35"/>
      <c r="T17" s="35"/>
      <c r="U17" s="35"/>
      <c r="V17" s="35"/>
      <c r="W17" s="35"/>
      <c r="X17" s="35"/>
      <c r="Y17" s="35"/>
      <c r="Z17" s="35"/>
    </row>
    <row r="18" ht="15.0" customHeight="1">
      <c r="A18" s="36" t="s">
        <v>63</v>
      </c>
      <c r="B18" s="43"/>
      <c r="C18" s="20"/>
      <c r="D18" s="20">
        <f t="shared" si="4"/>
        <v>0.6010847375</v>
      </c>
      <c r="E18" s="20"/>
      <c r="F18" s="20"/>
      <c r="G18" s="21">
        <v>5400000.0</v>
      </c>
      <c r="H18" s="21"/>
      <c r="I18" s="22">
        <f t="shared" si="5"/>
        <v>8983758.301</v>
      </c>
      <c r="J18" s="21">
        <v>9913610.0</v>
      </c>
      <c r="K18" s="23">
        <v>0.089108478</v>
      </c>
      <c r="L18" s="22">
        <v>46465.0</v>
      </c>
      <c r="M18" s="22">
        <v>0.0</v>
      </c>
      <c r="N18" s="22">
        <v>0.0</v>
      </c>
      <c r="O18" s="22">
        <f t="shared" si="6"/>
        <v>46465</v>
      </c>
      <c r="P18" s="38"/>
      <c r="Q18" s="39" t="s">
        <v>64</v>
      </c>
      <c r="R18" s="40"/>
      <c r="S18" s="40"/>
      <c r="T18" s="40"/>
      <c r="U18" s="40"/>
      <c r="V18" s="40"/>
      <c r="W18" s="40"/>
      <c r="X18" s="40"/>
      <c r="Y18" s="40"/>
      <c r="Z18" s="40"/>
    </row>
    <row r="19" ht="15.0" customHeight="1">
      <c r="A19" s="26" t="s">
        <v>65</v>
      </c>
      <c r="B19" s="27" t="s">
        <v>66</v>
      </c>
      <c r="C19" s="29"/>
      <c r="D19" s="29">
        <f t="shared" si="4"/>
        <v>0.5618267344</v>
      </c>
      <c r="E19" s="29"/>
      <c r="F19" s="29"/>
      <c r="G19" s="30">
        <v>2731000.0</v>
      </c>
      <c r="H19" s="30"/>
      <c r="I19" s="31">
        <f t="shared" si="5"/>
        <v>4860929.238</v>
      </c>
      <c r="J19" s="30">
        <v>5073952.0</v>
      </c>
      <c r="K19" s="32">
        <v>0.036339477</v>
      </c>
      <c r="L19" s="31">
        <v>28638.0</v>
      </c>
      <c r="M19" s="31">
        <v>0.0</v>
      </c>
      <c r="N19" s="31">
        <v>0.0</v>
      </c>
      <c r="O19" s="31">
        <f t="shared" si="6"/>
        <v>28638</v>
      </c>
      <c r="P19" s="33"/>
      <c r="Q19" s="34" t="s">
        <v>67</v>
      </c>
      <c r="R19" s="35"/>
      <c r="S19" s="35"/>
      <c r="T19" s="35"/>
      <c r="U19" s="35"/>
      <c r="V19" s="35"/>
      <c r="W19" s="35"/>
      <c r="X19" s="35"/>
      <c r="Y19" s="35"/>
      <c r="Z19" s="35"/>
    </row>
    <row r="20" ht="15.0" customHeight="1">
      <c r="A20" s="36" t="s">
        <v>68</v>
      </c>
      <c r="B20" s="37" t="s">
        <v>69</v>
      </c>
      <c r="C20" s="20"/>
      <c r="D20" s="20">
        <f t="shared" si="4"/>
        <v>0.6856385922</v>
      </c>
      <c r="E20" s="20"/>
      <c r="F20" s="20"/>
      <c r="G20" s="22">
        <v>1575000.0</v>
      </c>
      <c r="H20" s="21"/>
      <c r="I20" s="22">
        <f t="shared" si="5"/>
        <v>2297128.572</v>
      </c>
      <c r="J20" s="21">
        <v>2413678.0</v>
      </c>
      <c r="K20" s="23">
        <v>0.035354421</v>
      </c>
      <c r="L20" s="22">
        <v>8686.0</v>
      </c>
      <c r="M20" s="22">
        <v>29929.0</v>
      </c>
      <c r="N20" s="22">
        <v>5769.0</v>
      </c>
      <c r="O20" s="22">
        <f t="shared" si="6"/>
        <v>31215.24</v>
      </c>
      <c r="P20" s="38"/>
      <c r="Q20" s="39" t="s">
        <v>70</v>
      </c>
      <c r="R20" s="40"/>
      <c r="S20" s="40"/>
      <c r="T20" s="40"/>
      <c r="U20" s="40"/>
      <c r="V20" s="40"/>
      <c r="W20" s="40"/>
      <c r="X20" s="40"/>
      <c r="Y20" s="40"/>
      <c r="Z20" s="40"/>
    </row>
    <row r="21" ht="15.0" customHeight="1">
      <c r="A21" s="26" t="s">
        <v>71</v>
      </c>
      <c r="B21" s="27" t="s">
        <v>72</v>
      </c>
      <c r="C21" s="29"/>
      <c r="D21" s="29">
        <f t="shared" si="4"/>
        <v>0.5566954795</v>
      </c>
      <c r="E21" s="29"/>
      <c r="F21" s="29"/>
      <c r="G21" s="30">
        <v>1150000.0</v>
      </c>
      <c r="H21" s="30"/>
      <c r="I21" s="31">
        <f t="shared" si="5"/>
        <v>2065761.341</v>
      </c>
      <c r="J21" s="30">
        <v>2206389.0</v>
      </c>
      <c r="K21" s="32">
        <v>0.053529536</v>
      </c>
      <c r="L21" s="31">
        <v>9326.0</v>
      </c>
      <c r="M21" s="31">
        <v>16328.0</v>
      </c>
      <c r="N21" s="31">
        <v>4051.0</v>
      </c>
      <c r="O21" s="31">
        <f t="shared" si="6"/>
        <v>22520.68</v>
      </c>
      <c r="P21" s="33"/>
      <c r="Q21" s="34" t="s">
        <v>73</v>
      </c>
      <c r="R21" s="35"/>
      <c r="S21" s="35"/>
      <c r="T21" s="35"/>
      <c r="U21" s="35"/>
      <c r="V21" s="35"/>
      <c r="W21" s="35"/>
      <c r="X21" s="35"/>
      <c r="Y21" s="35"/>
      <c r="Z21" s="35"/>
    </row>
    <row r="22" ht="15.0" customHeight="1">
      <c r="A22" s="36" t="s">
        <v>74</v>
      </c>
      <c r="B22" s="37" t="s">
        <v>75</v>
      </c>
      <c r="C22" s="20"/>
      <c r="D22" s="20">
        <f t="shared" si="4"/>
        <v>0.5951096737</v>
      </c>
      <c r="E22" s="20"/>
      <c r="F22" s="20"/>
      <c r="G22" s="21">
        <v>1950000.0</v>
      </c>
      <c r="H22" s="21"/>
      <c r="I22" s="22">
        <f t="shared" si="5"/>
        <v>3276706.944</v>
      </c>
      <c r="J22" s="21">
        <v>3430201.0</v>
      </c>
      <c r="K22" s="23">
        <v>0.024798295</v>
      </c>
      <c r="L22" s="22">
        <v>21402.0</v>
      </c>
      <c r="M22" s="22">
        <v>54107.0</v>
      </c>
      <c r="N22" s="22">
        <v>16729.0</v>
      </c>
      <c r="O22" s="22">
        <f t="shared" si="6"/>
        <v>68430.92</v>
      </c>
      <c r="P22" s="38"/>
      <c r="Q22" s="39" t="s">
        <v>76</v>
      </c>
      <c r="R22" s="40"/>
      <c r="S22" s="40"/>
      <c r="T22" s="40"/>
      <c r="U22" s="40"/>
      <c r="V22" s="40"/>
      <c r="W22" s="40"/>
      <c r="X22" s="40"/>
      <c r="Y22" s="40"/>
      <c r="Z22" s="40"/>
    </row>
    <row r="23" ht="15.0" customHeight="1">
      <c r="A23" s="26" t="s">
        <v>77</v>
      </c>
      <c r="B23" s="27" t="s">
        <v>78</v>
      </c>
      <c r="C23" s="44" t="s">
        <v>46</v>
      </c>
      <c r="D23" s="29">
        <f t="shared" si="4"/>
        <v>0.6015160736</v>
      </c>
      <c r="E23" s="29">
        <f>H23/I23</f>
        <v>0.5982820402</v>
      </c>
      <c r="F23" s="29">
        <f>H23/J23</f>
        <v>0.5664182636</v>
      </c>
      <c r="G23" s="30">
        <v>2040000.0</v>
      </c>
      <c r="H23" s="30">
        <v>2029032.0</v>
      </c>
      <c r="I23" s="31">
        <f t="shared" si="5"/>
        <v>3391430.569</v>
      </c>
      <c r="J23" s="30">
        <v>3582215.0</v>
      </c>
      <c r="K23" s="32">
        <v>0.028009539</v>
      </c>
      <c r="L23" s="31">
        <v>37881.0</v>
      </c>
      <c r="M23" s="31">
        <v>40979.0</v>
      </c>
      <c r="N23" s="31">
        <v>29619.0</v>
      </c>
      <c r="O23" s="31">
        <f t="shared" si="6"/>
        <v>90448.24</v>
      </c>
      <c r="P23" s="33"/>
      <c r="Q23" s="34" t="s">
        <v>79</v>
      </c>
      <c r="R23" s="35"/>
      <c r="S23" s="35"/>
      <c r="T23" s="35"/>
      <c r="U23" s="35"/>
      <c r="V23" s="35"/>
      <c r="W23" s="35"/>
      <c r="X23" s="35"/>
      <c r="Y23" s="35"/>
      <c r="Z23" s="35"/>
    </row>
    <row r="24" ht="15.0" customHeight="1">
      <c r="A24" s="36" t="s">
        <v>80</v>
      </c>
      <c r="B24" s="43"/>
      <c r="C24" s="20"/>
      <c r="D24" s="20">
        <f t="shared" si="4"/>
        <v>0.6992304084</v>
      </c>
      <c r="E24" s="20"/>
      <c r="F24" s="20"/>
      <c r="G24" s="21">
        <v>740000.0</v>
      </c>
      <c r="H24" s="21"/>
      <c r="I24" s="22">
        <f t="shared" si="5"/>
        <v>1058306.377</v>
      </c>
      <c r="J24" s="21">
        <v>1075396.0</v>
      </c>
      <c r="K24" s="23">
        <v>0.01589147</v>
      </c>
      <c r="L24" s="22">
        <v>0.0</v>
      </c>
      <c r="M24" s="22">
        <v>0.0</v>
      </c>
      <c r="N24" s="22">
        <v>0.0</v>
      </c>
      <c r="O24" s="22">
        <f t="shared" si="6"/>
        <v>0</v>
      </c>
      <c r="P24" s="38"/>
      <c r="Q24" s="39" t="s">
        <v>81</v>
      </c>
      <c r="R24" s="40"/>
      <c r="S24" s="40"/>
      <c r="T24" s="40"/>
      <c r="U24" s="40"/>
      <c r="V24" s="40"/>
      <c r="W24" s="40"/>
      <c r="X24" s="40"/>
      <c r="Y24" s="40"/>
      <c r="Z24" s="40"/>
    </row>
    <row r="25" ht="15.0" customHeight="1">
      <c r="A25" s="26" t="s">
        <v>82</v>
      </c>
      <c r="B25" s="27" t="s">
        <v>83</v>
      </c>
      <c r="C25" s="29"/>
      <c r="D25" s="29">
        <f t="shared" si="4"/>
        <v>0.6139521893</v>
      </c>
      <c r="E25" s="29"/>
      <c r="F25" s="29"/>
      <c r="G25" s="31">
        <v>2580000.0</v>
      </c>
      <c r="H25" s="30"/>
      <c r="I25" s="31">
        <f t="shared" si="5"/>
        <v>4202281.619</v>
      </c>
      <c r="J25" s="30">
        <v>4701258.0</v>
      </c>
      <c r="K25" s="32">
        <v>0.089871592</v>
      </c>
      <c r="L25" s="31">
        <v>20388.0</v>
      </c>
      <c r="M25" s="31">
        <v>79539.0</v>
      </c>
      <c r="N25" s="31">
        <v>11537.0</v>
      </c>
      <c r="O25" s="31">
        <f t="shared" si="6"/>
        <v>76466.84</v>
      </c>
      <c r="P25" s="33"/>
      <c r="Q25" s="34" t="s">
        <v>84</v>
      </c>
      <c r="R25" s="35"/>
      <c r="S25" s="35"/>
      <c r="T25" s="35"/>
      <c r="U25" s="35"/>
      <c r="V25" s="35"/>
      <c r="W25" s="35"/>
      <c r="X25" s="35"/>
      <c r="Y25" s="35"/>
      <c r="Z25" s="35"/>
    </row>
    <row r="26" ht="15.0" customHeight="1">
      <c r="A26" s="36" t="s">
        <v>85</v>
      </c>
      <c r="B26" s="43"/>
      <c r="C26" s="20"/>
      <c r="D26" s="20">
        <f t="shared" si="4"/>
        <v>0.6534536065</v>
      </c>
      <c r="E26" s="20"/>
      <c r="F26" s="20"/>
      <c r="G26" s="21">
        <v>3253000.0</v>
      </c>
      <c r="H26" s="21"/>
      <c r="I26" s="22">
        <f t="shared" si="5"/>
        <v>4978165.194</v>
      </c>
      <c r="J26" s="21">
        <v>5477195.0</v>
      </c>
      <c r="K26" s="23">
        <v>0.089282161</v>
      </c>
      <c r="L26" s="22">
        <v>10014.0</v>
      </c>
      <c r="M26" s="22">
        <v>0.0</v>
      </c>
      <c r="N26" s="22">
        <v>0.0</v>
      </c>
      <c r="O26" s="22">
        <f t="shared" si="6"/>
        <v>10014</v>
      </c>
      <c r="P26" s="38"/>
      <c r="Q26" s="39" t="s">
        <v>86</v>
      </c>
      <c r="R26" s="40"/>
      <c r="S26" s="40"/>
      <c r="T26" s="40"/>
      <c r="U26" s="40"/>
      <c r="V26" s="40"/>
      <c r="W26" s="40"/>
      <c r="X26" s="40"/>
      <c r="Y26" s="40"/>
      <c r="Z26" s="40"/>
    </row>
    <row r="27" ht="15.0" customHeight="1">
      <c r="A27" s="26" t="s">
        <v>87</v>
      </c>
      <c r="B27" s="27" t="s">
        <v>88</v>
      </c>
      <c r="C27" s="29"/>
      <c r="D27" s="29">
        <f t="shared" si="4"/>
        <v>0.6559835638</v>
      </c>
      <c r="E27" s="29"/>
      <c r="F27" s="29"/>
      <c r="G27" s="30">
        <v>4875000.0</v>
      </c>
      <c r="H27" s="30"/>
      <c r="I27" s="31">
        <f t="shared" si="5"/>
        <v>7431588.639</v>
      </c>
      <c r="J27" s="30">
        <v>7754185.0</v>
      </c>
      <c r="K27" s="32">
        <v>0.036070375</v>
      </c>
      <c r="L27" s="31">
        <v>42900.0</v>
      </c>
      <c r="M27" s="31">
        <v>0.0</v>
      </c>
      <c r="N27" s="31">
        <v>0.0</v>
      </c>
      <c r="O27" s="31">
        <f t="shared" si="6"/>
        <v>42900</v>
      </c>
      <c r="P27" s="33"/>
      <c r="Q27" s="34" t="s">
        <v>89</v>
      </c>
      <c r="R27" s="35"/>
      <c r="S27" s="35"/>
      <c r="T27" s="35"/>
      <c r="U27" s="35"/>
      <c r="V27" s="35"/>
      <c r="W27" s="35"/>
      <c r="X27" s="35"/>
      <c r="Y27" s="35"/>
      <c r="Z27" s="35"/>
    </row>
    <row r="28" ht="15.0" customHeight="1">
      <c r="A28" s="36" t="s">
        <v>90</v>
      </c>
      <c r="B28" s="37" t="s">
        <v>91</v>
      </c>
      <c r="C28" s="20"/>
      <c r="D28" s="20">
        <f t="shared" si="4"/>
        <v>0.7416302248</v>
      </c>
      <c r="E28" s="20"/>
      <c r="F28" s="20"/>
      <c r="G28" s="21">
        <v>2946000.0</v>
      </c>
      <c r="H28" s="21"/>
      <c r="I28" s="22">
        <f t="shared" si="5"/>
        <v>3972330.013</v>
      </c>
      <c r="J28" s="21">
        <v>4245020.0</v>
      </c>
      <c r="K28" s="23">
        <v>0.047433187</v>
      </c>
      <c r="L28" s="22">
        <v>10003.0</v>
      </c>
      <c r="M28" s="22">
        <v>97661.0</v>
      </c>
      <c r="N28" s="22">
        <v>6642.0</v>
      </c>
      <c r="O28" s="22">
        <f t="shared" si="6"/>
        <v>71335.16</v>
      </c>
      <c r="P28" s="38"/>
      <c r="Q28" s="39" t="s">
        <v>92</v>
      </c>
      <c r="R28" s="40"/>
      <c r="S28" s="40"/>
      <c r="T28" s="40"/>
      <c r="U28" s="40"/>
      <c r="V28" s="40"/>
      <c r="W28" s="40"/>
      <c r="X28" s="40"/>
      <c r="Y28" s="40"/>
      <c r="Z28" s="40"/>
    </row>
    <row r="29" ht="15.0" customHeight="1">
      <c r="A29" s="26" t="s">
        <v>93</v>
      </c>
      <c r="B29" s="45"/>
      <c r="C29" s="28"/>
      <c r="D29" s="28">
        <f t="shared" si="4"/>
        <v>0.5350543519</v>
      </c>
      <c r="E29" s="29"/>
      <c r="F29" s="29"/>
      <c r="G29" s="30">
        <v>1165000.0</v>
      </c>
      <c r="H29" s="30"/>
      <c r="I29" s="31">
        <f t="shared" si="5"/>
        <v>2177348.892</v>
      </c>
      <c r="J29" s="30">
        <v>2269052.0</v>
      </c>
      <c r="K29" s="32">
        <v>0.019303757</v>
      </c>
      <c r="L29" s="31">
        <v>18756.0</v>
      </c>
      <c r="M29" s="31">
        <v>34398.0</v>
      </c>
      <c r="N29" s="31">
        <v>9883.0</v>
      </c>
      <c r="O29" s="31">
        <f t="shared" si="6"/>
        <v>47901.88</v>
      </c>
      <c r="P29" s="33"/>
      <c r="Q29" s="34" t="s">
        <v>94</v>
      </c>
      <c r="R29" s="35"/>
      <c r="S29" s="35"/>
      <c r="T29" s="35"/>
      <c r="U29" s="35"/>
      <c r="V29" s="35"/>
      <c r="W29" s="35"/>
      <c r="X29" s="35"/>
      <c r="Y29" s="35"/>
      <c r="Z29" s="35"/>
    </row>
    <row r="30" ht="15.0" customHeight="1">
      <c r="A30" s="36" t="s">
        <v>95</v>
      </c>
      <c r="B30" s="37" t="s">
        <v>96</v>
      </c>
      <c r="C30" s="42"/>
      <c r="D30" s="42">
        <f t="shared" si="4"/>
        <v>0.6194719817</v>
      </c>
      <c r="E30" s="20"/>
      <c r="F30" s="20"/>
      <c r="G30" s="21">
        <v>2800000.0</v>
      </c>
      <c r="H30" s="21"/>
      <c r="I30" s="22">
        <f t="shared" si="5"/>
        <v>4519978.438</v>
      </c>
      <c r="J30" s="21">
        <v>4720503.0</v>
      </c>
      <c r="K30" s="23">
        <v>0.026291241</v>
      </c>
      <c r="L30" s="22">
        <v>31432.0</v>
      </c>
      <c r="M30" s="22">
        <v>47303.0</v>
      </c>
      <c r="N30" s="22">
        <v>18495.0</v>
      </c>
      <c r="O30" s="22">
        <f t="shared" si="6"/>
        <v>76416.68</v>
      </c>
      <c r="P30" s="38"/>
      <c r="Q30" s="39" t="s">
        <v>97</v>
      </c>
      <c r="R30" s="40"/>
      <c r="S30" s="40"/>
      <c r="T30" s="40"/>
      <c r="U30" s="40"/>
      <c r="V30" s="40"/>
      <c r="W30" s="40"/>
      <c r="X30" s="40"/>
      <c r="Y30" s="40"/>
      <c r="Z30" s="40"/>
    </row>
    <row r="31" ht="15.0" customHeight="1">
      <c r="A31" s="26" t="s">
        <v>98</v>
      </c>
      <c r="B31" s="27" t="s">
        <v>99</v>
      </c>
      <c r="C31" s="29"/>
      <c r="D31" s="29">
        <f t="shared" si="4"/>
        <v>0.6220199343</v>
      </c>
      <c r="E31" s="29"/>
      <c r="F31" s="29"/>
      <c r="G31" s="30">
        <v>500000.0</v>
      </c>
      <c r="H31" s="30"/>
      <c r="I31" s="31">
        <f t="shared" si="5"/>
        <v>803832.759</v>
      </c>
      <c r="J31" s="30">
        <v>817161.0</v>
      </c>
      <c r="K31" s="32">
        <v>0.011805802</v>
      </c>
      <c r="L31" s="31">
        <v>3681.0</v>
      </c>
      <c r="M31" s="31">
        <v>0.0</v>
      </c>
      <c r="N31" s="31">
        <v>0.0</v>
      </c>
      <c r="O31" s="31">
        <f t="shared" si="6"/>
        <v>3681</v>
      </c>
      <c r="P31" s="33"/>
      <c r="Q31" s="34" t="s">
        <v>100</v>
      </c>
      <c r="R31" s="35"/>
      <c r="S31" s="35"/>
      <c r="T31" s="35"/>
      <c r="U31" s="35"/>
      <c r="V31" s="35"/>
      <c r="W31" s="35"/>
      <c r="X31" s="35"/>
      <c r="Y31" s="35"/>
      <c r="Z31" s="35"/>
    </row>
    <row r="32" ht="15.0" customHeight="1">
      <c r="A32" s="36" t="s">
        <v>101</v>
      </c>
      <c r="B32" s="37" t="s">
        <v>102</v>
      </c>
      <c r="C32" s="20"/>
      <c r="D32" s="20">
        <f t="shared" si="4"/>
        <v>0.616892485</v>
      </c>
      <c r="E32" s="20"/>
      <c r="F32" s="20"/>
      <c r="G32" s="21">
        <v>835000.0</v>
      </c>
      <c r="H32" s="21"/>
      <c r="I32" s="22">
        <f t="shared" si="5"/>
        <v>1353558.392</v>
      </c>
      <c r="J32" s="21">
        <v>1440465.0</v>
      </c>
      <c r="K32" s="23">
        <v>0.050936474</v>
      </c>
      <c r="L32" s="22">
        <v>5221.0</v>
      </c>
      <c r="M32" s="22">
        <v>12940.0</v>
      </c>
      <c r="N32" s="22">
        <v>1067.0</v>
      </c>
      <c r="O32" s="22">
        <f t="shared" si="6"/>
        <v>13534.4</v>
      </c>
      <c r="P32" s="38"/>
      <c r="Q32" s="39" t="s">
        <v>103</v>
      </c>
      <c r="R32" s="40"/>
      <c r="S32" s="40"/>
      <c r="T32" s="40"/>
      <c r="U32" s="40"/>
      <c r="V32" s="40"/>
      <c r="W32" s="40"/>
      <c r="X32" s="40"/>
      <c r="Y32" s="40"/>
      <c r="Z32" s="40"/>
    </row>
    <row r="33" ht="15.0" customHeight="1">
      <c r="A33" s="26" t="s">
        <v>104</v>
      </c>
      <c r="B33" s="27" t="s">
        <v>105</v>
      </c>
      <c r="C33" s="29"/>
      <c r="D33" s="29">
        <f t="shared" si="4"/>
        <v>0.5709424788</v>
      </c>
      <c r="E33" s="29"/>
      <c r="F33" s="29"/>
      <c r="G33" s="30">
        <v>1125000.0</v>
      </c>
      <c r="H33" s="30"/>
      <c r="I33" s="31">
        <f t="shared" si="5"/>
        <v>1970426.167</v>
      </c>
      <c r="J33" s="30">
        <v>2282757.0</v>
      </c>
      <c r="K33" s="32">
        <v>0.125782864</v>
      </c>
      <c r="L33" s="31">
        <v>12537.0</v>
      </c>
      <c r="M33" s="31">
        <v>12027.0</v>
      </c>
      <c r="N33" s="31">
        <v>5927.0</v>
      </c>
      <c r="O33" s="31">
        <f t="shared" si="6"/>
        <v>25199.12</v>
      </c>
      <c r="P33" s="33"/>
      <c r="Q33" s="34" t="s">
        <v>106</v>
      </c>
      <c r="R33" s="35"/>
      <c r="S33" s="35"/>
      <c r="T33" s="35"/>
      <c r="U33" s="35"/>
      <c r="V33" s="35"/>
      <c r="W33" s="35"/>
      <c r="X33" s="35"/>
      <c r="Y33" s="35"/>
      <c r="Z33" s="35"/>
    </row>
    <row r="34" ht="15.0" customHeight="1">
      <c r="A34" s="36" t="s">
        <v>107</v>
      </c>
      <c r="B34" s="37" t="s">
        <v>108</v>
      </c>
      <c r="C34" s="41" t="s">
        <v>46</v>
      </c>
      <c r="D34" s="20">
        <f t="shared" si="4"/>
        <v>0.7259782453</v>
      </c>
      <c r="E34" s="20">
        <f>H34/I34</f>
        <v>0.7147483218</v>
      </c>
      <c r="F34" s="20">
        <f>H34/J34</f>
        <v>0.6916860078</v>
      </c>
      <c r="G34" s="21">
        <v>755850.0</v>
      </c>
      <c r="H34" s="21">
        <v>744158.0</v>
      </c>
      <c r="I34" s="22">
        <f t="shared" si="5"/>
        <v>1041146.901</v>
      </c>
      <c r="J34" s="21">
        <v>1075861.0</v>
      </c>
      <c r="K34" s="23">
        <v>0.0296015</v>
      </c>
      <c r="L34" s="22">
        <v>2867.0</v>
      </c>
      <c r="M34" s="22">
        <v>0.0</v>
      </c>
      <c r="N34" s="22">
        <v>0.0</v>
      </c>
      <c r="O34" s="22">
        <f t="shared" si="6"/>
        <v>2867</v>
      </c>
      <c r="P34" s="38"/>
      <c r="Q34" s="39" t="s">
        <v>109</v>
      </c>
      <c r="R34" s="40"/>
      <c r="S34" s="40"/>
      <c r="T34" s="40"/>
      <c r="U34" s="40"/>
      <c r="V34" s="40"/>
      <c r="W34" s="40"/>
      <c r="X34" s="40"/>
      <c r="Y34" s="40"/>
      <c r="Z34" s="40"/>
    </row>
    <row r="35" ht="15.0" customHeight="1">
      <c r="A35" s="26" t="s">
        <v>110</v>
      </c>
      <c r="B35" s="27" t="s">
        <v>111</v>
      </c>
      <c r="C35" s="29"/>
      <c r="D35" s="29">
        <f t="shared" si="4"/>
        <v>0.5924691719</v>
      </c>
      <c r="E35" s="29"/>
      <c r="F35" s="29"/>
      <c r="G35" s="30">
        <v>3610000.0</v>
      </c>
      <c r="H35" s="30"/>
      <c r="I35" s="31">
        <f t="shared" si="5"/>
        <v>6093144.034</v>
      </c>
      <c r="J35" s="30">
        <v>7003323.0</v>
      </c>
      <c r="K35" s="32">
        <v>0.115678241</v>
      </c>
      <c r="L35" s="31">
        <v>20255.0</v>
      </c>
      <c r="M35" s="31">
        <v>115898.0</v>
      </c>
      <c r="N35" s="31">
        <v>14889.0</v>
      </c>
      <c r="O35" s="31">
        <f t="shared" si="6"/>
        <v>100046.88</v>
      </c>
      <c r="P35" s="33"/>
      <c r="Q35" s="34" t="s">
        <v>112</v>
      </c>
      <c r="R35" s="35"/>
      <c r="S35" s="35"/>
      <c r="T35" s="35"/>
      <c r="U35" s="35"/>
      <c r="V35" s="35"/>
      <c r="W35" s="35"/>
      <c r="X35" s="35"/>
      <c r="Y35" s="35"/>
      <c r="Z35" s="35"/>
    </row>
    <row r="36" ht="15.0" customHeight="1">
      <c r="A36" s="36" t="s">
        <v>113</v>
      </c>
      <c r="B36" s="37" t="s">
        <v>114</v>
      </c>
      <c r="C36" s="20"/>
      <c r="D36" s="20">
        <f t="shared" si="4"/>
        <v>0.5479822474</v>
      </c>
      <c r="E36" s="20"/>
      <c r="F36" s="20"/>
      <c r="G36" s="21">
        <v>800000.0</v>
      </c>
      <c r="H36" s="21"/>
      <c r="I36" s="22">
        <f t="shared" si="5"/>
        <v>1459901.309</v>
      </c>
      <c r="J36" s="21">
        <v>1594305.0</v>
      </c>
      <c r="K36" s="23">
        <v>0.07293215</v>
      </c>
      <c r="L36" s="22">
        <v>6879.0</v>
      </c>
      <c r="M36" s="22">
        <v>16060.0</v>
      </c>
      <c r="N36" s="22">
        <v>2255.0</v>
      </c>
      <c r="O36" s="22">
        <f t="shared" si="6"/>
        <v>18127.6</v>
      </c>
      <c r="P36" s="38"/>
      <c r="Q36" s="39" t="s">
        <v>115</v>
      </c>
      <c r="R36" s="40"/>
      <c r="S36" s="40"/>
      <c r="T36" s="40"/>
      <c r="U36" s="40"/>
      <c r="V36" s="40"/>
      <c r="W36" s="40"/>
      <c r="X36" s="40"/>
      <c r="Y36" s="40"/>
      <c r="Z36" s="40"/>
    </row>
    <row r="37" ht="15.0" customHeight="1">
      <c r="A37" s="26" t="s">
        <v>116</v>
      </c>
      <c r="B37" s="27" t="s">
        <v>117</v>
      </c>
      <c r="C37" s="29"/>
      <c r="D37" s="29">
        <f t="shared" si="4"/>
        <v>0.5239854743</v>
      </c>
      <c r="E37" s="29"/>
      <c r="F37" s="29"/>
      <c r="G37" s="30">
        <v>7175000.0</v>
      </c>
      <c r="H37" s="30"/>
      <c r="I37" s="31">
        <f t="shared" si="5"/>
        <v>13693127.68</v>
      </c>
      <c r="J37" s="30">
        <v>1.5675178E7</v>
      </c>
      <c r="K37" s="32">
        <v>0.120495303</v>
      </c>
      <c r="L37" s="31">
        <v>48376.0</v>
      </c>
      <c r="M37" s="31">
        <v>0.0</v>
      </c>
      <c r="N37" s="31">
        <v>44889.0</v>
      </c>
      <c r="O37" s="31">
        <f t="shared" si="6"/>
        <v>93265</v>
      </c>
      <c r="P37" s="33"/>
      <c r="Q37" s="34" t="s">
        <v>118</v>
      </c>
      <c r="R37" s="35"/>
      <c r="S37" s="35"/>
      <c r="T37" s="35"/>
      <c r="U37" s="35"/>
      <c r="V37" s="35"/>
      <c r="W37" s="35"/>
      <c r="X37" s="35"/>
      <c r="Y37" s="35"/>
      <c r="Z37" s="35"/>
    </row>
    <row r="38" ht="15.0" customHeight="1">
      <c r="A38" s="36" t="s">
        <v>119</v>
      </c>
      <c r="B38" s="37" t="s">
        <v>120</v>
      </c>
      <c r="C38" s="20"/>
      <c r="D38" s="20">
        <f t="shared" si="4"/>
        <v>0.649128146</v>
      </c>
      <c r="E38" s="20"/>
      <c r="F38" s="20"/>
      <c r="G38" s="21">
        <v>4750000.0</v>
      </c>
      <c r="H38" s="21"/>
      <c r="I38" s="22">
        <f t="shared" si="5"/>
        <v>7317507.382</v>
      </c>
      <c r="J38" s="21">
        <v>7879993.0</v>
      </c>
      <c r="K38" s="23">
        <v>0.059114334</v>
      </c>
      <c r="L38" s="22">
        <v>35726.0</v>
      </c>
      <c r="M38" s="22">
        <v>90918.0</v>
      </c>
      <c r="N38" s="22">
        <v>10025.0</v>
      </c>
      <c r="O38" s="22">
        <f t="shared" si="6"/>
        <v>96665.08</v>
      </c>
      <c r="P38" s="38"/>
      <c r="Q38" s="39" t="s">
        <v>121</v>
      </c>
      <c r="R38" s="40"/>
      <c r="S38" s="40"/>
      <c r="T38" s="40"/>
      <c r="U38" s="40"/>
      <c r="V38" s="40"/>
      <c r="W38" s="40"/>
      <c r="X38" s="40"/>
      <c r="Y38" s="40"/>
      <c r="Z38" s="40"/>
    </row>
    <row r="39" ht="15.0" customHeight="1">
      <c r="A39" s="26" t="s">
        <v>122</v>
      </c>
      <c r="B39" s="27" t="s">
        <v>123</v>
      </c>
      <c r="C39" s="44" t="s">
        <v>46</v>
      </c>
      <c r="D39" s="29">
        <f t="shared" si="4"/>
        <v>0.6007287424</v>
      </c>
      <c r="E39" s="29">
        <f>H39/I39</f>
        <v>0.5911413214</v>
      </c>
      <c r="F39" s="29">
        <f>H39/J39</f>
        <v>0.5748319873</v>
      </c>
      <c r="G39" s="30">
        <v>349945.0</v>
      </c>
      <c r="H39" s="30">
        <v>344360.0</v>
      </c>
      <c r="I39" s="31">
        <f t="shared" si="5"/>
        <v>582534.1378</v>
      </c>
      <c r="J39" s="30">
        <v>599062.0</v>
      </c>
      <c r="K39" s="32">
        <v>0.024751799</v>
      </c>
      <c r="L39" s="31">
        <v>1700.0</v>
      </c>
      <c r="M39" s="31">
        <v>0.0</v>
      </c>
      <c r="N39" s="31">
        <v>0.0</v>
      </c>
      <c r="O39" s="31">
        <f t="shared" si="6"/>
        <v>1700</v>
      </c>
      <c r="P39" s="33"/>
      <c r="Q39" s="34" t="s">
        <v>124</v>
      </c>
      <c r="R39" s="35"/>
      <c r="S39" s="35"/>
      <c r="T39" s="35"/>
      <c r="U39" s="35"/>
      <c r="V39" s="35"/>
      <c r="W39" s="35"/>
      <c r="X39" s="35"/>
      <c r="Y39" s="35"/>
      <c r="Z39" s="35"/>
    </row>
    <row r="40" ht="15.0" customHeight="1">
      <c r="A40" s="36" t="s">
        <v>125</v>
      </c>
      <c r="B40" s="37" t="s">
        <v>126</v>
      </c>
      <c r="C40" s="20"/>
      <c r="D40" s="20">
        <f t="shared" si="4"/>
        <v>0.6454731723</v>
      </c>
      <c r="E40" s="20"/>
      <c r="F40" s="20"/>
      <c r="G40" s="21">
        <v>5650000.0</v>
      </c>
      <c r="H40" s="21"/>
      <c r="I40" s="22">
        <f t="shared" si="5"/>
        <v>8753268.521</v>
      </c>
      <c r="J40" s="21">
        <v>9023729.0</v>
      </c>
      <c r="K40" s="23">
        <v>0.024317716</v>
      </c>
      <c r="L40" s="22">
        <v>51024.0</v>
      </c>
      <c r="M40" s="22">
        <v>0.0</v>
      </c>
      <c r="N40" s="22">
        <v>0.0</v>
      </c>
      <c r="O40" s="22">
        <f t="shared" si="6"/>
        <v>51024</v>
      </c>
      <c r="P40" s="38"/>
      <c r="Q40" s="39" t="s">
        <v>127</v>
      </c>
      <c r="R40" s="40"/>
      <c r="S40" s="40"/>
      <c r="T40" s="40"/>
      <c r="U40" s="40"/>
      <c r="V40" s="40"/>
      <c r="W40" s="40"/>
      <c r="X40" s="40"/>
      <c r="Y40" s="40"/>
      <c r="Z40" s="40"/>
    </row>
    <row r="41" ht="15.0" customHeight="1">
      <c r="A41" s="26" t="s">
        <v>128</v>
      </c>
      <c r="B41" s="27" t="s">
        <v>129</v>
      </c>
      <c r="C41" s="44" t="s">
        <v>46</v>
      </c>
      <c r="D41" s="28">
        <f t="shared" si="4"/>
        <v>0.5217690642</v>
      </c>
      <c r="E41" s="29">
        <f>H41/I41</f>
        <v>0.5203337516</v>
      </c>
      <c r="F41" s="29">
        <f>H41/J41</f>
        <v>0.4871065244</v>
      </c>
      <c r="G41" s="30">
        <v>1457000.0</v>
      </c>
      <c r="H41" s="30">
        <v>1452992.0</v>
      </c>
      <c r="I41" s="31">
        <f t="shared" si="5"/>
        <v>2792423.124</v>
      </c>
      <c r="J41" s="30">
        <v>2982904.0</v>
      </c>
      <c r="K41" s="32">
        <v>0.048366557</v>
      </c>
      <c r="L41" s="31">
        <v>27650.0</v>
      </c>
      <c r="M41" s="31">
        <v>28568.0</v>
      </c>
      <c r="N41" s="31">
        <v>2560.0</v>
      </c>
      <c r="O41" s="31">
        <f t="shared" si="6"/>
        <v>46208.08</v>
      </c>
      <c r="P41" s="33"/>
      <c r="Q41" s="34" t="s">
        <v>130</v>
      </c>
      <c r="R41" s="35"/>
      <c r="S41" s="35"/>
      <c r="T41" s="35"/>
      <c r="U41" s="35"/>
      <c r="V41" s="35"/>
      <c r="W41" s="35"/>
      <c r="X41" s="35"/>
      <c r="Y41" s="35"/>
      <c r="Z41" s="35"/>
    </row>
    <row r="42" ht="15.0" customHeight="1">
      <c r="A42" s="36" t="s">
        <v>131</v>
      </c>
      <c r="B42" s="37" t="s">
        <v>132</v>
      </c>
      <c r="C42" s="20"/>
      <c r="D42" s="20">
        <f t="shared" si="4"/>
        <v>0.6685207483</v>
      </c>
      <c r="E42" s="20"/>
      <c r="F42" s="20"/>
      <c r="G42" s="21">
        <v>2010000.0</v>
      </c>
      <c r="H42" s="21"/>
      <c r="I42" s="22">
        <f t="shared" si="5"/>
        <v>3006638.171</v>
      </c>
      <c r="J42" s="21">
        <v>3237993.0</v>
      </c>
      <c r="K42" s="23">
        <v>0.066794409</v>
      </c>
      <c r="L42" s="22">
        <v>15075.0</v>
      </c>
      <c r="M42" s="22">
        <v>0.0</v>
      </c>
      <c r="N42" s="22">
        <v>0.0</v>
      </c>
      <c r="O42" s="22">
        <f t="shared" si="6"/>
        <v>15075</v>
      </c>
      <c r="P42" s="38"/>
      <c r="Q42" s="39" t="s">
        <v>133</v>
      </c>
      <c r="R42" s="40"/>
      <c r="S42" s="40"/>
      <c r="T42" s="40"/>
      <c r="U42" s="40"/>
      <c r="V42" s="40"/>
      <c r="W42" s="40"/>
      <c r="X42" s="40"/>
      <c r="Y42" s="40"/>
      <c r="Z42" s="40"/>
    </row>
    <row r="43" ht="15.0" customHeight="1">
      <c r="A43" s="26" t="s">
        <v>134</v>
      </c>
      <c r="B43" s="27" t="s">
        <v>135</v>
      </c>
      <c r="C43" s="28"/>
      <c r="D43" s="28">
        <f t="shared" si="4"/>
        <v>0.6135952041</v>
      </c>
      <c r="E43" s="29"/>
      <c r="F43" s="29"/>
      <c r="G43" s="30">
        <v>5975000.0</v>
      </c>
      <c r="H43" s="30"/>
      <c r="I43" s="31">
        <f t="shared" si="5"/>
        <v>9737690.19</v>
      </c>
      <c r="J43" s="30">
        <v>1.014678E7</v>
      </c>
      <c r="K43" s="32">
        <v>0.035424717</v>
      </c>
      <c r="L43" s="31">
        <v>49643.0</v>
      </c>
      <c r="M43" s="31">
        <v>0.0</v>
      </c>
      <c r="N43" s="31">
        <v>0.0</v>
      </c>
      <c r="O43" s="31">
        <f t="shared" si="6"/>
        <v>49643</v>
      </c>
      <c r="P43" s="33"/>
      <c r="Q43" s="34" t="s">
        <v>136</v>
      </c>
      <c r="R43" s="35"/>
      <c r="S43" s="35"/>
      <c r="T43" s="35"/>
      <c r="U43" s="35"/>
      <c r="V43" s="35"/>
      <c r="W43" s="35"/>
      <c r="X43" s="35"/>
      <c r="Y43" s="35"/>
      <c r="Z43" s="35"/>
    </row>
    <row r="44" ht="15.0" customHeight="1">
      <c r="A44" s="36" t="s">
        <v>137</v>
      </c>
      <c r="B44" s="37" t="s">
        <v>138</v>
      </c>
      <c r="C44" s="42"/>
      <c r="D44" s="42">
        <f t="shared" si="4"/>
        <v>0.5877030516</v>
      </c>
      <c r="E44" s="20"/>
      <c r="F44" s="20"/>
      <c r="G44" s="21">
        <v>462000.0</v>
      </c>
      <c r="H44" s="21"/>
      <c r="I44" s="22">
        <f t="shared" si="5"/>
        <v>786111.2832</v>
      </c>
      <c r="J44" s="21">
        <v>849165.0</v>
      </c>
      <c r="K44" s="23">
        <v>0.070374682</v>
      </c>
      <c r="L44" s="22">
        <v>3294.0</v>
      </c>
      <c r="M44" s="22">
        <v>0.0</v>
      </c>
      <c r="N44" s="22">
        <v>0.0</v>
      </c>
      <c r="O44" s="22">
        <f t="shared" si="6"/>
        <v>3294</v>
      </c>
      <c r="P44" s="38"/>
      <c r="Q44" s="39" t="s">
        <v>139</v>
      </c>
      <c r="R44" s="40"/>
      <c r="S44" s="40"/>
      <c r="T44" s="40"/>
      <c r="U44" s="40"/>
      <c r="V44" s="40"/>
      <c r="W44" s="40"/>
      <c r="X44" s="40"/>
      <c r="Y44" s="40"/>
      <c r="Z44" s="40"/>
    </row>
    <row r="45" ht="15.0" customHeight="1">
      <c r="A45" s="26" t="s">
        <v>140</v>
      </c>
      <c r="B45" s="27" t="s">
        <v>141</v>
      </c>
      <c r="C45" s="44" t="s">
        <v>46</v>
      </c>
      <c r="D45" s="29">
        <f t="shared" si="4"/>
        <v>0.5734770513</v>
      </c>
      <c r="E45" s="29">
        <f>H45/I45</f>
        <v>0.5679256026</v>
      </c>
      <c r="F45" s="29">
        <f>H45/J45</f>
        <v>0.5419721503</v>
      </c>
      <c r="G45" s="30">
        <v>2123584.0</v>
      </c>
      <c r="H45" s="30">
        <v>2103027.0</v>
      </c>
      <c r="I45" s="31">
        <f t="shared" si="5"/>
        <v>3702997.348</v>
      </c>
      <c r="J45" s="30">
        <v>3880323.0</v>
      </c>
      <c r="K45" s="32">
        <v>0.033896635</v>
      </c>
      <c r="L45" s="31">
        <v>20917.0</v>
      </c>
      <c r="M45" s="31">
        <v>35096.0</v>
      </c>
      <c r="N45" s="31">
        <v>5225.0</v>
      </c>
      <c r="O45" s="31">
        <f t="shared" si="6"/>
        <v>45795.76</v>
      </c>
      <c r="P45" s="33"/>
      <c r="Q45" s="34" t="s">
        <v>142</v>
      </c>
      <c r="R45" s="35"/>
      <c r="S45" s="35"/>
      <c r="T45" s="35"/>
      <c r="U45" s="35"/>
      <c r="V45" s="35"/>
      <c r="W45" s="35"/>
      <c r="X45" s="35"/>
      <c r="Y45" s="35"/>
      <c r="Z45" s="35"/>
    </row>
    <row r="46" ht="15.0" customHeight="1">
      <c r="A46" s="36" t="s">
        <v>143</v>
      </c>
      <c r="B46" s="37" t="s">
        <v>144</v>
      </c>
      <c r="C46" s="20"/>
      <c r="D46" s="20">
        <f t="shared" si="4"/>
        <v>0.5869339803</v>
      </c>
      <c r="E46" s="20"/>
      <c r="F46" s="20"/>
      <c r="G46" s="21">
        <v>371000.0</v>
      </c>
      <c r="H46" s="21"/>
      <c r="I46" s="22">
        <f t="shared" si="5"/>
        <v>632098.3492</v>
      </c>
      <c r="J46" s="21">
        <v>652981.0</v>
      </c>
      <c r="K46" s="23">
        <v>0.022578989</v>
      </c>
      <c r="L46" s="22">
        <v>3528.0</v>
      </c>
      <c r="M46" s="22">
        <v>0.0</v>
      </c>
      <c r="N46" s="22">
        <v>2611.0</v>
      </c>
      <c r="O46" s="22">
        <f t="shared" si="6"/>
        <v>6139</v>
      </c>
      <c r="P46" s="38"/>
      <c r="Q46" s="39" t="s">
        <v>145</v>
      </c>
      <c r="R46" s="40"/>
      <c r="S46" s="40"/>
      <c r="T46" s="40"/>
      <c r="U46" s="40"/>
      <c r="V46" s="40"/>
      <c r="W46" s="40"/>
      <c r="X46" s="40"/>
      <c r="Y46" s="40"/>
      <c r="Z46" s="40"/>
    </row>
    <row r="47" ht="15.0" customHeight="1">
      <c r="A47" s="26" t="s">
        <v>146</v>
      </c>
      <c r="B47" s="27" t="s">
        <v>147</v>
      </c>
      <c r="C47" s="29"/>
      <c r="D47" s="29">
        <f t="shared" si="4"/>
        <v>0.5101897652</v>
      </c>
      <c r="E47" s="29"/>
      <c r="F47" s="29"/>
      <c r="G47" s="30">
        <v>2500000.0</v>
      </c>
      <c r="H47" s="30"/>
      <c r="I47" s="31">
        <f t="shared" si="5"/>
        <v>4900137.499</v>
      </c>
      <c r="J47" s="30">
        <v>5166504.0</v>
      </c>
      <c r="K47" s="32">
        <v>0.036605314</v>
      </c>
      <c r="L47" s="31">
        <v>28495.0</v>
      </c>
      <c r="M47" s="31">
        <v>62950.0</v>
      </c>
      <c r="N47" s="31">
        <v>13498.0</v>
      </c>
      <c r="O47" s="31">
        <f t="shared" si="6"/>
        <v>77245</v>
      </c>
      <c r="P47" s="33"/>
      <c r="Q47" s="34" t="s">
        <v>148</v>
      </c>
      <c r="R47" s="35"/>
      <c r="S47" s="35"/>
      <c r="T47" s="35"/>
      <c r="U47" s="35"/>
      <c r="V47" s="35"/>
      <c r="W47" s="35"/>
      <c r="X47" s="35"/>
      <c r="Y47" s="35"/>
      <c r="Z47" s="35"/>
    </row>
    <row r="48" ht="15.0" customHeight="1">
      <c r="A48" s="36" t="s">
        <v>149</v>
      </c>
      <c r="B48" s="37" t="s">
        <v>150</v>
      </c>
      <c r="C48" s="42"/>
      <c r="D48" s="42">
        <f t="shared" si="4"/>
        <v>0.5109917167</v>
      </c>
      <c r="E48" s="20"/>
      <c r="F48" s="20"/>
      <c r="G48" s="21">
        <v>8950000.0</v>
      </c>
      <c r="H48" s="21"/>
      <c r="I48" s="22">
        <f t="shared" si="5"/>
        <v>17514961.02</v>
      </c>
      <c r="J48" s="21">
        <v>2.0812008E7</v>
      </c>
      <c r="K48" s="23">
        <v>0.135063249</v>
      </c>
      <c r="L48" s="22">
        <v>157361.0</v>
      </c>
      <c r="M48" s="22">
        <v>388101.0</v>
      </c>
      <c r="N48" s="22">
        <v>111412.0</v>
      </c>
      <c r="O48" s="22">
        <f t="shared" si="6"/>
        <v>486109.56</v>
      </c>
      <c r="P48" s="38"/>
      <c r="Q48" s="39" t="s">
        <v>151</v>
      </c>
      <c r="R48" s="40"/>
      <c r="S48" s="40"/>
      <c r="T48" s="40"/>
      <c r="U48" s="40"/>
      <c r="V48" s="40"/>
      <c r="W48" s="40"/>
      <c r="X48" s="40"/>
      <c r="Y48" s="40"/>
      <c r="Z48" s="40"/>
    </row>
    <row r="49" ht="15.0" customHeight="1">
      <c r="A49" s="26" t="s">
        <v>152</v>
      </c>
      <c r="B49" s="27" t="s">
        <v>153</v>
      </c>
      <c r="C49" s="29"/>
      <c r="D49" s="29">
        <f t="shared" si="4"/>
        <v>0.4639890948</v>
      </c>
      <c r="E49" s="29"/>
      <c r="F49" s="29"/>
      <c r="G49" s="30">
        <v>925000.0</v>
      </c>
      <c r="H49" s="30"/>
      <c r="I49" s="31">
        <f t="shared" si="5"/>
        <v>1993581.337</v>
      </c>
      <c r="J49" s="30">
        <v>2142938.0</v>
      </c>
      <c r="K49" s="32">
        <v>0.066512733</v>
      </c>
      <c r="L49" s="31">
        <v>6824.0</v>
      </c>
      <c r="M49" s="31">
        <v>0.0</v>
      </c>
      <c r="N49" s="31">
        <v>0.0</v>
      </c>
      <c r="O49" s="31">
        <f t="shared" si="6"/>
        <v>6824</v>
      </c>
      <c r="P49" s="33"/>
      <c r="Q49" s="34" t="s">
        <v>154</v>
      </c>
      <c r="R49" s="35"/>
      <c r="S49" s="35"/>
      <c r="T49" s="35"/>
      <c r="U49" s="35"/>
      <c r="V49" s="35"/>
      <c r="W49" s="35"/>
      <c r="X49" s="35"/>
      <c r="Y49" s="35"/>
      <c r="Z49" s="35"/>
    </row>
    <row r="50" ht="15.0" customHeight="1">
      <c r="A50" s="36" t="s">
        <v>155</v>
      </c>
      <c r="B50" s="37" t="s">
        <v>156</v>
      </c>
      <c r="C50" s="41" t="s">
        <v>46</v>
      </c>
      <c r="D50" s="20">
        <f t="shared" si="4"/>
        <v>0.6455313007</v>
      </c>
      <c r="E50" s="20">
        <f>H50/I50</f>
        <v>0.6346538343</v>
      </c>
      <c r="F50" s="20">
        <f>H50/J50</f>
        <v>0.6206467931</v>
      </c>
      <c r="G50" s="21">
        <v>320467.0</v>
      </c>
      <c r="H50" s="21">
        <v>315067.0</v>
      </c>
      <c r="I50" s="22">
        <f t="shared" si="5"/>
        <v>496439.1342</v>
      </c>
      <c r="J50" s="21">
        <v>507643.0</v>
      </c>
      <c r="K50" s="23">
        <v>0.022070364</v>
      </c>
      <c r="L50" s="22">
        <v>0.0</v>
      </c>
      <c r="M50" s="22">
        <v>0.0</v>
      </c>
      <c r="N50" s="22">
        <v>0.0</v>
      </c>
      <c r="O50" s="22">
        <f t="shared" si="6"/>
        <v>0</v>
      </c>
      <c r="P50" s="38"/>
      <c r="Q50" s="39" t="s">
        <v>157</v>
      </c>
      <c r="R50" s="40"/>
      <c r="S50" s="40"/>
      <c r="T50" s="40"/>
      <c r="U50" s="40"/>
      <c r="V50" s="40"/>
      <c r="W50" s="40"/>
      <c r="X50" s="40"/>
      <c r="Y50" s="40"/>
      <c r="Z50" s="40"/>
    </row>
    <row r="51" ht="15.0" customHeight="1">
      <c r="A51" s="26" t="s">
        <v>158</v>
      </c>
      <c r="B51" s="27" t="s">
        <v>159</v>
      </c>
      <c r="C51" s="29"/>
      <c r="D51" s="29">
        <f t="shared" si="4"/>
        <v>0.6550039704</v>
      </c>
      <c r="E51" s="29"/>
      <c r="F51" s="29"/>
      <c r="G51" s="30">
        <v>3970000.0</v>
      </c>
      <c r="H51" s="30"/>
      <c r="I51" s="31">
        <f t="shared" si="5"/>
        <v>6061031.962</v>
      </c>
      <c r="J51" s="30">
        <v>6586434.0</v>
      </c>
      <c r="K51" s="32">
        <v>0.069225028</v>
      </c>
      <c r="L51" s="31">
        <v>36943.0</v>
      </c>
      <c r="M51" s="31">
        <v>54966.0</v>
      </c>
      <c r="N51" s="31">
        <v>1732.0</v>
      </c>
      <c r="O51" s="31">
        <f t="shared" si="6"/>
        <v>69455.96</v>
      </c>
      <c r="P51" s="33"/>
      <c r="Q51" s="34" t="s">
        <v>160</v>
      </c>
      <c r="R51" s="35"/>
      <c r="S51" s="35"/>
      <c r="T51" s="35"/>
      <c r="U51" s="35"/>
      <c r="V51" s="35"/>
      <c r="W51" s="35"/>
      <c r="X51" s="35"/>
      <c r="Y51" s="35"/>
      <c r="Z51" s="35"/>
    </row>
    <row r="52" ht="15.0" customHeight="1">
      <c r="A52" s="36" t="s">
        <v>161</v>
      </c>
      <c r="B52" s="37" t="s">
        <v>162</v>
      </c>
      <c r="C52" s="20"/>
      <c r="D52" s="20">
        <f t="shared" si="4"/>
        <v>0.6440878736</v>
      </c>
      <c r="E52" s="20"/>
      <c r="F52" s="20"/>
      <c r="G52" s="21">
        <v>3300000.0</v>
      </c>
      <c r="H52" s="21"/>
      <c r="I52" s="22">
        <f t="shared" si="5"/>
        <v>5123524.499</v>
      </c>
      <c r="J52" s="21">
        <v>5691442.0</v>
      </c>
      <c r="K52" s="23">
        <v>0.085740974</v>
      </c>
      <c r="L52" s="22">
        <v>17345.0</v>
      </c>
      <c r="M52" s="22">
        <v>94112.0</v>
      </c>
      <c r="N52" s="22">
        <v>9880.0</v>
      </c>
      <c r="O52" s="22">
        <f t="shared" si="6"/>
        <v>79927.72</v>
      </c>
      <c r="P52" s="38"/>
      <c r="Q52" s="39" t="s">
        <v>163</v>
      </c>
      <c r="R52" s="40"/>
      <c r="S52" s="40"/>
      <c r="T52" s="40"/>
      <c r="U52" s="40"/>
      <c r="V52" s="40"/>
      <c r="W52" s="40"/>
      <c r="X52" s="40"/>
      <c r="Y52" s="40"/>
      <c r="Z52" s="40"/>
    </row>
    <row r="53" ht="15.0" customHeight="1">
      <c r="A53" s="26" t="s">
        <v>164</v>
      </c>
      <c r="B53" s="27" t="s">
        <v>165</v>
      </c>
      <c r="C53" s="28"/>
      <c r="D53" s="28">
        <f t="shared" si="4"/>
        <v>0.5096803052</v>
      </c>
      <c r="E53" s="29"/>
      <c r="F53" s="29"/>
      <c r="G53" s="30">
        <v>729000.0</v>
      </c>
      <c r="H53" s="30"/>
      <c r="I53" s="31">
        <f t="shared" si="5"/>
        <v>1430308.357</v>
      </c>
      <c r="J53" s="30">
        <v>1457003.0</v>
      </c>
      <c r="K53" s="32">
        <v>0.008960313</v>
      </c>
      <c r="L53" s="31">
        <v>6873.0</v>
      </c>
      <c r="M53" s="31">
        <v>7174.0</v>
      </c>
      <c r="N53" s="31">
        <v>2749.0</v>
      </c>
      <c r="O53" s="31">
        <f t="shared" si="6"/>
        <v>13639.44</v>
      </c>
      <c r="P53" s="33"/>
      <c r="Q53" s="34" t="s">
        <v>166</v>
      </c>
      <c r="R53" s="35"/>
      <c r="S53" s="35"/>
      <c r="T53" s="35"/>
      <c r="U53" s="35"/>
      <c r="V53" s="35"/>
      <c r="W53" s="35"/>
      <c r="X53" s="35"/>
      <c r="Y53" s="35"/>
      <c r="Z53" s="35"/>
    </row>
    <row r="54" ht="15.0" customHeight="1">
      <c r="A54" s="36" t="s">
        <v>167</v>
      </c>
      <c r="B54" s="46"/>
      <c r="C54" s="42"/>
      <c r="D54" s="42">
        <f t="shared" si="4"/>
        <v>0.6833436787</v>
      </c>
      <c r="E54" s="20"/>
      <c r="F54" s="20"/>
      <c r="G54" s="21">
        <v>2935000.0</v>
      </c>
      <c r="H54" s="21"/>
      <c r="I54" s="22">
        <f t="shared" si="5"/>
        <v>4295056.926</v>
      </c>
      <c r="J54" s="21">
        <v>4502492.0</v>
      </c>
      <c r="K54" s="23">
        <v>0.030971594</v>
      </c>
      <c r="L54" s="22">
        <v>22097.0</v>
      </c>
      <c r="M54" s="22">
        <v>46212.0</v>
      </c>
      <c r="N54" s="22">
        <v>20010.0</v>
      </c>
      <c r="O54" s="22">
        <f t="shared" si="6"/>
        <v>67985.72</v>
      </c>
      <c r="P54" s="38"/>
      <c r="Q54" s="39" t="s">
        <v>168</v>
      </c>
      <c r="R54" s="40"/>
      <c r="S54" s="40"/>
      <c r="T54" s="40"/>
      <c r="U54" s="40"/>
      <c r="V54" s="40"/>
      <c r="W54" s="40"/>
      <c r="X54" s="40"/>
      <c r="Y54" s="40"/>
      <c r="Z54" s="40"/>
    </row>
    <row r="55" ht="15.0" customHeight="1">
      <c r="A55" s="26" t="s">
        <v>169</v>
      </c>
      <c r="B55" s="27" t="s">
        <v>170</v>
      </c>
      <c r="C55" s="44" t="s">
        <v>46</v>
      </c>
      <c r="D55" s="29">
        <f t="shared" si="4"/>
        <v>0.6004203999</v>
      </c>
      <c r="E55" s="29">
        <f>H55/I55</f>
        <v>0.5936015538</v>
      </c>
      <c r="F55" s="29">
        <f>H55/J55</f>
        <v>0.5697498079</v>
      </c>
      <c r="G55" s="30">
        <v>258788.0</v>
      </c>
      <c r="H55" s="30">
        <v>255849.0</v>
      </c>
      <c r="I55" s="31">
        <f t="shared" si="5"/>
        <v>431011.3381</v>
      </c>
      <c r="J55" s="30">
        <v>449055.0</v>
      </c>
      <c r="K55" s="32">
        <v>0.02692076</v>
      </c>
      <c r="L55" s="31">
        <v>2330.0</v>
      </c>
      <c r="M55" s="31">
        <v>5196.0</v>
      </c>
      <c r="N55" s="44">
        <v>715.0</v>
      </c>
      <c r="O55" s="31">
        <f t="shared" si="6"/>
        <v>5954.76</v>
      </c>
      <c r="P55" s="33"/>
      <c r="Q55" s="34" t="s">
        <v>171</v>
      </c>
      <c r="R55" s="35"/>
      <c r="S55" s="35"/>
      <c r="T55" s="35"/>
      <c r="U55" s="35"/>
      <c r="V55" s="35"/>
      <c r="W55" s="35"/>
      <c r="X55" s="35"/>
      <c r="Y55" s="35"/>
      <c r="Z55" s="35"/>
    </row>
  </sheetData>
  <mergeCells count="5">
    <mergeCell ref="K1:P1"/>
    <mergeCell ref="A1:A2"/>
    <mergeCell ref="D1:F1"/>
    <mergeCell ref="G1:H1"/>
    <mergeCell ref="I1:J1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location="/home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9"/>
    <hyperlink r:id="rId16" ref="B20"/>
    <hyperlink r:id="rId17" ref="B21"/>
    <hyperlink r:id="rId18" ref="B22"/>
    <hyperlink r:id="rId19" ref="B23"/>
    <hyperlink r:id="rId20" ref="B25"/>
    <hyperlink r:id="rId21" ref="B27"/>
    <hyperlink r:id="rId22" ref="B28"/>
    <hyperlink r:id="rId23" ref="B30"/>
    <hyperlink r:id="rId24" ref="B31"/>
    <hyperlink r:id="rId25" ref="B32"/>
    <hyperlink r:id="rId26" ref="B33"/>
    <hyperlink r:id="rId27" ref="B34"/>
    <hyperlink r:id="rId28" ref="B35"/>
    <hyperlink r:id="rId29" ref="B36"/>
    <hyperlink r:id="rId30" ref="B37"/>
    <hyperlink r:id="rId31" ref="B38"/>
    <hyperlink r:id="rId32" ref="B39"/>
    <hyperlink r:id="rId33" ref="B40"/>
    <hyperlink r:id="rId34" ref="B41"/>
    <hyperlink r:id="rId35" ref="B42"/>
    <hyperlink r:id="rId36" ref="B43"/>
    <hyperlink r:id="rId37" ref="B44"/>
    <hyperlink r:id="rId38" ref="B45"/>
    <hyperlink r:id="rId39" ref="B46"/>
    <hyperlink r:id="rId40" ref="B47"/>
    <hyperlink r:id="rId41" ref="B48"/>
    <hyperlink r:id="rId42" ref="B49"/>
    <hyperlink r:id="rId43" location="/state" ref="B50"/>
    <hyperlink r:id="rId44" ref="B51"/>
    <hyperlink r:id="rId45" ref="B52"/>
    <hyperlink r:id="rId46" ref="B53"/>
    <hyperlink r:id="rId47" ref="B55"/>
  </hyperlinks>
  <drawing r:id="rId48"/>
</worksheet>
</file>